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65499F63-6C68-4241-B3D0-0C6B0C7D1808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קונצרני'!$B$13:$U$166</definedName>
    <definedName name="_xlnm._FilterDatabase" localSheetId="9" hidden="1">אופציות!$B$8:$L$100</definedName>
    <definedName name="_xlnm._FilterDatabase" localSheetId="21" hidden="1">הלוואות!$B$7:$R$989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קונצרני'!$B$8:$S$102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השקעה'!$A$13:$K$351</definedName>
    <definedName name="_xlnm._FilterDatabase" localSheetId="1" hidden="1">מזומנים!$B$7:$L$190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מסחריות'!$B$6:$S$25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'!$B$6:$T$27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84" l="1"/>
  <c r="C10" i="84" s="1"/>
  <c r="P28" i="71" l="1"/>
  <c r="R24" i="71"/>
  <c r="P24" i="71"/>
  <c r="G47" i="80" l="1"/>
  <c r="G12" i="80"/>
  <c r="H124" i="73" l="1"/>
  <c r="H85" i="73"/>
  <c r="H40" i="73"/>
  <c r="H13" i="73"/>
  <c r="H12" i="73" s="1"/>
  <c r="H84" i="73" l="1"/>
  <c r="H11" i="73"/>
  <c r="M14" i="70" l="1"/>
  <c r="C43" i="88" l="1"/>
  <c r="C28" i="88" l="1"/>
  <c r="P12" i="78" l="1"/>
  <c r="O14" i="78"/>
  <c r="O13" i="78"/>
  <c r="O27" i="78"/>
  <c r="P16" i="78"/>
  <c r="P32" i="78"/>
  <c r="P11" i="78" l="1"/>
  <c r="P10" i="78" s="1"/>
  <c r="C33" i="88" s="1"/>
  <c r="M22" i="69"/>
  <c r="O22" i="69" s="1"/>
  <c r="J22" i="69"/>
  <c r="G22" i="69"/>
  <c r="G13" i="69"/>
  <c r="M13" i="69"/>
  <c r="L15" i="69"/>
  <c r="L16" i="69"/>
  <c r="L17" i="69"/>
  <c r="L18" i="69"/>
  <c r="L19" i="69"/>
  <c r="L20" i="69"/>
  <c r="L14" i="69"/>
  <c r="M12" i="69" l="1"/>
  <c r="L221" i="62"/>
  <c r="L189" i="62"/>
  <c r="L188" i="62" s="1"/>
  <c r="L118" i="62"/>
  <c r="L12" i="62" s="1"/>
  <c r="L11" i="62" l="1"/>
  <c r="C16" i="88" s="1"/>
  <c r="I11" i="81" l="1"/>
  <c r="I10" i="81" s="1"/>
  <c r="C37" i="88" s="1"/>
  <c r="R13" i="61"/>
  <c r="R12" i="61" s="1"/>
  <c r="R11" i="61" s="1"/>
  <c r="C15" i="88" s="1"/>
  <c r="P13" i="70"/>
  <c r="P11" i="70"/>
  <c r="J23" i="58"/>
  <c r="J63" i="58"/>
  <c r="J62" i="58" s="1"/>
  <c r="J12" i="58"/>
  <c r="J11" i="81" l="1"/>
  <c r="J12" i="81"/>
  <c r="J10" i="81"/>
  <c r="J13" i="81"/>
  <c r="J11" i="58"/>
  <c r="J10" i="58" s="1"/>
  <c r="K63" i="58" l="1"/>
  <c r="C11" i="88"/>
  <c r="C38" i="88"/>
  <c r="C23" i="88"/>
  <c r="C12" i="88"/>
  <c r="C10" i="88" l="1"/>
  <c r="O13" i="93"/>
  <c r="O12" i="93"/>
  <c r="O11" i="93"/>
  <c r="O10" i="93"/>
  <c r="H45" i="80"/>
  <c r="H54" i="80"/>
  <c r="H53" i="80"/>
  <c r="H52" i="80"/>
  <c r="H51" i="80"/>
  <c r="H50" i="80"/>
  <c r="H49" i="80"/>
  <c r="H48" i="80"/>
  <c r="H47" i="80"/>
  <c r="H44" i="80"/>
  <c r="H43" i="80"/>
  <c r="H42" i="80"/>
  <c r="H41" i="80"/>
  <c r="H40" i="80"/>
  <c r="H39" i="80"/>
  <c r="H38" i="80"/>
  <c r="H37" i="80"/>
  <c r="H36" i="80"/>
  <c r="H35" i="80"/>
  <c r="H34" i="80"/>
  <c r="H33" i="80"/>
  <c r="H32" i="80"/>
  <c r="H31" i="80"/>
  <c r="H30" i="80"/>
  <c r="H29" i="80"/>
  <c r="H28" i="80"/>
  <c r="H27" i="80"/>
  <c r="H26" i="80"/>
  <c r="H25" i="80"/>
  <c r="H24" i="80"/>
  <c r="H23" i="80"/>
  <c r="H22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N19" i="79"/>
  <c r="N18" i="79"/>
  <c r="N17" i="79"/>
  <c r="N16" i="79"/>
  <c r="N15" i="79"/>
  <c r="N14" i="79"/>
  <c r="N13" i="79"/>
  <c r="N12" i="79"/>
  <c r="N11" i="79"/>
  <c r="N10" i="79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2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4" i="78"/>
  <c r="Q13" i="78"/>
  <c r="Q12" i="78"/>
  <c r="Q11" i="78"/>
  <c r="Q10" i="78"/>
  <c r="J476" i="76"/>
  <c r="J475" i="76"/>
  <c r="J473" i="76"/>
  <c r="J472" i="76"/>
  <c r="J471" i="76"/>
  <c r="J470" i="76"/>
  <c r="J469" i="76"/>
  <c r="J468" i="76"/>
  <c r="J467" i="76"/>
  <c r="J466" i="76"/>
  <c r="J465" i="76"/>
  <c r="J464" i="76"/>
  <c r="J463" i="76"/>
  <c r="J461" i="76"/>
  <c r="J460" i="76"/>
  <c r="J459" i="76"/>
  <c r="J458" i="76"/>
  <c r="J457" i="76"/>
  <c r="J456" i="76"/>
  <c r="J455" i="76"/>
  <c r="J454" i="76"/>
  <c r="J453" i="76"/>
  <c r="J452" i="76"/>
  <c r="J451" i="76"/>
  <c r="J450" i="76"/>
  <c r="J449" i="76"/>
  <c r="J448" i="76"/>
  <c r="J447" i="76"/>
  <c r="J446" i="76"/>
  <c r="J445" i="76"/>
  <c r="J444" i="76"/>
  <c r="J443" i="76"/>
  <c r="J441" i="76"/>
  <c r="J440" i="76"/>
  <c r="J439" i="76"/>
  <c r="J438" i="76"/>
  <c r="J437" i="76"/>
  <c r="J436" i="76"/>
  <c r="J435" i="76"/>
  <c r="J434" i="76"/>
  <c r="J433" i="76"/>
  <c r="J432" i="76"/>
  <c r="J431" i="76"/>
  <c r="J430" i="76"/>
  <c r="J429" i="76"/>
  <c r="J428" i="76"/>
  <c r="J427" i="76"/>
  <c r="J426" i="76"/>
  <c r="J425" i="76"/>
  <c r="J424" i="76"/>
  <c r="J423" i="76"/>
  <c r="J422" i="76"/>
  <c r="J421" i="76"/>
  <c r="J420" i="76"/>
  <c r="J419" i="76"/>
  <c r="J418" i="76"/>
  <c r="J417" i="76"/>
  <c r="J416" i="76"/>
  <c r="J415" i="76"/>
  <c r="J414" i="76"/>
  <c r="J413" i="76"/>
  <c r="J412" i="76"/>
  <c r="J411" i="76"/>
  <c r="J410" i="76"/>
  <c r="J409" i="76"/>
  <c r="J408" i="76"/>
  <c r="J407" i="76"/>
  <c r="J406" i="76"/>
  <c r="J405" i="76"/>
  <c r="J404" i="76"/>
  <c r="J403" i="76"/>
  <c r="J402" i="76"/>
  <c r="J401" i="76"/>
  <c r="J400" i="76"/>
  <c r="J399" i="76"/>
  <c r="J398" i="76"/>
  <c r="J397" i="76"/>
  <c r="J396" i="76"/>
  <c r="J395" i="76"/>
  <c r="J394" i="76"/>
  <c r="J393" i="76"/>
  <c r="J392" i="76"/>
  <c r="J391" i="76"/>
  <c r="J390" i="76"/>
  <c r="J389" i="76"/>
  <c r="J388" i="76"/>
  <c r="J387" i="76"/>
  <c r="J386" i="76"/>
  <c r="J385" i="76"/>
  <c r="J384" i="76"/>
  <c r="J383" i="76"/>
  <c r="J382" i="76"/>
  <c r="J381" i="76"/>
  <c r="J380" i="76"/>
  <c r="J379" i="76"/>
  <c r="J378" i="76"/>
  <c r="J377" i="76"/>
  <c r="J376" i="76"/>
  <c r="J375" i="76"/>
  <c r="J374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9" i="75"/>
  <c r="K18" i="75"/>
  <c r="K17" i="75"/>
  <c r="K16" i="75"/>
  <c r="K15" i="75"/>
  <c r="K14" i="75"/>
  <c r="K13" i="75"/>
  <c r="K12" i="75"/>
  <c r="K11" i="75"/>
  <c r="K17" i="74"/>
  <c r="K15" i="74"/>
  <c r="K14" i="74"/>
  <c r="K13" i="74"/>
  <c r="K12" i="74"/>
  <c r="K11" i="74"/>
  <c r="L91" i="72"/>
  <c r="L90" i="72"/>
  <c r="L88" i="72"/>
  <c r="L87" i="72"/>
  <c r="L86" i="72"/>
  <c r="L85" i="72"/>
  <c r="L84" i="72"/>
  <c r="L83" i="72"/>
  <c r="L82" i="72"/>
  <c r="L81" i="72"/>
  <c r="L80" i="72"/>
  <c r="L79" i="72"/>
  <c r="L78" i="72"/>
  <c r="L77" i="72"/>
  <c r="L76" i="72"/>
  <c r="L75" i="72"/>
  <c r="L74" i="72"/>
  <c r="L73" i="72"/>
  <c r="L72" i="72"/>
  <c r="L71" i="72"/>
  <c r="L70" i="72"/>
  <c r="L69" i="72"/>
  <c r="L68" i="72"/>
  <c r="L67" i="72"/>
  <c r="L66" i="72"/>
  <c r="L65" i="72"/>
  <c r="L64" i="72"/>
  <c r="L63" i="72"/>
  <c r="L62" i="72"/>
  <c r="L61" i="72"/>
  <c r="L60" i="72"/>
  <c r="L59" i="72"/>
  <c r="L58" i="72"/>
  <c r="L57" i="72"/>
  <c r="L56" i="72"/>
  <c r="L55" i="72"/>
  <c r="L52" i="72"/>
  <c r="L50" i="72"/>
  <c r="L48" i="72"/>
  <c r="L46" i="72"/>
  <c r="L45" i="72"/>
  <c r="L44" i="72"/>
  <c r="L43" i="72"/>
  <c r="L42" i="72"/>
  <c r="L41" i="72"/>
  <c r="L39" i="72"/>
  <c r="L38" i="72"/>
  <c r="L37" i="72"/>
  <c r="L36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3" i="72"/>
  <c r="L12" i="72"/>
  <c r="L11" i="72"/>
  <c r="R34" i="71"/>
  <c r="R33" i="71"/>
  <c r="R32" i="71"/>
  <c r="R31" i="71"/>
  <c r="R26" i="71"/>
  <c r="R25" i="71"/>
  <c r="R29" i="71"/>
  <c r="R28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0" i="69"/>
  <c r="O19" i="69"/>
  <c r="O18" i="69"/>
  <c r="O17" i="69"/>
  <c r="O16" i="69"/>
  <c r="O15" i="69"/>
  <c r="O14" i="69"/>
  <c r="O13" i="69"/>
  <c r="O12" i="69"/>
  <c r="O11" i="69"/>
  <c r="J17" i="67"/>
  <c r="J16" i="67"/>
  <c r="J15" i="67"/>
  <c r="J14" i="67"/>
  <c r="J13" i="67"/>
  <c r="J12" i="67"/>
  <c r="J11" i="67"/>
  <c r="K23" i="66"/>
  <c r="K22" i="66"/>
  <c r="K21" i="66"/>
  <c r="K20" i="66"/>
  <c r="K19" i="66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73" i="63"/>
  <c r="M72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9" i="62"/>
  <c r="N268" i="62"/>
  <c r="N266" i="62"/>
  <c r="N265" i="62"/>
  <c r="N264" i="62"/>
  <c r="N263" i="62"/>
  <c r="N262" i="62"/>
  <c r="N261" i="62"/>
  <c r="N260" i="62"/>
  <c r="N259" i="62"/>
  <c r="N258" i="62"/>
  <c r="N257" i="62"/>
  <c r="N255" i="62"/>
  <c r="N254" i="62"/>
  <c r="N253" i="62"/>
  <c r="N252" i="62"/>
  <c r="N251" i="62"/>
  <c r="N250" i="62"/>
  <c r="N249" i="62"/>
  <c r="N248" i="62"/>
  <c r="N247" i="62"/>
  <c r="N246" i="62"/>
  <c r="N245" i="62"/>
  <c r="N244" i="62"/>
  <c r="N242" i="62"/>
  <c r="N241" i="62"/>
  <c r="N240" i="62"/>
  <c r="N239" i="62"/>
  <c r="N238" i="62"/>
  <c r="N237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19" i="62"/>
  <c r="N218" i="62"/>
  <c r="N267" i="62"/>
  <c r="N217" i="62"/>
  <c r="N216" i="62"/>
  <c r="N215" i="62"/>
  <c r="N214" i="62"/>
  <c r="N213" i="62"/>
  <c r="N212" i="62"/>
  <c r="N211" i="62"/>
  <c r="N210" i="62"/>
  <c r="N209" i="62"/>
  <c r="N208" i="62"/>
  <c r="N207" i="62"/>
  <c r="N256" i="62"/>
  <c r="N206" i="62"/>
  <c r="N205" i="62"/>
  <c r="N204" i="62"/>
  <c r="N203" i="62"/>
  <c r="N202" i="62"/>
  <c r="N201" i="62"/>
  <c r="N200" i="62"/>
  <c r="N199" i="62"/>
  <c r="N198" i="62"/>
  <c r="N197" i="62"/>
  <c r="N196" i="62"/>
  <c r="N243" i="62"/>
  <c r="N195" i="62"/>
  <c r="N194" i="62"/>
  <c r="N193" i="62"/>
  <c r="N192" i="62"/>
  <c r="N191" i="62"/>
  <c r="N190" i="62"/>
  <c r="N189" i="62"/>
  <c r="N188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1" i="61"/>
  <c r="T269" i="61"/>
  <c r="T268" i="61"/>
  <c r="T267" i="61"/>
  <c r="T266" i="61"/>
  <c r="T265" i="61"/>
  <c r="T264" i="61"/>
  <c r="T263" i="61"/>
  <c r="T262" i="61"/>
  <c r="T261" i="61"/>
  <c r="T260" i="61"/>
  <c r="T259" i="61"/>
  <c r="T258" i="61"/>
  <c r="T256" i="61"/>
  <c r="T255" i="61"/>
  <c r="T254" i="61"/>
  <c r="T253" i="61"/>
  <c r="T252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45" i="59"/>
  <c r="Q44" i="59"/>
  <c r="Q43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6" i="59"/>
  <c r="Q25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62" i="58"/>
  <c r="K66" i="58"/>
  <c r="K65" i="58"/>
  <c r="K64" i="58"/>
  <c r="K60" i="58"/>
  <c r="K59" i="58"/>
  <c r="K58" i="58"/>
  <c r="K57" i="58"/>
  <c r="K56" i="58"/>
  <c r="K55" i="58"/>
  <c r="K54" i="58"/>
  <c r="K53" i="58"/>
  <c r="K52" i="58"/>
  <c r="K51" i="58"/>
  <c r="K50" i="58"/>
  <c r="K49" i="58"/>
  <c r="K48" i="58"/>
  <c r="K47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1" i="58"/>
  <c r="K20" i="58"/>
  <c r="K19" i="58"/>
  <c r="K18" i="58"/>
  <c r="K17" i="58"/>
  <c r="K16" i="58"/>
  <c r="K15" i="58"/>
  <c r="K14" i="58"/>
  <c r="K13" i="58"/>
  <c r="K12" i="58"/>
  <c r="K11" i="58"/>
  <c r="K10" i="58"/>
  <c r="C42" i="88" l="1"/>
  <c r="S24" i="71" s="1"/>
  <c r="P22" i="69" l="1"/>
  <c r="D10" i="88"/>
  <c r="K11" i="81"/>
  <c r="K12" i="81"/>
  <c r="K13" i="81"/>
  <c r="K10" i="81"/>
  <c r="L63" i="58"/>
  <c r="D14" i="88"/>
  <c r="D20" i="88"/>
  <c r="D26" i="88"/>
  <c r="D32" i="88"/>
  <c r="D38" i="88"/>
  <c r="D15" i="88"/>
  <c r="D21" i="88"/>
  <c r="D27" i="88"/>
  <c r="D33" i="88"/>
  <c r="D39" i="88"/>
  <c r="D16" i="88"/>
  <c r="D22" i="88"/>
  <c r="D28" i="88"/>
  <c r="D34" i="88"/>
  <c r="D40" i="88"/>
  <c r="D11" i="88"/>
  <c r="D17" i="88"/>
  <c r="D23" i="88"/>
  <c r="D29" i="88"/>
  <c r="D35" i="88"/>
  <c r="D41" i="88"/>
  <c r="D12" i="88"/>
  <c r="D18" i="88"/>
  <c r="D24" i="88"/>
  <c r="D30" i="88"/>
  <c r="D36" i="88"/>
  <c r="D42" i="88"/>
  <c r="D13" i="88"/>
  <c r="D19" i="88"/>
  <c r="D25" i="88"/>
  <c r="D31" i="88"/>
  <c r="D37" i="88"/>
  <c r="P11" i="93"/>
  <c r="I54" i="80"/>
  <c r="I51" i="80"/>
  <c r="I48" i="80"/>
  <c r="I43" i="80"/>
  <c r="I40" i="80"/>
  <c r="I37" i="80"/>
  <c r="I34" i="80"/>
  <c r="I31" i="80"/>
  <c r="I28" i="80"/>
  <c r="I25" i="80"/>
  <c r="I22" i="80"/>
  <c r="I19" i="80"/>
  <c r="I16" i="80"/>
  <c r="I13" i="80"/>
  <c r="I10" i="80"/>
  <c r="O17" i="79"/>
  <c r="O14" i="79"/>
  <c r="O11" i="79"/>
  <c r="R322" i="78"/>
  <c r="R319" i="78"/>
  <c r="R316" i="78"/>
  <c r="R313" i="78"/>
  <c r="R310" i="78"/>
  <c r="R307" i="78"/>
  <c r="R304" i="78"/>
  <c r="R301" i="78"/>
  <c r="R298" i="78"/>
  <c r="R295" i="78"/>
  <c r="R292" i="78"/>
  <c r="R289" i="78"/>
  <c r="R286" i="78"/>
  <c r="R283" i="78"/>
  <c r="R280" i="78"/>
  <c r="R277" i="78"/>
  <c r="R274" i="78"/>
  <c r="R271" i="78"/>
  <c r="R268" i="78"/>
  <c r="R265" i="78"/>
  <c r="R262" i="78"/>
  <c r="R259" i="78"/>
  <c r="R256" i="78"/>
  <c r="R253" i="78"/>
  <c r="R250" i="78"/>
  <c r="R247" i="78"/>
  <c r="R244" i="78"/>
  <c r="R241" i="78"/>
  <c r="R238" i="78"/>
  <c r="R235" i="78"/>
  <c r="R232" i="78"/>
  <c r="R229" i="78"/>
  <c r="R226" i="78"/>
  <c r="R223" i="78"/>
  <c r="R219" i="78"/>
  <c r="R216" i="78"/>
  <c r="R213" i="78"/>
  <c r="R210" i="78"/>
  <c r="R207" i="78"/>
  <c r="R204" i="78"/>
  <c r="R201" i="78"/>
  <c r="R197" i="78"/>
  <c r="R194" i="78"/>
  <c r="R191" i="78"/>
  <c r="R188" i="78"/>
  <c r="R185" i="78"/>
  <c r="R182" i="78"/>
  <c r="R179" i="78"/>
  <c r="R176" i="78"/>
  <c r="R173" i="78"/>
  <c r="R170" i="78"/>
  <c r="R167" i="78"/>
  <c r="R164" i="78"/>
  <c r="R161" i="78"/>
  <c r="R158" i="78"/>
  <c r="R155" i="78"/>
  <c r="R152" i="78"/>
  <c r="R149" i="78"/>
  <c r="R146" i="78"/>
  <c r="R143" i="78"/>
  <c r="R140" i="78"/>
  <c r="R137" i="78"/>
  <c r="I45" i="80"/>
  <c r="I42" i="80"/>
  <c r="I35" i="80"/>
  <c r="I24" i="80"/>
  <c r="I17" i="80"/>
  <c r="O16" i="79"/>
  <c r="R323" i="78"/>
  <c r="R312" i="78"/>
  <c r="R305" i="78"/>
  <c r="R294" i="78"/>
  <c r="R287" i="78"/>
  <c r="R276" i="78"/>
  <c r="R269" i="78"/>
  <c r="R258" i="78"/>
  <c r="R251" i="78"/>
  <c r="R240" i="78"/>
  <c r="R233" i="78"/>
  <c r="R221" i="78"/>
  <c r="R214" i="78"/>
  <c r="R203" i="78"/>
  <c r="R196" i="78"/>
  <c r="R189" i="78"/>
  <c r="R178" i="78"/>
  <c r="R171" i="78"/>
  <c r="R160" i="78"/>
  <c r="R153" i="78"/>
  <c r="R142" i="78"/>
  <c r="R135" i="78"/>
  <c r="R132" i="78"/>
  <c r="R129" i="78"/>
  <c r="R126" i="78"/>
  <c r="R123" i="78"/>
  <c r="R120" i="78"/>
  <c r="R117" i="78"/>
  <c r="R114" i="78"/>
  <c r="R111" i="78"/>
  <c r="R108" i="78"/>
  <c r="R105" i="78"/>
  <c r="R102" i="78"/>
  <c r="R99" i="78"/>
  <c r="R96" i="78"/>
  <c r="R93" i="78"/>
  <c r="R90" i="78"/>
  <c r="R87" i="78"/>
  <c r="R84" i="78"/>
  <c r="R81" i="78"/>
  <c r="R78" i="78"/>
  <c r="R75" i="78"/>
  <c r="R72" i="78"/>
  <c r="R69" i="78"/>
  <c r="R66" i="78"/>
  <c r="R63" i="78"/>
  <c r="R60" i="78"/>
  <c r="R57" i="78"/>
  <c r="R54" i="78"/>
  <c r="R51" i="78"/>
  <c r="R48" i="78"/>
  <c r="R45" i="78"/>
  <c r="R42" i="78"/>
  <c r="R39" i="78"/>
  <c r="R36" i="78"/>
  <c r="R33" i="78"/>
  <c r="R29" i="78"/>
  <c r="R26" i="78"/>
  <c r="R23" i="78"/>
  <c r="R20" i="78"/>
  <c r="R17" i="78"/>
  <c r="R13" i="78"/>
  <c r="R10" i="78"/>
  <c r="K473" i="76"/>
  <c r="K470" i="76"/>
  <c r="K467" i="76"/>
  <c r="K464" i="76"/>
  <c r="K460" i="76"/>
  <c r="K457" i="76"/>
  <c r="K454" i="76"/>
  <c r="K451" i="76"/>
  <c r="K448" i="76"/>
  <c r="K445" i="76"/>
  <c r="K441" i="76"/>
  <c r="K438" i="76"/>
  <c r="K435" i="76"/>
  <c r="K432" i="76"/>
  <c r="K429" i="76"/>
  <c r="I53" i="80"/>
  <c r="I44" i="80"/>
  <c r="I36" i="80"/>
  <c r="I32" i="80"/>
  <c r="O19" i="79"/>
  <c r="O15" i="79"/>
  <c r="R321" i="78"/>
  <c r="R314" i="78"/>
  <c r="R306" i="78"/>
  <c r="R302" i="78"/>
  <c r="R279" i="78"/>
  <c r="R275" i="78"/>
  <c r="R267" i="78"/>
  <c r="R260" i="78"/>
  <c r="R252" i="78"/>
  <c r="R248" i="78"/>
  <c r="R225" i="78"/>
  <c r="R220" i="78"/>
  <c r="R212" i="78"/>
  <c r="R205" i="78"/>
  <c r="R181" i="78"/>
  <c r="R177" i="78"/>
  <c r="R169" i="78"/>
  <c r="R162" i="78"/>
  <c r="R154" i="78"/>
  <c r="R150" i="78"/>
  <c r="R131" i="78"/>
  <c r="R124" i="78"/>
  <c r="R113" i="78"/>
  <c r="R106" i="78"/>
  <c r="R95" i="78"/>
  <c r="R88" i="78"/>
  <c r="R77" i="78"/>
  <c r="R70" i="78"/>
  <c r="R59" i="78"/>
  <c r="R52" i="78"/>
  <c r="R41" i="78"/>
  <c r="R34" i="78"/>
  <c r="R22" i="78"/>
  <c r="R14" i="78"/>
  <c r="K469" i="76"/>
  <c r="K461" i="76"/>
  <c r="K450" i="76"/>
  <c r="K443" i="76"/>
  <c r="K431" i="76"/>
  <c r="I49" i="80"/>
  <c r="I39" i="80"/>
  <c r="I20" i="80"/>
  <c r="I12" i="80"/>
  <c r="R317" i="78"/>
  <c r="R309" i="78"/>
  <c r="R290" i="78"/>
  <c r="R282" i="78"/>
  <c r="R263" i="78"/>
  <c r="R255" i="78"/>
  <c r="R236" i="78"/>
  <c r="R228" i="78"/>
  <c r="R208" i="78"/>
  <c r="R200" i="78"/>
  <c r="R192" i="78"/>
  <c r="R184" i="78"/>
  <c r="R165" i="78"/>
  <c r="R157" i="78"/>
  <c r="R138" i="78"/>
  <c r="R134" i="78"/>
  <c r="R127" i="78"/>
  <c r="R116" i="78"/>
  <c r="R109" i="78"/>
  <c r="R98" i="78"/>
  <c r="R91" i="78"/>
  <c r="R80" i="78"/>
  <c r="R73" i="78"/>
  <c r="R62" i="78"/>
  <c r="R55" i="78"/>
  <c r="R44" i="78"/>
  <c r="R37" i="78"/>
  <c r="R25" i="78"/>
  <c r="R18" i="78"/>
  <c r="K472" i="76"/>
  <c r="K465" i="76"/>
  <c r="K453" i="76"/>
  <c r="K446" i="76"/>
  <c r="K434" i="76"/>
  <c r="K427" i="76"/>
  <c r="K424" i="76"/>
  <c r="K421" i="76"/>
  <c r="K418" i="76"/>
  <c r="K415" i="76"/>
  <c r="K412" i="76"/>
  <c r="K409" i="76"/>
  <c r="K406" i="76"/>
  <c r="K403" i="76"/>
  <c r="K400" i="76"/>
  <c r="K397" i="76"/>
  <c r="K394" i="76"/>
  <c r="K391" i="76"/>
  <c r="K388" i="76"/>
  <c r="K385" i="76"/>
  <c r="K382" i="76"/>
  <c r="K379" i="76"/>
  <c r="K376" i="76"/>
  <c r="K373" i="76"/>
  <c r="K370" i="76"/>
  <c r="K367" i="76"/>
  <c r="K364" i="76"/>
  <c r="K361" i="76"/>
  <c r="K358" i="76"/>
  <c r="K355" i="76"/>
  <c r="K352" i="76"/>
  <c r="K349" i="76"/>
  <c r="K346" i="76"/>
  <c r="K342" i="76"/>
  <c r="K339" i="76"/>
  <c r="K336" i="76"/>
  <c r="K333" i="76"/>
  <c r="K330" i="76"/>
  <c r="K327" i="76"/>
  <c r="K324" i="76"/>
  <c r="K321" i="76"/>
  <c r="K318" i="76"/>
  <c r="K315" i="76"/>
  <c r="K312" i="76"/>
  <c r="K309" i="76"/>
  <c r="K306" i="76"/>
  <c r="K303" i="76"/>
  <c r="K300" i="76"/>
  <c r="K297" i="76"/>
  <c r="K294" i="76"/>
  <c r="K291" i="76"/>
  <c r="K288" i="76"/>
  <c r="K285" i="76"/>
  <c r="K282" i="76"/>
  <c r="K279" i="76"/>
  <c r="K276" i="76"/>
  <c r="K273" i="76"/>
  <c r="K270" i="76"/>
  <c r="K267" i="76"/>
  <c r="K264" i="76"/>
  <c r="K261" i="76"/>
  <c r="K258" i="76"/>
  <c r="K255" i="76"/>
  <c r="K252" i="76"/>
  <c r="K249" i="76"/>
  <c r="K246" i="76"/>
  <c r="K243" i="76"/>
  <c r="K240" i="76"/>
  <c r="K237" i="76"/>
  <c r="K234" i="76"/>
  <c r="K231" i="76"/>
  <c r="K228" i="76"/>
  <c r="K225" i="76"/>
  <c r="K222" i="76"/>
  <c r="K219" i="76"/>
  <c r="K216" i="76"/>
  <c r="K213" i="76"/>
  <c r="K210" i="76"/>
  <c r="K207" i="76"/>
  <c r="K204" i="76"/>
  <c r="K201" i="76"/>
  <c r="K198" i="76"/>
  <c r="K195" i="76"/>
  <c r="K192" i="76"/>
  <c r="K189" i="76"/>
  <c r="K186" i="76"/>
  <c r="K183" i="76"/>
  <c r="K180" i="76"/>
  <c r="K177" i="76"/>
  <c r="K174" i="76"/>
  <c r="I50" i="80"/>
  <c r="I26" i="80"/>
  <c r="O10" i="79"/>
  <c r="R315" i="78"/>
  <c r="R297" i="78"/>
  <c r="R293" i="78"/>
  <c r="R209" i="78"/>
  <c r="R198" i="78"/>
  <c r="R172" i="78"/>
  <c r="R163" i="78"/>
  <c r="R145" i="78"/>
  <c r="R141" i="78"/>
  <c r="R128" i="78"/>
  <c r="R107" i="78"/>
  <c r="R103" i="78"/>
  <c r="R86" i="78"/>
  <c r="R74" i="78"/>
  <c r="R53" i="78"/>
  <c r="R49" i="78"/>
  <c r="R32" i="78"/>
  <c r="R19" i="78"/>
  <c r="K463" i="76"/>
  <c r="K458" i="76"/>
  <c r="K440" i="76"/>
  <c r="K428" i="76"/>
  <c r="K417" i="76"/>
  <c r="K410" i="76"/>
  <c r="K399" i="76"/>
  <c r="K392" i="76"/>
  <c r="K381" i="76"/>
  <c r="K374" i="76"/>
  <c r="K363" i="76"/>
  <c r="K356" i="76"/>
  <c r="K345" i="76"/>
  <c r="K337" i="76"/>
  <c r="K326" i="76"/>
  <c r="K319" i="76"/>
  <c r="K308" i="76"/>
  <c r="K301" i="76"/>
  <c r="K290" i="76"/>
  <c r="K283" i="76"/>
  <c r="K272" i="76"/>
  <c r="K265" i="76"/>
  <c r="K254" i="76"/>
  <c r="K247" i="76"/>
  <c r="K236" i="76"/>
  <c r="K229" i="76"/>
  <c r="K218" i="76"/>
  <c r="K211" i="76"/>
  <c r="K200" i="76"/>
  <c r="K193" i="76"/>
  <c r="K182" i="76"/>
  <c r="K175" i="76"/>
  <c r="P12" i="93"/>
  <c r="I38" i="80"/>
  <c r="I33" i="80"/>
  <c r="I29" i="80"/>
  <c r="I21" i="80"/>
  <c r="O18" i="79"/>
  <c r="O13" i="79"/>
  <c r="R300" i="78"/>
  <c r="R288" i="78"/>
  <c r="R284" i="78"/>
  <c r="R266" i="78"/>
  <c r="R257" i="78"/>
  <c r="R231" i="78"/>
  <c r="R227" i="78"/>
  <c r="R217" i="78"/>
  <c r="R193" i="78"/>
  <c r="R180" i="78"/>
  <c r="R175" i="78"/>
  <c r="R148" i="78"/>
  <c r="R136" i="78"/>
  <c r="R119" i="78"/>
  <c r="R115" i="78"/>
  <c r="R94" i="78"/>
  <c r="R82" i="78"/>
  <c r="R65" i="78"/>
  <c r="R61" i="78"/>
  <c r="R40" i="78"/>
  <c r="R27" i="78"/>
  <c r="K476" i="76"/>
  <c r="K471" i="76"/>
  <c r="K449" i="76"/>
  <c r="K436" i="76"/>
  <c r="K420" i="76"/>
  <c r="K413" i="76"/>
  <c r="K402" i="76"/>
  <c r="K395" i="76"/>
  <c r="K384" i="76"/>
  <c r="K377" i="76"/>
  <c r="K366" i="76"/>
  <c r="K359" i="76"/>
  <c r="K348" i="76"/>
  <c r="K340" i="76"/>
  <c r="K329" i="76"/>
  <c r="K322" i="76"/>
  <c r="K311" i="76"/>
  <c r="K304" i="76"/>
  <c r="K293" i="76"/>
  <c r="K286" i="76"/>
  <c r="K275" i="76"/>
  <c r="K268" i="76"/>
  <c r="K257" i="76"/>
  <c r="K250" i="76"/>
  <c r="K239" i="76"/>
  <c r="K232" i="76"/>
  <c r="K221" i="76"/>
  <c r="K214" i="76"/>
  <c r="K203" i="76"/>
  <c r="K196" i="76"/>
  <c r="K185" i="76"/>
  <c r="K178" i="76"/>
  <c r="K171" i="76"/>
  <c r="K168" i="76"/>
  <c r="K165" i="76"/>
  <c r="K162" i="76"/>
  <c r="K159" i="76"/>
  <c r="K156" i="76"/>
  <c r="K153" i="76"/>
  <c r="K150" i="76"/>
  <c r="K147" i="76"/>
  <c r="K144" i="76"/>
  <c r="K141" i="76"/>
  <c r="K138" i="76"/>
  <c r="K135" i="76"/>
  <c r="K132" i="76"/>
  <c r="K129" i="76"/>
  <c r="K126" i="76"/>
  <c r="K123" i="76"/>
  <c r="K120" i="76"/>
  <c r="K117" i="76"/>
  <c r="K114" i="76"/>
  <c r="K111" i="76"/>
  <c r="K108" i="76"/>
  <c r="K105" i="76"/>
  <c r="K102" i="76"/>
  <c r="K99" i="76"/>
  <c r="K96" i="76"/>
  <c r="K93" i="76"/>
  <c r="K90" i="76"/>
  <c r="K87" i="76"/>
  <c r="K84" i="76"/>
  <c r="K81" i="76"/>
  <c r="K78" i="76"/>
  <c r="K75" i="76"/>
  <c r="K72" i="76"/>
  <c r="K69" i="76"/>
  <c r="K66" i="76"/>
  <c r="K63" i="76"/>
  <c r="K60" i="76"/>
  <c r="K57" i="76"/>
  <c r="K54" i="76"/>
  <c r="K51" i="76"/>
  <c r="K48" i="76"/>
  <c r="K45" i="76"/>
  <c r="K42" i="76"/>
  <c r="K39" i="76"/>
  <c r="K36" i="76"/>
  <c r="K33" i="76"/>
  <c r="K30" i="76"/>
  <c r="K27" i="76"/>
  <c r="K24" i="76"/>
  <c r="K20" i="76"/>
  <c r="K17" i="76"/>
  <c r="K14" i="76"/>
  <c r="K11" i="76"/>
  <c r="I52" i="80"/>
  <c r="I47" i="80"/>
  <c r="I15" i="80"/>
  <c r="I11" i="80"/>
  <c r="R285" i="78"/>
  <c r="R243" i="78"/>
  <c r="R239" i="78"/>
  <c r="R230" i="78"/>
  <c r="R195" i="78"/>
  <c r="R190" i="78"/>
  <c r="R186" i="78"/>
  <c r="R166" i="78"/>
  <c r="R156" i="78"/>
  <c r="R151" i="78"/>
  <c r="R122" i="78"/>
  <c r="R118" i="78"/>
  <c r="R85" i="78"/>
  <c r="R76" i="78"/>
  <c r="R71" i="78"/>
  <c r="R67" i="78"/>
  <c r="R24" i="78"/>
  <c r="K466" i="76"/>
  <c r="K423" i="76"/>
  <c r="K419" i="76"/>
  <c r="K398" i="76"/>
  <c r="K386" i="76"/>
  <c r="K369" i="76"/>
  <c r="K365" i="76"/>
  <c r="K343" i="76"/>
  <c r="K331" i="76"/>
  <c r="K314" i="76"/>
  <c r="K310" i="76"/>
  <c r="K289" i="76"/>
  <c r="K277" i="76"/>
  <c r="K260" i="76"/>
  <c r="K256" i="76"/>
  <c r="K235" i="76"/>
  <c r="K223" i="76"/>
  <c r="K206" i="76"/>
  <c r="K202" i="76"/>
  <c r="K181" i="76"/>
  <c r="K169" i="76"/>
  <c r="K158" i="76"/>
  <c r="K151" i="76"/>
  <c r="K140" i="76"/>
  <c r="K133" i="76"/>
  <c r="K122" i="76"/>
  <c r="K115" i="76"/>
  <c r="K104" i="76"/>
  <c r="K97" i="76"/>
  <c r="K86" i="76"/>
  <c r="K79" i="76"/>
  <c r="K68" i="76"/>
  <c r="K61" i="76"/>
  <c r="K50" i="76"/>
  <c r="K43" i="76"/>
  <c r="K32" i="76"/>
  <c r="K25" i="76"/>
  <c r="K13" i="76"/>
  <c r="P10" i="93"/>
  <c r="R299" i="78"/>
  <c r="R261" i="78"/>
  <c r="R246" i="78"/>
  <c r="R234" i="78"/>
  <c r="R224" i="78"/>
  <c r="R218" i="78"/>
  <c r="R199" i="78"/>
  <c r="R112" i="78"/>
  <c r="R89" i="78"/>
  <c r="R47" i="78"/>
  <c r="R43" i="78"/>
  <c r="R38" i="78"/>
  <c r="R28" i="78"/>
  <c r="K459" i="76"/>
  <c r="K455" i="76"/>
  <c r="K426" i="76"/>
  <c r="K414" i="76"/>
  <c r="K393" i="76"/>
  <c r="K389" i="76"/>
  <c r="K372" i="76"/>
  <c r="K360" i="76"/>
  <c r="K338" i="76"/>
  <c r="K334" i="76"/>
  <c r="K317" i="76"/>
  <c r="K305" i="76"/>
  <c r="K284" i="76"/>
  <c r="K280" i="76"/>
  <c r="K263" i="76"/>
  <c r="K251" i="76"/>
  <c r="K230" i="76"/>
  <c r="K226" i="76"/>
  <c r="K209" i="76"/>
  <c r="K197" i="76"/>
  <c r="K176" i="76"/>
  <c r="K172" i="76"/>
  <c r="K161" i="76"/>
  <c r="K154" i="76"/>
  <c r="K143" i="76"/>
  <c r="K136" i="76"/>
  <c r="K125" i="76"/>
  <c r="K118" i="76"/>
  <c r="K107" i="76"/>
  <c r="K100" i="76"/>
  <c r="K89" i="76"/>
  <c r="K82" i="76"/>
  <c r="K71" i="76"/>
  <c r="K64" i="76"/>
  <c r="K53" i="76"/>
  <c r="K46" i="76"/>
  <c r="K35" i="76"/>
  <c r="K28" i="76"/>
  <c r="K16" i="76"/>
  <c r="L18" i="75"/>
  <c r="L15" i="75"/>
  <c r="L12" i="75"/>
  <c r="L15" i="74"/>
  <c r="L12" i="74"/>
  <c r="M90" i="72"/>
  <c r="M86" i="72"/>
  <c r="M83" i="72"/>
  <c r="M80" i="72"/>
  <c r="M77" i="72"/>
  <c r="M74" i="72"/>
  <c r="M71" i="72"/>
  <c r="M68" i="72"/>
  <c r="M65" i="72"/>
  <c r="M62" i="72"/>
  <c r="M59" i="72"/>
  <c r="M56" i="72"/>
  <c r="M50" i="72"/>
  <c r="M45" i="72"/>
  <c r="M42" i="72"/>
  <c r="M38" i="72"/>
  <c r="M35" i="72"/>
  <c r="M32" i="72"/>
  <c r="M29" i="72"/>
  <c r="M26" i="72"/>
  <c r="M23" i="72"/>
  <c r="M20" i="72"/>
  <c r="M17" i="72"/>
  <c r="M13" i="72"/>
  <c r="M11" i="72"/>
  <c r="S32" i="71"/>
  <c r="S25" i="71"/>
  <c r="S22" i="71"/>
  <c r="S19" i="71"/>
  <c r="S16" i="71"/>
  <c r="S13" i="71"/>
  <c r="P158" i="69"/>
  <c r="P155" i="69"/>
  <c r="P152" i="69"/>
  <c r="P149" i="69"/>
  <c r="P146" i="69"/>
  <c r="P143" i="69"/>
  <c r="P140" i="69"/>
  <c r="P137" i="69"/>
  <c r="P134" i="69"/>
  <c r="P131" i="69"/>
  <c r="P128" i="69"/>
  <c r="P125" i="69"/>
  <c r="P122" i="69"/>
  <c r="P119" i="69"/>
  <c r="P116" i="69"/>
  <c r="P113" i="69"/>
  <c r="P110" i="69"/>
  <c r="P107" i="69"/>
  <c r="P104" i="69"/>
  <c r="P101" i="69"/>
  <c r="P98" i="69"/>
  <c r="P95" i="69"/>
  <c r="P92" i="69"/>
  <c r="P89" i="69"/>
  <c r="P86" i="69"/>
  <c r="P83" i="69"/>
  <c r="P80" i="69"/>
  <c r="P77" i="69"/>
  <c r="P74" i="69"/>
  <c r="P71" i="69"/>
  <c r="P68" i="69"/>
  <c r="P65" i="69"/>
  <c r="P62" i="69"/>
  <c r="P59" i="69"/>
  <c r="P56" i="69"/>
  <c r="P53" i="69"/>
  <c r="P50" i="69"/>
  <c r="P47" i="69"/>
  <c r="P44" i="69"/>
  <c r="P41" i="69"/>
  <c r="P38" i="69"/>
  <c r="P35" i="69"/>
  <c r="P32" i="69"/>
  <c r="P29" i="69"/>
  <c r="P26" i="69"/>
  <c r="P23" i="69"/>
  <c r="P18" i="69"/>
  <c r="P15" i="69"/>
  <c r="P12" i="69"/>
  <c r="K16" i="67"/>
  <c r="K13" i="67"/>
  <c r="L23" i="66"/>
  <c r="L20" i="66"/>
  <c r="L16" i="66"/>
  <c r="L13" i="66"/>
  <c r="L20" i="65"/>
  <c r="L17" i="65"/>
  <c r="L13" i="65"/>
  <c r="O25" i="64"/>
  <c r="O22" i="64"/>
  <c r="O18" i="64"/>
  <c r="O15" i="64"/>
  <c r="O12" i="64"/>
  <c r="N72" i="63"/>
  <c r="N68" i="63"/>
  <c r="N65" i="63"/>
  <c r="N62" i="63"/>
  <c r="N59" i="63"/>
  <c r="N56" i="63"/>
  <c r="N53" i="63"/>
  <c r="N50" i="63"/>
  <c r="N47" i="63"/>
  <c r="N44" i="63"/>
  <c r="N41" i="63"/>
  <c r="N38" i="63"/>
  <c r="N35" i="63"/>
  <c r="N32" i="63"/>
  <c r="N28" i="63"/>
  <c r="N25" i="63"/>
  <c r="N21" i="63"/>
  <c r="N18" i="63"/>
  <c r="N15" i="63"/>
  <c r="I14" i="80"/>
  <c r="R281" i="78"/>
  <c r="R272" i="78"/>
  <c r="R242" i="78"/>
  <c r="R237" i="78"/>
  <c r="R187" i="78"/>
  <c r="R130" i="78"/>
  <c r="R125" i="78"/>
  <c r="R104" i="78"/>
  <c r="R100" i="78"/>
  <c r="R64" i="78"/>
  <c r="K468" i="76"/>
  <c r="K456" i="76"/>
  <c r="K422" i="76"/>
  <c r="K404" i="76"/>
  <c r="K380" i="76"/>
  <c r="K371" i="76"/>
  <c r="K328" i="76"/>
  <c r="K296" i="76"/>
  <c r="K292" i="76"/>
  <c r="K287" i="76"/>
  <c r="K259" i="76"/>
  <c r="K241" i="76"/>
  <c r="K217" i="76"/>
  <c r="K208" i="76"/>
  <c r="K163" i="76"/>
  <c r="K146" i="76"/>
  <c r="K142" i="76"/>
  <c r="K121" i="76"/>
  <c r="K109" i="76"/>
  <c r="K92" i="76"/>
  <c r="K88" i="76"/>
  <c r="K67" i="76"/>
  <c r="K55" i="76"/>
  <c r="K38" i="76"/>
  <c r="K34" i="76"/>
  <c r="K12" i="76"/>
  <c r="L17" i="75"/>
  <c r="L17" i="74"/>
  <c r="M87" i="72"/>
  <c r="M76" i="72"/>
  <c r="M69" i="72"/>
  <c r="M58" i="72"/>
  <c r="M46" i="72"/>
  <c r="M34" i="72"/>
  <c r="M27" i="72"/>
  <c r="M16" i="72"/>
  <c r="S33" i="71"/>
  <c r="S18" i="71"/>
  <c r="S11" i="71"/>
  <c r="P148" i="69"/>
  <c r="P141" i="69"/>
  <c r="P130" i="69"/>
  <c r="P123" i="69"/>
  <c r="P112" i="69"/>
  <c r="P105" i="69"/>
  <c r="P94" i="69"/>
  <c r="P87" i="69"/>
  <c r="P76" i="69"/>
  <c r="P69" i="69"/>
  <c r="P58" i="69"/>
  <c r="P51" i="69"/>
  <c r="P40" i="69"/>
  <c r="P33" i="69"/>
  <c r="P20" i="69"/>
  <c r="P13" i="69"/>
  <c r="L22" i="66"/>
  <c r="L14" i="66"/>
  <c r="L12" i="65"/>
  <c r="O19" i="64"/>
  <c r="N70" i="63"/>
  <c r="N63" i="63"/>
  <c r="N52" i="63"/>
  <c r="N45" i="63"/>
  <c r="N34" i="63"/>
  <c r="N26" i="63"/>
  <c r="N14" i="63"/>
  <c r="N11" i="63"/>
  <c r="O266" i="62"/>
  <c r="O263" i="62"/>
  <c r="O260" i="62"/>
  <c r="O257" i="62"/>
  <c r="O253" i="62"/>
  <c r="O250" i="62"/>
  <c r="O247" i="62"/>
  <c r="O244" i="62"/>
  <c r="O240" i="62"/>
  <c r="O237" i="62"/>
  <c r="O234" i="62"/>
  <c r="O231" i="62"/>
  <c r="O228" i="62"/>
  <c r="O225" i="62"/>
  <c r="O222" i="62"/>
  <c r="O218" i="62"/>
  <c r="O216" i="62"/>
  <c r="O213" i="62"/>
  <c r="O210" i="62"/>
  <c r="O207" i="62"/>
  <c r="O205" i="62"/>
  <c r="O202" i="62"/>
  <c r="O199" i="62"/>
  <c r="O196" i="62"/>
  <c r="O194" i="62"/>
  <c r="O191" i="62"/>
  <c r="O188" i="62"/>
  <c r="O184" i="62"/>
  <c r="O181" i="62"/>
  <c r="O178" i="62"/>
  <c r="O175" i="62"/>
  <c r="O172" i="62"/>
  <c r="O169" i="62"/>
  <c r="O166" i="62"/>
  <c r="O163" i="62"/>
  <c r="O160" i="62"/>
  <c r="O158" i="62"/>
  <c r="O155" i="62"/>
  <c r="O152" i="62"/>
  <c r="O149" i="62"/>
  <c r="O146" i="62"/>
  <c r="O143" i="62"/>
  <c r="O140" i="62"/>
  <c r="O137" i="62"/>
  <c r="O134" i="62"/>
  <c r="O131" i="62"/>
  <c r="O128" i="62"/>
  <c r="O125" i="62"/>
  <c r="O122" i="62"/>
  <c r="O119" i="62"/>
  <c r="O115" i="62"/>
  <c r="O112" i="62"/>
  <c r="O109" i="62"/>
  <c r="O106" i="62"/>
  <c r="O103" i="62"/>
  <c r="O100" i="62"/>
  <c r="O97" i="62"/>
  <c r="O94" i="62"/>
  <c r="O91" i="62"/>
  <c r="O88" i="62"/>
  <c r="O85" i="62"/>
  <c r="O82" i="62"/>
  <c r="O79" i="62"/>
  <c r="O76" i="62"/>
  <c r="O73" i="62"/>
  <c r="O70" i="62"/>
  <c r="O67" i="62"/>
  <c r="O64" i="62"/>
  <c r="O61" i="62"/>
  <c r="O58" i="62"/>
  <c r="O55" i="62"/>
  <c r="O52" i="62"/>
  <c r="O49" i="62"/>
  <c r="O45" i="62"/>
  <c r="O42" i="62"/>
  <c r="O39" i="62"/>
  <c r="O36" i="62"/>
  <c r="O33" i="62"/>
  <c r="O30" i="62"/>
  <c r="O27" i="62"/>
  <c r="O24" i="62"/>
  <c r="O21" i="62"/>
  <c r="O18" i="62"/>
  <c r="O15" i="62"/>
  <c r="O12" i="62"/>
  <c r="U360" i="61"/>
  <c r="U357" i="61"/>
  <c r="U354" i="61"/>
  <c r="U351" i="61"/>
  <c r="U348" i="61"/>
  <c r="U345" i="61"/>
  <c r="U342" i="61"/>
  <c r="U339" i="61"/>
  <c r="U336" i="61"/>
  <c r="U333" i="61"/>
  <c r="U330" i="61"/>
  <c r="U327" i="61"/>
  <c r="U324" i="61"/>
  <c r="U321" i="61"/>
  <c r="U318" i="61"/>
  <c r="U315" i="61"/>
  <c r="U312" i="61"/>
  <c r="U309" i="61"/>
  <c r="U306" i="61"/>
  <c r="U303" i="61"/>
  <c r="U300" i="61"/>
  <c r="U297" i="61"/>
  <c r="U294" i="61"/>
  <c r="U291" i="61"/>
  <c r="U288" i="61"/>
  <c r="U285" i="61"/>
  <c r="U282" i="61"/>
  <c r="U279" i="61"/>
  <c r="U276" i="61"/>
  <c r="U273" i="61"/>
  <c r="U269" i="61"/>
  <c r="U266" i="61"/>
  <c r="U263" i="61"/>
  <c r="U260" i="61"/>
  <c r="U256" i="61"/>
  <c r="U253" i="61"/>
  <c r="U249" i="61"/>
  <c r="U246" i="61"/>
  <c r="U243" i="61"/>
  <c r="U240" i="61"/>
  <c r="U237" i="61"/>
  <c r="U234" i="61"/>
  <c r="U231" i="61"/>
  <c r="U228" i="61"/>
  <c r="U225" i="61"/>
  <c r="U222" i="61"/>
  <c r="U219" i="61"/>
  <c r="U216" i="61"/>
  <c r="U213" i="61"/>
  <c r="U210" i="61"/>
  <c r="U207" i="61"/>
  <c r="U204" i="61"/>
  <c r="U201" i="61"/>
  <c r="U198" i="61"/>
  <c r="U195" i="61"/>
  <c r="U192" i="61"/>
  <c r="U189" i="61"/>
  <c r="U186" i="61"/>
  <c r="U183" i="61"/>
  <c r="U180" i="61"/>
  <c r="U177" i="61"/>
  <c r="U174" i="61"/>
  <c r="U171" i="61"/>
  <c r="U168" i="61"/>
  <c r="U164" i="61"/>
  <c r="U162" i="61"/>
  <c r="U159" i="61"/>
  <c r="U156" i="61"/>
  <c r="U153" i="61"/>
  <c r="U150" i="61"/>
  <c r="U147" i="61"/>
  <c r="U144" i="61"/>
  <c r="U141" i="61"/>
  <c r="U138" i="61"/>
  <c r="U135" i="61"/>
  <c r="U132" i="61"/>
  <c r="U129" i="61"/>
  <c r="U126" i="61"/>
  <c r="U123" i="61"/>
  <c r="U120" i="61"/>
  <c r="U117" i="61"/>
  <c r="U114" i="61"/>
  <c r="U111" i="61"/>
  <c r="U108" i="61"/>
  <c r="U105" i="61"/>
  <c r="U102" i="61"/>
  <c r="U99" i="61"/>
  <c r="U96" i="61"/>
  <c r="U93" i="61"/>
  <c r="U90" i="61"/>
  <c r="U87" i="61"/>
  <c r="U84" i="61"/>
  <c r="U81" i="61"/>
  <c r="U78" i="61"/>
  <c r="U75" i="61"/>
  <c r="U72" i="61"/>
  <c r="U69" i="61"/>
  <c r="U66" i="61"/>
  <c r="U63" i="61"/>
  <c r="U60" i="61"/>
  <c r="U57" i="61"/>
  <c r="U54" i="61"/>
  <c r="U51" i="61"/>
  <c r="U48" i="61"/>
  <c r="U45" i="61"/>
  <c r="U42" i="61"/>
  <c r="U39" i="61"/>
  <c r="U36" i="61"/>
  <c r="U33" i="61"/>
  <c r="U30" i="61"/>
  <c r="U27" i="61"/>
  <c r="U24" i="61"/>
  <c r="U21" i="61"/>
  <c r="U18" i="61"/>
  <c r="U15" i="61"/>
  <c r="U12" i="61"/>
  <c r="R44" i="59"/>
  <c r="R41" i="59"/>
  <c r="R38" i="59"/>
  <c r="R35" i="59"/>
  <c r="R32" i="59"/>
  <c r="R29" i="59"/>
  <c r="R26" i="59"/>
  <c r="R22" i="59"/>
  <c r="R19" i="59"/>
  <c r="R16" i="59"/>
  <c r="R13" i="59"/>
  <c r="L62" i="58"/>
  <c r="L64" i="58"/>
  <c r="L58" i="58"/>
  <c r="L55" i="58"/>
  <c r="L52" i="58"/>
  <c r="L49" i="58"/>
  <c r="L46" i="58"/>
  <c r="L43" i="58"/>
  <c r="L40" i="58"/>
  <c r="L37" i="58"/>
  <c r="L34" i="58"/>
  <c r="L31" i="58"/>
  <c r="L28" i="58"/>
  <c r="L25" i="58"/>
  <c r="I27" i="80"/>
  <c r="R278" i="78"/>
  <c r="R273" i="78"/>
  <c r="R159" i="78"/>
  <c r="R133" i="78"/>
  <c r="R58" i="78"/>
  <c r="R21" i="78"/>
  <c r="R16" i="78"/>
  <c r="R11" i="78"/>
  <c r="K444" i="76"/>
  <c r="K405" i="76"/>
  <c r="K390" i="76"/>
  <c r="K332" i="76"/>
  <c r="K313" i="76"/>
  <c r="K278" i="76"/>
  <c r="K269" i="76"/>
  <c r="K191" i="76"/>
  <c r="K173" i="76"/>
  <c r="K160" i="76"/>
  <c r="K116" i="76"/>
  <c r="K112" i="76"/>
  <c r="K103" i="76"/>
  <c r="K85" i="76"/>
  <c r="K73" i="76"/>
  <c r="K59" i="76"/>
  <c r="K19" i="76"/>
  <c r="K15" i="76"/>
  <c r="L19" i="75"/>
  <c r="L11" i="75"/>
  <c r="L13" i="74"/>
  <c r="M79" i="72"/>
  <c r="M75" i="72"/>
  <c r="M67" i="72"/>
  <c r="M60" i="72"/>
  <c r="M48" i="72"/>
  <c r="M43" i="72"/>
  <c r="M19" i="72"/>
  <c r="M15" i="72"/>
  <c r="S31" i="71"/>
  <c r="S20" i="71"/>
  <c r="S12" i="71"/>
  <c r="P156" i="69"/>
  <c r="P133" i="69"/>
  <c r="P129" i="69"/>
  <c r="P121" i="69"/>
  <c r="P114" i="69"/>
  <c r="P106" i="69"/>
  <c r="P102" i="69"/>
  <c r="P79" i="69"/>
  <c r="P75" i="69"/>
  <c r="P67" i="69"/>
  <c r="P60" i="69"/>
  <c r="P52" i="69"/>
  <c r="P48" i="69"/>
  <c r="P25" i="69"/>
  <c r="P19" i="69"/>
  <c r="P11" i="69"/>
  <c r="K11" i="67"/>
  <c r="L15" i="66"/>
  <c r="L11" i="66"/>
  <c r="O11" i="64"/>
  <c r="N69" i="63"/>
  <c r="N61" i="63"/>
  <c r="N54" i="63"/>
  <c r="N46" i="63"/>
  <c r="N42" i="63"/>
  <c r="N17" i="63"/>
  <c r="N13" i="63"/>
  <c r="O264" i="62"/>
  <c r="O252" i="62"/>
  <c r="O245" i="62"/>
  <c r="O233" i="62"/>
  <c r="O226" i="62"/>
  <c r="O215" i="62"/>
  <c r="O208" i="62"/>
  <c r="O198" i="62"/>
  <c r="O192" i="62"/>
  <c r="O180" i="62"/>
  <c r="O173" i="62"/>
  <c r="O162" i="62"/>
  <c r="O156" i="62"/>
  <c r="O145" i="62"/>
  <c r="O138" i="62"/>
  <c r="O127" i="62"/>
  <c r="O120" i="62"/>
  <c r="O108" i="62"/>
  <c r="O101" i="62"/>
  <c r="O90" i="62"/>
  <c r="O83" i="62"/>
  <c r="O72" i="62"/>
  <c r="O65" i="62"/>
  <c r="O54" i="62"/>
  <c r="O46" i="62"/>
  <c r="O35" i="62"/>
  <c r="O28" i="62"/>
  <c r="O17" i="62"/>
  <c r="U361" i="61"/>
  <c r="U350" i="61"/>
  <c r="U343" i="61"/>
  <c r="U332" i="61"/>
  <c r="U325" i="61"/>
  <c r="U314" i="61"/>
  <c r="U307" i="61"/>
  <c r="U296" i="61"/>
  <c r="U289" i="61"/>
  <c r="U278" i="61"/>
  <c r="U271" i="61"/>
  <c r="U259" i="61"/>
  <c r="U250" i="61"/>
  <c r="U239" i="61"/>
  <c r="U232" i="61"/>
  <c r="U221" i="61"/>
  <c r="U214" i="61"/>
  <c r="U203" i="61"/>
  <c r="U196" i="61"/>
  <c r="U185" i="61"/>
  <c r="U178" i="61"/>
  <c r="U166" i="61"/>
  <c r="U160" i="61"/>
  <c r="U149" i="61"/>
  <c r="U142" i="61"/>
  <c r="U131" i="61"/>
  <c r="U124" i="61"/>
  <c r="U113" i="61"/>
  <c r="U106" i="61"/>
  <c r="U95" i="61"/>
  <c r="U88" i="61"/>
  <c r="U77" i="61"/>
  <c r="U70" i="61"/>
  <c r="U59" i="61"/>
  <c r="U52" i="61"/>
  <c r="U41" i="61"/>
  <c r="U34" i="61"/>
  <c r="U23" i="61"/>
  <c r="U16" i="61"/>
  <c r="R40" i="59"/>
  <c r="R33" i="59"/>
  <c r="R21" i="59"/>
  <c r="R14" i="59"/>
  <c r="L57" i="58"/>
  <c r="L50" i="58"/>
  <c r="L39" i="58"/>
  <c r="L32" i="58"/>
  <c r="R202" i="78"/>
  <c r="R174" i="78"/>
  <c r="R147" i="78"/>
  <c r="R121" i="78"/>
  <c r="R110" i="78"/>
  <c r="R79" i="78"/>
  <c r="R68" i="78"/>
  <c r="K433" i="76"/>
  <c r="K408" i="76"/>
  <c r="K375" i="76"/>
  <c r="K351" i="76"/>
  <c r="K347" i="76"/>
  <c r="K341" i="76"/>
  <c r="K307" i="76"/>
  <c r="K302" i="76"/>
  <c r="K298" i="76"/>
  <c r="K253" i="76"/>
  <c r="K248" i="76"/>
  <c r="K244" i="76"/>
  <c r="K220" i="76"/>
  <c r="K215" i="76"/>
  <c r="K205" i="76"/>
  <c r="K187" i="76"/>
  <c r="K164" i="76"/>
  <c r="K155" i="76"/>
  <c r="K137" i="76"/>
  <c r="K98" i="76"/>
  <c r="K94" i="76"/>
  <c r="K80" i="76"/>
  <c r="K76" i="76"/>
  <c r="K41" i="76"/>
  <c r="K37" i="76"/>
  <c r="K22" i="76"/>
  <c r="L14" i="75"/>
  <c r="M91" i="72"/>
  <c r="M82" i="72"/>
  <c r="M63" i="72"/>
  <c r="M55" i="72"/>
  <c r="M30" i="72"/>
  <c r="M22" i="72"/>
  <c r="S28" i="71"/>
  <c r="S15" i="71"/>
  <c r="P144" i="69"/>
  <c r="P136" i="69"/>
  <c r="P117" i="69"/>
  <c r="P109" i="69"/>
  <c r="P90" i="69"/>
  <c r="P82" i="69"/>
  <c r="P63" i="69"/>
  <c r="P55" i="69"/>
  <c r="P36" i="69"/>
  <c r="P28" i="69"/>
  <c r="K14" i="67"/>
  <c r="L19" i="66"/>
  <c r="O23" i="64"/>
  <c r="O14" i="64"/>
  <c r="N57" i="63"/>
  <c r="N49" i="63"/>
  <c r="N29" i="63"/>
  <c r="N20" i="63"/>
  <c r="O268" i="62"/>
  <c r="O255" i="62"/>
  <c r="O248" i="62"/>
  <c r="O236" i="62"/>
  <c r="O229" i="62"/>
  <c r="O267" i="62"/>
  <c r="O211" i="62"/>
  <c r="O201" i="62"/>
  <c r="O195" i="62"/>
  <c r="O183" i="62"/>
  <c r="O176" i="62"/>
  <c r="O165" i="62"/>
  <c r="O159" i="62"/>
  <c r="O148" i="62"/>
  <c r="O141" i="62"/>
  <c r="O130" i="62"/>
  <c r="O123" i="62"/>
  <c r="O111" i="62"/>
  <c r="O104" i="62"/>
  <c r="O93" i="62"/>
  <c r="O86" i="62"/>
  <c r="O75" i="62"/>
  <c r="O68" i="62"/>
  <c r="O57" i="62"/>
  <c r="O50" i="62"/>
  <c r="O38" i="62"/>
  <c r="O31" i="62"/>
  <c r="O20" i="62"/>
  <c r="O13" i="62"/>
  <c r="U353" i="61"/>
  <c r="U346" i="61"/>
  <c r="U335" i="61"/>
  <c r="U328" i="61"/>
  <c r="U317" i="61"/>
  <c r="U310" i="61"/>
  <c r="U299" i="61"/>
  <c r="U292" i="61"/>
  <c r="U281" i="61"/>
  <c r="U274" i="61"/>
  <c r="U262" i="61"/>
  <c r="U254" i="61"/>
  <c r="U242" i="61"/>
  <c r="U235" i="61"/>
  <c r="U224" i="61"/>
  <c r="U217" i="61"/>
  <c r="U206" i="61"/>
  <c r="U199" i="61"/>
  <c r="U188" i="61"/>
  <c r="U181" i="61"/>
  <c r="U170" i="61"/>
  <c r="U152" i="61"/>
  <c r="U145" i="61"/>
  <c r="U134" i="61"/>
  <c r="U127" i="61"/>
  <c r="U116" i="61"/>
  <c r="U109" i="61"/>
  <c r="U98" i="61"/>
  <c r="U91" i="61"/>
  <c r="U80" i="61"/>
  <c r="U73" i="61"/>
  <c r="U62" i="61"/>
  <c r="U55" i="61"/>
  <c r="U44" i="61"/>
  <c r="U37" i="61"/>
  <c r="U26" i="61"/>
  <c r="U19" i="61"/>
  <c r="R36" i="59"/>
  <c r="R25" i="59"/>
  <c r="R17" i="59"/>
  <c r="L60" i="58"/>
  <c r="L53" i="58"/>
  <c r="L42" i="58"/>
  <c r="L35" i="58"/>
  <c r="L24" i="58"/>
  <c r="L20" i="58"/>
  <c r="L17" i="58"/>
  <c r="L14" i="58"/>
  <c r="L11" i="58"/>
  <c r="I41" i="80"/>
  <c r="I30" i="80"/>
  <c r="R318" i="78"/>
  <c r="R308" i="78"/>
  <c r="R303" i="78"/>
  <c r="R211" i="78"/>
  <c r="R206" i="78"/>
  <c r="R168" i="78"/>
  <c r="R83" i="78"/>
  <c r="R30" i="78"/>
  <c r="K452" i="76"/>
  <c r="K447" i="76"/>
  <c r="K437" i="76"/>
  <c r="K354" i="76"/>
  <c r="K335" i="76"/>
  <c r="K325" i="76"/>
  <c r="K316" i="76"/>
  <c r="K281" i="76"/>
  <c r="K224" i="76"/>
  <c r="K199" i="76"/>
  <c r="K194" i="76"/>
  <c r="K190" i="76"/>
  <c r="K167" i="76"/>
  <c r="K128" i="76"/>
  <c r="K124" i="76"/>
  <c r="K119" i="76"/>
  <c r="K106" i="76"/>
  <c r="K62" i="76"/>
  <c r="K58" i="76"/>
  <c r="K49" i="76"/>
  <c r="K31" i="76"/>
  <c r="K18" i="76"/>
  <c r="M85" i="72"/>
  <c r="M78" i="72"/>
  <c r="M70" i="72"/>
  <c r="M66" i="72"/>
  <c r="M37" i="72"/>
  <c r="M33" i="72"/>
  <c r="M25" i="72"/>
  <c r="M18" i="72"/>
  <c r="S34" i="71"/>
  <c r="S26" i="71"/>
  <c r="P151" i="69"/>
  <c r="P147" i="69"/>
  <c r="P139" i="69"/>
  <c r="P132" i="69"/>
  <c r="P124" i="69"/>
  <c r="P120" i="69"/>
  <c r="P97" i="69"/>
  <c r="P93" i="69"/>
  <c r="P85" i="69"/>
  <c r="P78" i="69"/>
  <c r="P70" i="69"/>
  <c r="P66" i="69"/>
  <c r="P43" i="69"/>
  <c r="P39" i="69"/>
  <c r="P31" i="69"/>
  <c r="P24" i="69"/>
  <c r="P14" i="69"/>
  <c r="K17" i="67"/>
  <c r="L15" i="65"/>
  <c r="L11" i="65"/>
  <c r="O17" i="64"/>
  <c r="N73" i="63"/>
  <c r="N64" i="63"/>
  <c r="N60" i="63"/>
  <c r="N37" i="63"/>
  <c r="N33" i="63"/>
  <c r="N23" i="63"/>
  <c r="N16" i="63"/>
  <c r="N12" i="63"/>
  <c r="O259" i="62"/>
  <c r="O251" i="62"/>
  <c r="O239" i="62"/>
  <c r="O232" i="62"/>
  <c r="O221" i="62"/>
  <c r="O214" i="62"/>
  <c r="O204" i="62"/>
  <c r="O197" i="62"/>
  <c r="O186" i="62"/>
  <c r="O179" i="62"/>
  <c r="O168" i="62"/>
  <c r="O161" i="62"/>
  <c r="O151" i="62"/>
  <c r="O144" i="62"/>
  <c r="O133" i="62"/>
  <c r="O126" i="62"/>
  <c r="O114" i="62"/>
  <c r="O107" i="62"/>
  <c r="O96" i="62"/>
  <c r="O89" i="62"/>
  <c r="O78" i="62"/>
  <c r="O71" i="62"/>
  <c r="O60" i="62"/>
  <c r="O53" i="62"/>
  <c r="O41" i="62"/>
  <c r="O34" i="62"/>
  <c r="O23" i="62"/>
  <c r="O16" i="62"/>
  <c r="U356" i="61"/>
  <c r="U349" i="61"/>
  <c r="U338" i="61"/>
  <c r="U331" i="61"/>
  <c r="U320" i="61"/>
  <c r="U313" i="61"/>
  <c r="U302" i="61"/>
  <c r="U295" i="61"/>
  <c r="U284" i="61"/>
  <c r="U277" i="61"/>
  <c r="U265" i="61"/>
  <c r="U258" i="61"/>
  <c r="U245" i="61"/>
  <c r="U238" i="61"/>
  <c r="U227" i="61"/>
  <c r="U220" i="61"/>
  <c r="U209" i="61"/>
  <c r="U202" i="61"/>
  <c r="U191" i="61"/>
  <c r="U184" i="61"/>
  <c r="U173" i="61"/>
  <c r="U165" i="61"/>
  <c r="U155" i="61"/>
  <c r="U148" i="61"/>
  <c r="U137" i="61"/>
  <c r="U130" i="61"/>
  <c r="U119" i="61"/>
  <c r="U112" i="61"/>
  <c r="U101" i="61"/>
  <c r="U94" i="61"/>
  <c r="U83" i="61"/>
  <c r="U76" i="61"/>
  <c r="U65" i="61"/>
  <c r="U58" i="61"/>
  <c r="U47" i="61"/>
  <c r="U40" i="61"/>
  <c r="U29" i="61"/>
  <c r="U22" i="61"/>
  <c r="U11" i="61"/>
  <c r="R39" i="59"/>
  <c r="R28" i="59"/>
  <c r="R20" i="59"/>
  <c r="L66" i="58"/>
  <c r="L56" i="58"/>
  <c r="L45" i="58"/>
  <c r="L38" i="58"/>
  <c r="L27" i="58"/>
  <c r="P13" i="93"/>
  <c r="R245" i="78"/>
  <c r="R215" i="78"/>
  <c r="R183" i="78"/>
  <c r="R56" i="78"/>
  <c r="R46" i="78"/>
  <c r="R35" i="78"/>
  <c r="K416" i="76"/>
  <c r="K411" i="76"/>
  <c r="K407" i="76"/>
  <c r="K383" i="76"/>
  <c r="K378" i="76"/>
  <c r="K368" i="76"/>
  <c r="K350" i="76"/>
  <c r="K320" i="76"/>
  <c r="K271" i="76"/>
  <c r="K262" i="76"/>
  <c r="K238" i="76"/>
  <c r="K233" i="76"/>
  <c r="K149" i="76"/>
  <c r="K145" i="76"/>
  <c r="K131" i="76"/>
  <c r="K110" i="76"/>
  <c r="K101" i="76"/>
  <c r="K83" i="76"/>
  <c r="K44" i="76"/>
  <c r="K40" i="76"/>
  <c r="K26" i="76"/>
  <c r="K21" i="76"/>
  <c r="L13" i="75"/>
  <c r="L11" i="74"/>
  <c r="M81" i="72"/>
  <c r="M73" i="72"/>
  <c r="M52" i="72"/>
  <c r="M41" i="72"/>
  <c r="M21" i="72"/>
  <c r="M12" i="72"/>
  <c r="S14" i="71"/>
  <c r="P154" i="69"/>
  <c r="P135" i="69"/>
  <c r="P127" i="69"/>
  <c r="P108" i="69"/>
  <c r="P100" i="69"/>
  <c r="P81" i="69"/>
  <c r="P73" i="69"/>
  <c r="P54" i="69"/>
  <c r="P46" i="69"/>
  <c r="P27" i="69"/>
  <c r="P17" i="69"/>
  <c r="L17" i="66"/>
  <c r="L19" i="65"/>
  <c r="O13" i="64"/>
  <c r="N67" i="63"/>
  <c r="N48" i="63"/>
  <c r="N40" i="63"/>
  <c r="N19" i="63"/>
  <c r="O262" i="62"/>
  <c r="O254" i="62"/>
  <c r="O242" i="62"/>
  <c r="O235" i="62"/>
  <c r="O224" i="62"/>
  <c r="O217" i="62"/>
  <c r="O256" i="62"/>
  <c r="O200" i="62"/>
  <c r="O190" i="62"/>
  <c r="O182" i="62"/>
  <c r="O171" i="62"/>
  <c r="O164" i="62"/>
  <c r="O154" i="62"/>
  <c r="O147" i="62"/>
  <c r="O136" i="62"/>
  <c r="O129" i="62"/>
  <c r="O118" i="62"/>
  <c r="O110" i="62"/>
  <c r="O99" i="62"/>
  <c r="O92" i="62"/>
  <c r="O81" i="62"/>
  <c r="O74" i="62"/>
  <c r="O63" i="62"/>
  <c r="O56" i="62"/>
  <c r="O44" i="62"/>
  <c r="O37" i="62"/>
  <c r="O26" i="62"/>
  <c r="O19" i="62"/>
  <c r="U359" i="61"/>
  <c r="U352" i="61"/>
  <c r="U341" i="61"/>
  <c r="U334" i="61"/>
  <c r="U323" i="61"/>
  <c r="U316" i="61"/>
  <c r="U305" i="61"/>
  <c r="U298" i="61"/>
  <c r="U287" i="61"/>
  <c r="U280" i="61"/>
  <c r="U268" i="61"/>
  <c r="U261" i="61"/>
  <c r="U248" i="61"/>
  <c r="U241" i="61"/>
  <c r="U230" i="61"/>
  <c r="U223" i="61"/>
  <c r="U212" i="61"/>
  <c r="U205" i="61"/>
  <c r="U194" i="61"/>
  <c r="U187" i="61"/>
  <c r="U176" i="61"/>
  <c r="U169" i="61"/>
  <c r="U158" i="61"/>
  <c r="U151" i="61"/>
  <c r="U140" i="61"/>
  <c r="U133" i="61"/>
  <c r="U122" i="61"/>
  <c r="U115" i="61"/>
  <c r="U104" i="61"/>
  <c r="U97" i="61"/>
  <c r="U86" i="61"/>
  <c r="U79" i="61"/>
  <c r="U68" i="61"/>
  <c r="U61" i="61"/>
  <c r="U50" i="61"/>
  <c r="U43" i="61"/>
  <c r="U32" i="61"/>
  <c r="U25" i="61"/>
  <c r="U14" i="61"/>
  <c r="R43" i="59"/>
  <c r="R31" i="59"/>
  <c r="R23" i="59"/>
  <c r="R12" i="59"/>
  <c r="L59" i="58"/>
  <c r="L48" i="58"/>
  <c r="L41" i="58"/>
  <c r="R296" i="78"/>
  <c r="R291" i="78"/>
  <c r="R144" i="78"/>
  <c r="R139" i="78"/>
  <c r="K401" i="76"/>
  <c r="K396" i="76"/>
  <c r="K362" i="76"/>
  <c r="K357" i="76"/>
  <c r="K299" i="76"/>
  <c r="K266" i="76"/>
  <c r="K227" i="76"/>
  <c r="K56" i="76"/>
  <c r="K29" i="76"/>
  <c r="M28" i="72"/>
  <c r="S17" i="71"/>
  <c r="P150" i="69"/>
  <c r="P145" i="69"/>
  <c r="P99" i="69"/>
  <c r="P34" i="69"/>
  <c r="P16" i="69"/>
  <c r="L21" i="66"/>
  <c r="L14" i="65"/>
  <c r="O24" i="64"/>
  <c r="N39" i="63"/>
  <c r="O265" i="62"/>
  <c r="O249" i="62"/>
  <c r="O209" i="62"/>
  <c r="O243" i="62"/>
  <c r="O157" i="62"/>
  <c r="O142" i="62"/>
  <c r="O102" i="62"/>
  <c r="O87" i="62"/>
  <c r="O47" i="62"/>
  <c r="O32" i="62"/>
  <c r="U344" i="61"/>
  <c r="U329" i="61"/>
  <c r="U290" i="61"/>
  <c r="U275" i="61"/>
  <c r="U233" i="61"/>
  <c r="U218" i="61"/>
  <c r="U179" i="61"/>
  <c r="U163" i="61"/>
  <c r="U125" i="61"/>
  <c r="U110" i="61"/>
  <c r="U71" i="61"/>
  <c r="U56" i="61"/>
  <c r="U17" i="61"/>
  <c r="R37" i="59"/>
  <c r="L51" i="58"/>
  <c r="L36" i="58"/>
  <c r="L23" i="58"/>
  <c r="L15" i="58"/>
  <c r="K439" i="76"/>
  <c r="K166" i="76"/>
  <c r="K130" i="76"/>
  <c r="L14" i="74"/>
  <c r="M84" i="72"/>
  <c r="S21" i="71"/>
  <c r="P118" i="69"/>
  <c r="P103" i="69"/>
  <c r="P84" i="69"/>
  <c r="K12" i="67"/>
  <c r="N58" i="63"/>
  <c r="O12" i="79"/>
  <c r="R264" i="78"/>
  <c r="K387" i="76"/>
  <c r="K242" i="76"/>
  <c r="K148" i="76"/>
  <c r="K127" i="76"/>
  <c r="K77" i="76"/>
  <c r="P45" i="69"/>
  <c r="P30" i="69"/>
  <c r="L18" i="65"/>
  <c r="O20" i="64"/>
  <c r="N66" i="63"/>
  <c r="N55" i="63"/>
  <c r="O227" i="62"/>
  <c r="O212" i="62"/>
  <c r="O203" i="62"/>
  <c r="O193" i="62"/>
  <c r="O177" i="62"/>
  <c r="O153" i="62"/>
  <c r="O66" i="62"/>
  <c r="O51" i="62"/>
  <c r="O40" i="62"/>
  <c r="O29" i="62"/>
  <c r="O14" i="62"/>
  <c r="U340" i="61"/>
  <c r="U252" i="61"/>
  <c r="U236" i="61"/>
  <c r="U226" i="61"/>
  <c r="U215" i="61"/>
  <c r="U200" i="61"/>
  <c r="U175" i="61"/>
  <c r="U89" i="61"/>
  <c r="U74" i="61"/>
  <c r="U64" i="61"/>
  <c r="U53" i="61"/>
  <c r="U38" i="61"/>
  <c r="U13" i="61"/>
  <c r="L30" i="58"/>
  <c r="L26" i="58"/>
  <c r="I23" i="80"/>
  <c r="I18" i="80"/>
  <c r="R320" i="78"/>
  <c r="R97" i="78"/>
  <c r="R92" i="78"/>
  <c r="K212" i="76"/>
  <c r="K184" i="76"/>
  <c r="K179" i="76"/>
  <c r="K157" i="76"/>
  <c r="K152" i="76"/>
  <c r="S29" i="71"/>
  <c r="P96" i="69"/>
  <c r="P91" i="69"/>
  <c r="P64" i="69"/>
  <c r="P49" i="69"/>
  <c r="L12" i="66"/>
  <c r="N22" i="63"/>
  <c r="O241" i="62"/>
  <c r="O167" i="62"/>
  <c r="O132" i="62"/>
  <c r="O116" i="62"/>
  <c r="O80" i="62"/>
  <c r="U355" i="61"/>
  <c r="U319" i="61"/>
  <c r="U304" i="61"/>
  <c r="U267" i="61"/>
  <c r="U190" i="61"/>
  <c r="U154" i="61"/>
  <c r="U139" i="61"/>
  <c r="U103" i="61"/>
  <c r="U28" i="61"/>
  <c r="R27" i="59"/>
  <c r="R11" i="59"/>
  <c r="L16" i="58"/>
  <c r="L12" i="58"/>
  <c r="R101" i="78"/>
  <c r="R50" i="78"/>
  <c r="K475" i="76"/>
  <c r="K274" i="76"/>
  <c r="K245" i="76"/>
  <c r="K188" i="76"/>
  <c r="M72" i="72"/>
  <c r="M57" i="72"/>
  <c r="M36" i="72"/>
  <c r="M31" i="72"/>
  <c r="N43" i="63"/>
  <c r="N27" i="63"/>
  <c r="O269" i="62"/>
  <c r="O258" i="62"/>
  <c r="O246" i="62"/>
  <c r="O230" i="62"/>
  <c r="O206" i="62"/>
  <c r="O121" i="62"/>
  <c r="O105" i="62"/>
  <c r="O95" i="62"/>
  <c r="O84" i="62"/>
  <c r="O69" i="62"/>
  <c r="O43" i="62"/>
  <c r="U308" i="61"/>
  <c r="U293" i="61"/>
  <c r="U283" i="61"/>
  <c r="U272" i="61"/>
  <c r="U255" i="61"/>
  <c r="U229" i="61"/>
  <c r="U143" i="61"/>
  <c r="U128" i="61"/>
  <c r="U118" i="61"/>
  <c r="U107" i="61"/>
  <c r="U92" i="61"/>
  <c r="U67" i="61"/>
  <c r="R15" i="59"/>
  <c r="L54" i="58"/>
  <c r="L44" i="58"/>
  <c r="L33" i="58"/>
  <c r="L29" i="58"/>
  <c r="L19" i="58"/>
  <c r="R12" i="78"/>
  <c r="K430" i="76"/>
  <c r="K425" i="76"/>
  <c r="K113" i="76"/>
  <c r="K91" i="76"/>
  <c r="K70" i="76"/>
  <c r="K65" i="76"/>
  <c r="L16" i="75"/>
  <c r="M88" i="72"/>
  <c r="M61" i="72"/>
  <c r="P138" i="69"/>
  <c r="P111" i="69"/>
  <c r="K15" i="67"/>
  <c r="O219" i="62"/>
  <c r="O185" i="62"/>
  <c r="O170" i="62"/>
  <c r="O135" i="62"/>
  <c r="O59" i="62"/>
  <c r="O22" i="62"/>
  <c r="U358" i="61"/>
  <c r="U322" i="61"/>
  <c r="U244" i="61"/>
  <c r="U208" i="61"/>
  <c r="U193" i="61"/>
  <c r="U157" i="61"/>
  <c r="U82" i="61"/>
  <c r="U46" i="61"/>
  <c r="U31" i="61"/>
  <c r="R30" i="59"/>
  <c r="K295" i="76"/>
  <c r="K139" i="76"/>
  <c r="K134" i="76"/>
  <c r="K95" i="76"/>
  <c r="K74" i="76"/>
  <c r="M39" i="72"/>
  <c r="M24" i="72"/>
  <c r="P153" i="69"/>
  <c r="P142" i="69"/>
  <c r="P126" i="69"/>
  <c r="P115" i="69"/>
  <c r="P72" i="69"/>
  <c r="P57" i="69"/>
  <c r="P42" i="69"/>
  <c r="P37" i="69"/>
  <c r="N36" i="63"/>
  <c r="N31" i="63"/>
  <c r="O261" i="62"/>
  <c r="O174" i="62"/>
  <c r="O150" i="62"/>
  <c r="O139" i="62"/>
  <c r="O124" i="62"/>
  <c r="O98" i="62"/>
  <c r="O11" i="62"/>
  <c r="U347" i="61"/>
  <c r="U337" i="61"/>
  <c r="U326" i="61"/>
  <c r="U311" i="61"/>
  <c r="U286" i="61"/>
  <c r="U197" i="61"/>
  <c r="U182" i="61"/>
  <c r="U172" i="61"/>
  <c r="U161" i="61"/>
  <c r="U146" i="61"/>
  <c r="U121" i="61"/>
  <c r="U35" i="61"/>
  <c r="U20" i="61"/>
  <c r="R45" i="59"/>
  <c r="R34" i="59"/>
  <c r="R18" i="59"/>
  <c r="L47" i="58"/>
  <c r="L18" i="58"/>
  <c r="L10" i="58"/>
  <c r="R311" i="78"/>
  <c r="R270" i="78"/>
  <c r="R254" i="78"/>
  <c r="R249" i="78"/>
  <c r="K353" i="76"/>
  <c r="K323" i="76"/>
  <c r="K170" i="76"/>
  <c r="K52" i="76"/>
  <c r="K47" i="76"/>
  <c r="M64" i="72"/>
  <c r="M44" i="72"/>
  <c r="P157" i="69"/>
  <c r="P88" i="69"/>
  <c r="P61" i="69"/>
  <c r="O16" i="64"/>
  <c r="N51" i="63"/>
  <c r="O238" i="62"/>
  <c r="O223" i="62"/>
  <c r="O189" i="62"/>
  <c r="O113" i="62"/>
  <c r="O77" i="62"/>
  <c r="O62" i="62"/>
  <c r="O25" i="62"/>
  <c r="U301" i="61"/>
  <c r="U264" i="61"/>
  <c r="U247" i="61"/>
  <c r="U211" i="61"/>
  <c r="U136" i="61"/>
  <c r="U100" i="61"/>
  <c r="U85" i="61"/>
  <c r="U49" i="61"/>
  <c r="L65" i="58"/>
  <c r="L21" i="58"/>
  <c r="L13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6">
    <s v="Migdal Hashkaot Neches Boded"/>
    <s v="{[Time].[Hie Time].[Yom].&amp;[20230930]}"/>
    <s v="{[Medida].[Medida].&amp;[2]}"/>
    <s v="{[Keren].[Keren].[All]}"/>
    <s v="{[Cheshbon KM].[Hie Peilut].[Chevra].&amp;[372]&amp;[Kod_Peilut_L7_306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7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3" si="26">
        <n x="1" s="1"/>
        <n x="24"/>
        <n x="25"/>
      </t>
    </mdx>
    <mdx n="0" f="v">
      <t c="3" si="26">
        <n x="1" s="1"/>
        <n x="27"/>
        <n x="25"/>
      </t>
    </mdx>
    <mdx n="0" f="v">
      <t c="3" si="26">
        <n x="1" s="1"/>
        <n x="28"/>
        <n x="25"/>
      </t>
    </mdx>
    <mdx n="0" f="v">
      <t c="3" si="26">
        <n x="1" s="1"/>
        <n x="29"/>
        <n x="25"/>
      </t>
    </mdx>
    <mdx n="0" f="v">
      <t c="3" si="26">
        <n x="1" s="1"/>
        <n x="30"/>
        <n x="25"/>
      </t>
    </mdx>
    <mdx n="0" f="v">
      <t c="3" si="26">
        <n x="1" s="1"/>
        <n x="31"/>
        <n x="25"/>
      </t>
    </mdx>
    <mdx n="0" f="v">
      <t c="3" si="26">
        <n x="1" s="1"/>
        <n x="32"/>
        <n x="25"/>
      </t>
    </mdx>
    <mdx n="0" f="v">
      <t c="3" si="26">
        <n x="1" s="1"/>
        <n x="33"/>
        <n x="25"/>
      </t>
    </mdx>
    <mdx n="0" f="v">
      <t c="3" si="26">
        <n x="1" s="1"/>
        <n x="34"/>
        <n x="25"/>
      </t>
    </mdx>
    <mdx n="0" f="v">
      <t c="3" si="26">
        <n x="1" s="1"/>
        <n x="35"/>
        <n x="25"/>
      </t>
    </mdx>
  </mdxMetadata>
  <valueMetadata count="2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</valueMetadata>
</metadata>
</file>

<file path=xl/sharedStrings.xml><?xml version="1.0" encoding="utf-8"?>
<sst xmlns="http://schemas.openxmlformats.org/spreadsheetml/2006/main" count="12505" uniqueCount="3824">
  <si>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</si>
  <si>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</si>
  <si>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</si>
  <si>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</si>
  <si>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</si>
  <si>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</si>
  <si>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</si>
  <si>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</si>
  <si>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</si>
  <si>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</si>
  <si>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</si>
  <si>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</si>
  <si>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</si>
  <si>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</si>
  <si>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</si>
  <si>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</si>
  <si>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</si>
  <si>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</si>
  <si>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</si>
  <si>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</si>
  <si>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</si>
  <si>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</si>
  <si>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</si>
  <si>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</si>
  <si>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</si>
  <si>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</si>
  <si>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</si>
  <si>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</si>
  <si>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</si>
  <si>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</si>
  <si>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</si>
  <si>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</si>
  <si>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</si>
  <si>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</si>
  <si>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</si>
  <si>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</si>
  <si>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</si>
  <si>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</si>
  <si>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</si>
  <si>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</si>
  <si>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</si>
  <si>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</si>
  <si>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</si>
  <si>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</si>
  <si>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</si>
  <si>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</si>
  <si>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</si>
  <si>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</si>
  <si>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</si>
  <si>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</si>
  <si>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</si>
  <si>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</si>
  <si>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</si>
  <si>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</si>
  <si>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</si>
  <si>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</si>
  <si>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</si>
  <si>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</si>
  <si>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</si>
  <si>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</si>
  <si>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</si>
  <si>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</si>
  <si>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</si>
  <si>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</si>
  <si>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</si>
  <si>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</si>
  <si>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</si>
  <si>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</si>
  <si>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</si>
  <si>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</si>
  <si>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</si>
  <si>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</si>
  <si>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</si>
  <si>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</si>
  <si>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</si>
  <si>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</si>
  <si>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</si>
  <si>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</si>
  <si>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</si>
  <si>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</si>
  <si>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</si>
  <si>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</si>
  <si>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</si>
  <si>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</si>
  <si>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</si>
  <si>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</si>
  <si>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</si>
  <si>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</si>
  <si>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</si>
  <si>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</si>
  <si>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</si>
  <si>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</si>
  <si>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</si>
  <si>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</si>
  <si>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</si>
  <si>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</si>
  <si>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</si>
  <si>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</si>
  <si>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</si>
  <si>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</si>
  <si>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</si>
  <si>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</si>
  <si>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</si>
  <si>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</si>
  <si>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</si>
  <si>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</si>
  <si>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</si>
  <si>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</si>
  <si>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</si>
  <si>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</si>
  <si>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</si>
  <si>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</si>
  <si>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</si>
  <si>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</si>
  <si>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</si>
  <si>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</si>
  <si>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</si>
  <si>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</si>
  <si>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</si>
  <si>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</si>
  <si>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</si>
  <si>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</si>
  <si>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</si>
  <si>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</si>
  <si>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</si>
  <si>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</si>
  <si>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</si>
  <si>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</si>
  <si>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</si>
  <si>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</si>
  <si>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</si>
  <si>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</si>
  <si>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</si>
  <si>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</si>
  <si>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</si>
  <si>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</si>
  <si>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</si>
  <si>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</si>
  <si>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</si>
  <si>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</si>
  <si>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</si>
  <si>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</si>
  <si>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</si>
  <si>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</si>
  <si>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</si>
  <si>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</si>
  <si>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</si>
  <si>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</si>
  <si>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</si>
  <si>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</si>
  <si>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</si>
  <si>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</si>
  <si>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</si>
  <si>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</si>
  <si>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</si>
  <si>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</si>
  <si>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</si>
  <si>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</si>
  <si>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</si>
  <si>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</si>
  <si>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</si>
  <si>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</si>
  <si>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</si>
  <si>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</si>
  <si>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</si>
  <si>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</si>
  <si>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</si>
  <si>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</si>
  <si>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</si>
  <si>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</si>
  <si>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</si>
  <si>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</si>
  <si>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</si>
  <si>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</si>
  <si>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</si>
  <si>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</si>
  <si>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</si>
  <si>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</si>
  <si>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</si>
  <si>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</si>
  <si>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</si>
  <si>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</si>
  <si>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</si>
  <si>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</si>
  <si>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</si>
  <si>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</si>
  <si>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</si>
  <si>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</si>
  <si>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</si>
  <si>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</si>
  <si>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</si>
  <si>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</si>
  <si>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</si>
  <si>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</si>
  <si>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</si>
  <si>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</si>
  <si>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</si>
  <si>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</si>
  <si>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</si>
  <si>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</si>
  <si>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</si>
  <si>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</si>
  <si>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</si>
  <si>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</si>
  <si>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</si>
  <si>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</si>
  <si>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</si>
  <si>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</si>
  <si>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</si>
  <si>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</si>
  <si>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</si>
  <si>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</si>
  <si>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</si>
  <si>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</si>
  <si>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</si>
  <si>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</si>
  <si>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</si>
  <si>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</si>
  <si>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</si>
  <si>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</si>
  <si>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</si>
  <si>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</si>
  <si>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</si>
  <si>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</si>
  <si>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</si>
  <si>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</si>
  <si>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</si>
  <si>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</si>
  <si>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</si>
  <si>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</si>
  <si>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</si>
  <si>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</si>
  <si>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</si>
  <si>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</si>
  <si>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</si>
  <si>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</si>
  <si>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</si>
  <si>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מקפת קרנות פנסיה וקופות גמל בע"מ</t>
  </si>
  <si>
    <t>מגדל מקפת אישית (מספר אוצר 162) - מסלול כללי</t>
  </si>
  <si>
    <t>מ.ק.מ. 414</t>
  </si>
  <si>
    <t>8240418</t>
  </si>
  <si>
    <t>RF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</si>
  <si>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</si>
  <si>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</si>
  <si>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</si>
  <si>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</si>
  <si>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</si>
  <si>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</si>
  <si>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</si>
  <si>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</si>
  <si>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</si>
  <si>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</si>
  <si>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</si>
  <si>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</si>
  <si>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814</t>
  </si>
  <si>
    <t>8240814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</si>
  <si>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</si>
  <si>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</si>
  <si>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</si>
  <si>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</si>
  <si>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</si>
  <si>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</si>
  <si>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</si>
  <si>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</si>
  <si>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</si>
  <si>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</si>
  <si>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</si>
  <si>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</si>
  <si>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</si>
  <si>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</si>
  <si>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</si>
  <si>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</si>
  <si>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</si>
  <si>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</si>
  <si>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</si>
  <si>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</si>
  <si>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</si>
  <si>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</si>
  <si>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</si>
  <si>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</si>
  <si>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</si>
  <si>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</si>
  <si>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</si>
  <si>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</si>
  <si>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</si>
  <si>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</si>
  <si>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</si>
  <si>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</si>
  <si>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</si>
  <si>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</si>
  <si>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</si>
  <si>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</si>
  <si>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</si>
  <si>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</si>
  <si>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</si>
  <si>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520018078</t>
  </si>
  <si>
    <t>בנקים</t>
  </si>
  <si>
    <t>Aaa.il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</si>
  <si>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</si>
  <si>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</si>
  <si>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</si>
  <si>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</si>
  <si>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</si>
  <si>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</si>
  <si>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</si>
  <si>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</si>
  <si>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נמלי ישראל אגחא</t>
  </si>
  <si>
    <t>513569780</t>
  </si>
  <si>
    <t>נדל"ן מניב בישראל</t>
  </si>
  <si>
    <t>פועלים אגח 200</t>
  </si>
  <si>
    <t>520000118</t>
  </si>
  <si>
    <t>פועלים אגח 202</t>
  </si>
  <si>
    <t>פועלים אגח 203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</si>
  <si>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</si>
  <si>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</si>
  <si>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</si>
  <si>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</si>
  <si>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</si>
  <si>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</si>
  <si>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</si>
  <si>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</si>
  <si>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34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</si>
  <si>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</si>
  <si>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</si>
  <si>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</si>
  <si>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</si>
  <si>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</si>
  <si>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</si>
  <si>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</si>
  <si>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</si>
  <si>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</si>
  <si>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</si>
  <si>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</si>
  <si>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</si>
  <si>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</si>
  <si>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</si>
  <si>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</si>
  <si>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</si>
  <si>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</si>
  <si>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</si>
  <si>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</si>
  <si>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</si>
  <si>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</si>
  <si>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</si>
  <si>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</si>
  <si>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</si>
  <si>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</si>
  <si>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</si>
  <si>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</si>
  <si>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</si>
  <si>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</si>
  <si>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הפניקס אגח 5</t>
  </si>
  <si>
    <t>520017450</t>
  </si>
  <si>
    <t>ביטוח</t>
  </si>
  <si>
    <t>ישרס אגח טו</t>
  </si>
  <si>
    <t>520017807</t>
  </si>
  <si>
    <t>ישרס אגח יח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</si>
  <si>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</si>
  <si>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</si>
  <si>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</si>
  <si>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</si>
  <si>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</si>
  <si>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</si>
  <si>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</si>
  <si>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</si>
  <si>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</si>
  <si>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</si>
  <si>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</si>
  <si>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</si>
  <si>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</si>
  <si>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</si>
  <si>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</si>
  <si>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</si>
  <si>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</si>
  <si>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</si>
  <si>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</si>
  <si>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</si>
  <si>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הת נדח ח</t>
  </si>
  <si>
    <t>פועלים הת נדח ט</t>
  </si>
  <si>
    <t>פועלים הת נדח י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</si>
  <si>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</si>
  <si>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</si>
  <si>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</si>
  <si>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</si>
  <si>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</si>
  <si>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</si>
  <si>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</si>
  <si>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</si>
  <si>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</si>
  <si>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</si>
  <si>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</si>
  <si>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</si>
  <si>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</si>
  <si>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</si>
  <si>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</si>
  <si>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</si>
  <si>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</si>
  <si>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</si>
  <si>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</si>
  <si>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</si>
  <si>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</si>
  <si>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</si>
  <si>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</si>
  <si>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</si>
  <si>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</si>
  <si>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</si>
  <si>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</si>
  <si>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</si>
  <si>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</si>
  <si>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513141879</t>
  </si>
  <si>
    <t>בינל הנפ התח כז</t>
  </si>
  <si>
    <t>בינל הנפק התחכה</t>
  </si>
  <si>
    <t>דיסקונט מנ נד ו</t>
  </si>
  <si>
    <t>520029935</t>
  </si>
  <si>
    <t>דיסקונט מנ נד ז</t>
  </si>
  <si>
    <t>דיסקונט מנ נד ח</t>
  </si>
  <si>
    <t>דיסקונט מנ נד ט</t>
  </si>
  <si>
    <t>הראל הנפק אגח ז</t>
  </si>
  <si>
    <t>513834200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</si>
  <si>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</si>
  <si>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</si>
  <si>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</si>
  <si>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</si>
  <si>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</si>
  <si>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</si>
  <si>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</si>
  <si>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</si>
  <si>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</si>
  <si>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</si>
  <si>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</si>
  <si>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</si>
  <si>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</si>
  <si>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</si>
  <si>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</si>
  <si>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</si>
  <si>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</si>
  <si>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</si>
  <si>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</si>
  <si>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</si>
  <si>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</si>
  <si>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</si>
  <si>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</si>
  <si>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</si>
  <si>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</si>
  <si>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</si>
  <si>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</si>
  <si>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אלון רבוע כחול אגח ט</t>
  </si>
  <si>
    <t>520042847</t>
  </si>
  <si>
    <t>השקעה ואחזקות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</si>
  <si>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</si>
  <si>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</si>
  <si>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</si>
  <si>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</si>
  <si>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</si>
  <si>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</si>
  <si>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</si>
  <si>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ג'נרישן קפ אגחג*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</si>
  <si>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</si>
  <si>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</si>
  <si>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</si>
  <si>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</si>
  <si>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</si>
  <si>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</si>
  <si>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</si>
  <si>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</si>
  <si>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</si>
  <si>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</si>
  <si>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</si>
  <si>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מניבים ריט אגחב*</t>
  </si>
  <si>
    <t>515327120</t>
  </si>
  <si>
    <t>מניבים ריט אגחג*</t>
  </si>
  <si>
    <t>מניבים ריט אגחד*</t>
  </si>
  <si>
    <t>סלקום אגח ח*</t>
  </si>
  <si>
    <t>511930125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</si>
  <si>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</si>
  <si>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</si>
  <si>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</si>
  <si>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</si>
  <si>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</si>
  <si>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</si>
  <si>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</si>
  <si>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 טו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</si>
  <si>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</si>
  <si>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</si>
  <si>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</si>
  <si>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</si>
  <si>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</si>
  <si>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</si>
  <si>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</si>
  <si>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אשטרום קבוצה אגח ה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</si>
  <si>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</si>
  <si>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</si>
  <si>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</si>
  <si>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</si>
  <si>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</si>
  <si>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</si>
  <si>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או פי סי אגח ב*</t>
  </si>
  <si>
    <t>514401702</t>
  </si>
  <si>
    <t>ilA-</t>
  </si>
  <si>
    <t>ג'י סיטי אגח יב*</t>
  </si>
  <si>
    <t>A3.il</t>
  </si>
  <si>
    <t>ג'י סיטי אגח יג*</t>
  </si>
  <si>
    <t>ג'י סיטי אגח יד*</t>
  </si>
  <si>
    <t>הכשרת הישוב אג24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</si>
  <si>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</si>
  <si>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</si>
  <si>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</si>
  <si>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</si>
  <si>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</si>
  <si>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</si>
  <si>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</si>
  <si>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</si>
  <si>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</si>
  <si>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</si>
  <si>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</si>
  <si>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</si>
  <si>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</si>
  <si>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</si>
  <si>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</si>
  <si>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</si>
  <si>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</si>
  <si>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</si>
  <si>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</si>
  <si>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</si>
  <si>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</si>
  <si>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</si>
  <si>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</si>
  <si>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</si>
  <si>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</si>
  <si>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</si>
  <si>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</si>
  <si>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</si>
  <si>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</si>
  <si>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</si>
  <si>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</si>
  <si>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גב ים אגח ח</t>
  </si>
  <si>
    <t>הראל השקעות אגח א</t>
  </si>
  <si>
    <t>520033986</t>
  </si>
  <si>
    <t>וילאר אגח ח</t>
  </si>
  <si>
    <t>520038910</t>
  </si>
  <si>
    <t>ישראמקו אגח ג*</t>
  </si>
  <si>
    <t>550010003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</si>
  <si>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</si>
  <si>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</si>
  <si>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</si>
  <si>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</si>
  <si>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</si>
  <si>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</si>
  <si>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</si>
  <si>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</si>
  <si>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</si>
  <si>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</si>
  <si>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</si>
  <si>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</si>
  <si>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</si>
  <si>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</si>
  <si>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כלל ביטוח אגח א</t>
  </si>
  <si>
    <t>520036120</t>
  </si>
  <si>
    <t>כלל מימו אגח יא</t>
  </si>
  <si>
    <t>כלל מימון אגח י</t>
  </si>
  <si>
    <t>כללביט אגח יב</t>
  </si>
  <si>
    <t>מנורה הון התח ה</t>
  </si>
  <si>
    <t>513937714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</si>
  <si>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</si>
  <si>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</si>
  <si>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</si>
  <si>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</si>
  <si>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</si>
  <si>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</si>
  <si>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מוט' אגח א</t>
  </si>
  <si>
    <t>קרסו מוט' אגח ב</t>
  </si>
  <si>
    <t>קרסו מוט' אגח ד</t>
  </si>
  <si>
    <t>אלבר אגח יח</t>
  </si>
  <si>
    <t>אלבר אגח כ</t>
  </si>
  <si>
    <t>אלדן תחבו אגח ו</t>
  </si>
  <si>
    <t>אלדן תחבו אגח ט</t>
  </si>
  <si>
    <t>אלון רבוע כחול סדרה ח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</si>
  <si>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</si>
  <si>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</si>
  <si>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</si>
  <si>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</si>
  <si>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</si>
  <si>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</si>
  <si>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</si>
  <si>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</si>
  <si>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</si>
  <si>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</si>
  <si>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</si>
  <si>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</si>
  <si>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סלקום אגח ט*</t>
  </si>
  <si>
    <t>סלקום אגח יא*</t>
  </si>
  <si>
    <t>סלקום אגח יב*</t>
  </si>
  <si>
    <t>סלקום אגח יג*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</si>
  <si>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</si>
  <si>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</si>
  <si>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</si>
  <si>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</si>
  <si>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</si>
  <si>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</si>
  <si>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</si>
  <si>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</si>
  <si>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</si>
  <si>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שפיר הנדס אגח ג*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</si>
  <si>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</si>
  <si>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</si>
  <si>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</si>
  <si>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</si>
  <si>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</si>
  <si>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</si>
  <si>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</si>
  <si>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</si>
  <si>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</si>
  <si>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</si>
  <si>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</si>
  <si>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</si>
  <si>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</si>
  <si>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</si>
  <si>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</si>
  <si>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</si>
  <si>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</si>
  <si>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</si>
  <si>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</si>
  <si>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</si>
  <si>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או פי סי אגח ג*</t>
  </si>
  <si>
    <t>אקרו אגח א</t>
  </si>
  <si>
    <t>511996803</t>
  </si>
  <si>
    <t>גי. סי.טי  אגח יז*</t>
  </si>
  <si>
    <t>פתאל החז אגח ב*</t>
  </si>
  <si>
    <t>פתאל החז אגח ג*</t>
  </si>
  <si>
    <t>קרדן נדלן אגח ה</t>
  </si>
  <si>
    <t>520041005</t>
  </si>
  <si>
    <t>שיכון ובינוי אנרגיה אגח א*</t>
  </si>
  <si>
    <t>510459928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</si>
  <si>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</si>
  <si>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</si>
  <si>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</si>
  <si>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</si>
  <si>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</si>
  <si>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</si>
  <si>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</si>
  <si>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</si>
  <si>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</si>
  <si>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</si>
  <si>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</si>
  <si>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</si>
  <si>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</si>
  <si>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</si>
  <si>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</si>
  <si>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</si>
  <si>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</si>
  <si>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</si>
  <si>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</si>
  <si>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</si>
  <si>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</si>
  <si>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</si>
  <si>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</si>
  <si>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</si>
  <si>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</si>
  <si>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</si>
  <si>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</si>
  <si>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</si>
  <si>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</si>
  <si>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</si>
  <si>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</si>
  <si>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</si>
  <si>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</si>
  <si>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</si>
  <si>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</si>
  <si>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</si>
  <si>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</si>
  <si>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</si>
  <si>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</si>
  <si>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</si>
  <si>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</si>
  <si>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</si>
  <si>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</si>
  <si>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</si>
  <si>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</si>
  <si>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</si>
  <si>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</si>
  <si>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</si>
  <si>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</si>
  <si>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</si>
  <si>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</si>
  <si>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</si>
  <si>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</si>
  <si>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</si>
  <si>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</si>
  <si>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</si>
  <si>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</si>
  <si>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</si>
  <si>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</si>
  <si>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</si>
  <si>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</si>
  <si>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</si>
  <si>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</si>
  <si>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</si>
  <si>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</si>
  <si>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</si>
  <si>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</si>
  <si>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</si>
  <si>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</si>
  <si>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</si>
  <si>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</si>
  <si>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</si>
  <si>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</si>
  <si>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</si>
  <si>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</si>
  <si>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</si>
  <si>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</si>
  <si>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</si>
  <si>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</si>
  <si>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</si>
  <si>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</si>
  <si>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</si>
  <si>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</si>
  <si>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</si>
  <si>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</si>
  <si>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</si>
  <si>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</si>
  <si>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</si>
  <si>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</si>
  <si>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</si>
  <si>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</si>
  <si>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</si>
  <si>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</si>
  <si>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</si>
  <si>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</si>
  <si>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</si>
  <si>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</si>
  <si>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</si>
  <si>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</si>
  <si>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</si>
  <si>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</si>
  <si>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</si>
  <si>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</si>
  <si>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</si>
  <si>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</si>
  <si>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</si>
  <si>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</si>
  <si>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</si>
  <si>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</si>
  <si>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</si>
  <si>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</si>
  <si>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</si>
  <si>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</si>
  <si>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</si>
  <si>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</si>
  <si>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</si>
  <si>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</si>
  <si>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</si>
  <si>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</si>
  <si>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</si>
  <si>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</si>
  <si>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</si>
  <si>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</si>
  <si>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</si>
  <si>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</si>
  <si>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</si>
  <si>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</si>
  <si>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</si>
  <si>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</si>
  <si>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</si>
  <si>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</si>
  <si>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</si>
  <si>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</si>
  <si>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</si>
  <si>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</si>
  <si>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</si>
  <si>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</si>
  <si>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</si>
  <si>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</si>
  <si>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</si>
  <si>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</si>
  <si>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</si>
  <si>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</si>
  <si>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</si>
  <si>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</si>
  <si>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</si>
  <si>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</si>
  <si>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</si>
  <si>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</si>
  <si>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</si>
  <si>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</si>
  <si>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</si>
  <si>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</si>
  <si>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</si>
  <si>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</si>
  <si>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</si>
  <si>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</si>
  <si>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</si>
  <si>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</si>
  <si>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</si>
  <si>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</si>
  <si>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</si>
  <si>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</si>
  <si>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</si>
  <si>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</si>
  <si>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</si>
  <si>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</si>
  <si>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</si>
  <si>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</si>
  <si>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</si>
  <si>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</si>
  <si>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</si>
  <si>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</si>
  <si>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</si>
  <si>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</si>
  <si>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</si>
  <si>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</si>
  <si>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</si>
  <si>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</si>
  <si>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</si>
  <si>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</si>
  <si>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</si>
  <si>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</si>
  <si>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</si>
  <si>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</si>
  <si>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</si>
  <si>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</si>
  <si>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</si>
  <si>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</si>
  <si>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</si>
  <si>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</si>
  <si>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</si>
  <si>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</si>
  <si>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</si>
  <si>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</si>
  <si>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</si>
  <si>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</si>
  <si>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</si>
  <si>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</si>
  <si>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</si>
  <si>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</si>
  <si>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</si>
  <si>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</si>
  <si>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</si>
  <si>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</si>
  <si>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</si>
  <si>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</si>
  <si>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</si>
  <si>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</si>
  <si>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</si>
  <si>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</si>
  <si>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</si>
  <si>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</si>
  <si>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</si>
  <si>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</si>
  <si>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</si>
  <si>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</si>
  <si>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</si>
  <si>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</si>
  <si>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</si>
  <si>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</si>
  <si>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</si>
  <si>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</si>
  <si>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</si>
  <si>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</si>
  <si>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</si>
  <si>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</si>
  <si>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</si>
  <si>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</si>
  <si>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</si>
  <si>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</si>
  <si>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</si>
  <si>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</si>
  <si>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</si>
  <si>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</si>
  <si>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</si>
  <si>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</si>
  <si>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</si>
  <si>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</si>
  <si>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</si>
  <si>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</si>
  <si>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</si>
  <si>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</si>
  <si>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</si>
  <si>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</si>
  <si>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</si>
  <si>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</si>
  <si>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</si>
  <si>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</si>
  <si>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</si>
  <si>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</si>
  <si>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</si>
  <si>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</si>
  <si>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</si>
  <si>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</si>
  <si>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</si>
  <si>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</si>
  <si>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</si>
  <si>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</si>
  <si>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</si>
  <si>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</si>
  <si>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</si>
  <si>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</si>
  <si>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</si>
  <si>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</si>
  <si>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</si>
  <si>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</si>
  <si>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</si>
  <si>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</si>
  <si>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</si>
  <si>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</si>
  <si>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</si>
  <si>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</si>
  <si>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</si>
  <si>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</si>
  <si>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</si>
  <si>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</si>
  <si>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</si>
  <si>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</si>
  <si>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</si>
  <si>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</si>
  <si>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</si>
  <si>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</si>
  <si>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</si>
  <si>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</si>
  <si>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</si>
  <si>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</si>
  <si>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</si>
  <si>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</si>
  <si>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</si>
  <si>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</si>
  <si>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</si>
  <si>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</si>
  <si>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</si>
  <si>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</si>
  <si>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</si>
  <si>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</si>
  <si>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</si>
  <si>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</si>
  <si>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</si>
  <si>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</si>
  <si>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</si>
  <si>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</si>
  <si>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</si>
  <si>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</si>
  <si>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</si>
  <si>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</si>
  <si>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</si>
  <si>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</si>
  <si>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</si>
  <si>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</si>
  <si>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</si>
  <si>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</si>
  <si>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</si>
  <si>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</si>
  <si>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</si>
  <si>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</si>
  <si>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</si>
  <si>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</si>
  <si>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</si>
  <si>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</si>
  <si>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</si>
  <si>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</si>
  <si>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</si>
  <si>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</si>
  <si>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</si>
  <si>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</si>
  <si>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</si>
  <si>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</si>
  <si>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</si>
  <si>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</si>
  <si>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</si>
  <si>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</si>
  <si>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</si>
  <si>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</si>
  <si>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</si>
  <si>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</si>
  <si>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</si>
  <si>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</si>
  <si>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</si>
  <si>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</si>
  <si>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</si>
  <si>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</si>
  <si>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</si>
  <si>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</si>
  <si>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</si>
  <si>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</si>
  <si>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</si>
  <si>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</si>
  <si>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</si>
  <si>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</si>
  <si>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</si>
  <si>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</si>
  <si>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</si>
  <si>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</si>
  <si>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</si>
  <si>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</si>
  <si>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</si>
  <si>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</si>
  <si>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</si>
  <si>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</si>
  <si>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</si>
  <si>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</si>
  <si>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</si>
  <si>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</si>
  <si>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</si>
  <si>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</si>
  <si>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</si>
  <si>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</si>
  <si>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</si>
  <si>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</si>
  <si>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</si>
  <si>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</si>
  <si>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</si>
  <si>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</si>
  <si>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</si>
  <si>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</si>
  <si>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</si>
  <si>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</si>
  <si>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</si>
  <si>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</si>
  <si>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</si>
  <si>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</si>
  <si>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</si>
  <si>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</si>
  <si>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</si>
  <si>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</si>
  <si>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</si>
  <si>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</si>
  <si>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</si>
  <si>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</si>
  <si>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</si>
  <si>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</si>
  <si>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</si>
  <si>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</si>
  <si>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</si>
  <si>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</si>
  <si>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</si>
  <si>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</si>
  <si>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</si>
  <si>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</si>
  <si>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</si>
  <si>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</si>
  <si>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</si>
  <si>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</si>
  <si>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</si>
  <si>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</si>
  <si>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</si>
  <si>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</si>
  <si>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</si>
  <si>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</si>
  <si>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</si>
  <si>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</si>
  <si>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</si>
  <si>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</si>
  <si>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</si>
  <si>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</si>
  <si>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</si>
  <si>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</si>
  <si>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</si>
  <si>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</si>
  <si>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</si>
  <si>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</si>
  <si>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</si>
  <si>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</si>
  <si>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</si>
  <si>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</si>
  <si>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</si>
  <si>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</si>
  <si>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</si>
  <si>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</si>
  <si>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</si>
  <si>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</si>
  <si>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</si>
  <si>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</si>
  <si>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</si>
  <si>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</si>
  <si>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</si>
  <si>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</si>
  <si>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</si>
  <si>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</si>
  <si>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</si>
  <si>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</si>
  <si>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</si>
  <si>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</si>
  <si>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</si>
  <si>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</si>
  <si>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</si>
  <si>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</si>
  <si>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</si>
  <si>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</si>
  <si>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</si>
  <si>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</si>
  <si>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</si>
  <si>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</si>
  <si>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</si>
  <si>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</si>
  <si>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</si>
  <si>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</si>
  <si>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</si>
  <si>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</si>
  <si>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</si>
  <si>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</si>
  <si>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</si>
  <si>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</si>
  <si>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</si>
  <si>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</si>
  <si>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</si>
  <si>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</si>
  <si>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</si>
  <si>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</si>
  <si>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</si>
  <si>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</si>
  <si>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</si>
  <si>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</si>
  <si>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</si>
  <si>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</si>
  <si>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</si>
  <si>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</si>
  <si>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</si>
  <si>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</si>
  <si>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</si>
  <si>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</si>
  <si>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</si>
  <si>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</si>
  <si>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</si>
  <si>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</si>
  <si>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</si>
  <si>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</si>
  <si>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</si>
  <si>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</si>
  <si>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</si>
  <si>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</si>
  <si>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</si>
  <si>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</si>
  <si>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</si>
  <si>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</si>
  <si>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</si>
  <si>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</si>
  <si>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</si>
  <si>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</si>
  <si>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</si>
  <si>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</si>
  <si>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</si>
  <si>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</si>
  <si>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</si>
  <si>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</si>
  <si>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</si>
  <si>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</si>
  <si>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</si>
  <si>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</si>
  <si>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</si>
  <si>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</si>
  <si>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</si>
  <si>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</si>
  <si>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</si>
  <si>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</si>
  <si>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</si>
  <si>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</si>
  <si>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</si>
  <si>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</si>
  <si>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</si>
  <si>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</si>
  <si>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</si>
  <si>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</si>
  <si>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</si>
  <si>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</si>
  <si>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</si>
  <si>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</si>
  <si>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</si>
  <si>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</si>
  <si>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</si>
  <si>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</si>
  <si>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</si>
  <si>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</si>
  <si>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</si>
  <si>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</si>
  <si>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</si>
  <si>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</si>
  <si>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</si>
  <si>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</si>
  <si>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</si>
  <si>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</si>
  <si>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</si>
  <si>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</si>
  <si>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</si>
  <si>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</si>
  <si>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</si>
  <si>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</si>
  <si>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</si>
  <si>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</si>
  <si>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</si>
  <si>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</si>
  <si>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</si>
  <si>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</si>
  <si>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</si>
  <si>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</si>
  <si>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</si>
  <si>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</si>
  <si>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</si>
  <si>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</si>
  <si>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</si>
  <si>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</si>
  <si>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</si>
  <si>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</si>
  <si>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</si>
  <si>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</si>
  <si>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</si>
  <si>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</si>
  <si>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</si>
  <si>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</si>
  <si>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</si>
  <si>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</si>
  <si>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</si>
  <si>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</si>
  <si>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</si>
  <si>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</si>
  <si>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</si>
  <si>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</si>
  <si>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</si>
  <si>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</si>
  <si>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</si>
  <si>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</si>
  <si>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</si>
  <si>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</si>
  <si>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</si>
  <si>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</si>
  <si>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</si>
  <si>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</si>
  <si>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</si>
  <si>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</si>
  <si>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</si>
  <si>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</si>
  <si>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</si>
  <si>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</si>
  <si>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</si>
  <si>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</si>
  <si>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</si>
  <si>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</si>
  <si>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</si>
  <si>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</si>
  <si>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</si>
  <si>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</si>
  <si>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</si>
  <si>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</si>
  <si>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</si>
  <si>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</si>
  <si>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</si>
  <si>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</si>
  <si>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</si>
  <si>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</si>
  <si>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</si>
  <si>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</si>
  <si>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</si>
  <si>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</si>
  <si>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</si>
  <si>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</si>
  <si>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</si>
  <si>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</si>
  <si>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</si>
  <si>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</si>
  <si>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</si>
  <si>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</si>
  <si>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</si>
  <si>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</si>
  <si>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</si>
  <si>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</si>
  <si>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</si>
  <si>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</si>
  <si>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</si>
  <si>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</si>
  <si>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</si>
  <si>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</si>
  <si>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</si>
  <si>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</si>
  <si>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</si>
  <si>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</si>
  <si>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</si>
  <si>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</si>
  <si>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</si>
  <si>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</si>
  <si>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</si>
  <si>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</si>
  <si>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</si>
  <si>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</si>
  <si>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</si>
  <si>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</si>
  <si>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</si>
  <si>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</si>
  <si>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</si>
  <si>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</si>
  <si>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</si>
  <si>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</si>
  <si>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</si>
  <si>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</si>
  <si>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</si>
  <si>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</si>
  <si>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</si>
  <si>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</si>
  <si>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</si>
  <si>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</si>
  <si>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</si>
  <si>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</si>
  <si>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</si>
  <si>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</si>
  <si>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</si>
  <si>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</si>
  <si>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</si>
  <si>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</si>
  <si>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</si>
  <si>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</si>
  <si>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</si>
  <si>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</si>
  <si>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</si>
  <si>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</si>
  <si>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</si>
  <si>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</si>
  <si>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</si>
  <si>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</si>
  <si>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</si>
  <si>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</si>
  <si>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</si>
  <si>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</si>
  <si>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</si>
  <si>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</si>
  <si>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</si>
  <si>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</si>
  <si>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</si>
  <si>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</si>
  <si>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</si>
  <si>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</si>
  <si>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</si>
  <si>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</si>
  <si>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</si>
  <si>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</si>
  <si>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</si>
  <si>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</si>
  <si>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</si>
  <si>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</si>
  <si>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</si>
  <si>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</si>
  <si>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</si>
  <si>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</si>
  <si>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</si>
  <si>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</si>
  <si>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</si>
  <si>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</si>
  <si>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</si>
  <si>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</si>
  <si>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</si>
  <si>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</si>
  <si>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</si>
  <si>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</si>
  <si>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</si>
  <si>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</si>
  <si>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</si>
  <si>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</si>
  <si>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</si>
  <si>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</si>
  <si>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</si>
  <si>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</si>
  <si>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</si>
  <si>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</si>
  <si>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</si>
  <si>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</si>
  <si>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</si>
  <si>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</si>
  <si>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</si>
  <si>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</si>
  <si>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</si>
  <si>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</si>
  <si>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</si>
  <si>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</si>
  <si>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</si>
  <si>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</si>
  <si>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</si>
  <si>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</si>
  <si>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</si>
  <si>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</si>
  <si>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</si>
  <si>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</si>
  <si>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</si>
  <si>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</si>
  <si>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</si>
  <si>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</si>
  <si>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</si>
  <si>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</si>
  <si>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</si>
  <si>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</si>
  <si>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</si>
  <si>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</si>
  <si>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</si>
  <si>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</si>
  <si>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</si>
  <si>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</si>
  <si>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</si>
  <si>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</si>
  <si>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</si>
  <si>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</si>
  <si>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</si>
  <si>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</si>
  <si>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</si>
  <si>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</si>
  <si>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</si>
  <si>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</si>
  <si>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</si>
  <si>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</si>
  <si>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</si>
  <si>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</si>
  <si>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</si>
  <si>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</si>
  <si>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</si>
  <si>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</si>
  <si>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</si>
  <si>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</si>
  <si>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</si>
  <si>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</si>
  <si>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</si>
  <si>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</si>
  <si>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</si>
  <si>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</si>
  <si>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</si>
  <si>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</si>
  <si>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</si>
  <si>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</si>
  <si>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</si>
  <si>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</si>
  <si>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</si>
  <si>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</si>
  <si>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</si>
  <si>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</si>
  <si>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</si>
  <si>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</si>
  <si>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</si>
  <si>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</si>
  <si>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</si>
  <si>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</si>
  <si>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</si>
  <si>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</si>
  <si>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</si>
  <si>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</si>
  <si>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</si>
  <si>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</si>
  <si>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</si>
  <si>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</si>
  <si>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Valens Semiconductor Ltd</t>
  </si>
  <si>
    <t>IL0011796880</t>
  </si>
  <si>
    <t>513887042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</si>
  <si>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</si>
  <si>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</si>
  <si>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</si>
  <si>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</si>
  <si>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</si>
  <si>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</si>
  <si>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</si>
  <si>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</si>
  <si>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</si>
  <si>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</si>
  <si>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</si>
  <si>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</si>
  <si>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</si>
  <si>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</si>
  <si>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</si>
  <si>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</si>
  <si>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</si>
  <si>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</si>
  <si>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</si>
  <si>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</si>
  <si>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</si>
  <si>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</si>
  <si>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</si>
  <si>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</si>
  <si>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</si>
  <si>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</si>
  <si>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</si>
  <si>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</si>
  <si>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</si>
  <si>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</si>
  <si>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</si>
  <si>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</si>
  <si>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</si>
  <si>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</si>
  <si>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</si>
  <si>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</si>
  <si>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</si>
  <si>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</si>
  <si>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</si>
  <si>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</si>
  <si>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</si>
  <si>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</si>
  <si>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</si>
  <si>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</si>
  <si>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</si>
  <si>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</si>
  <si>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</si>
  <si>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</si>
  <si>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</si>
  <si>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</si>
  <si>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</si>
  <si>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</si>
  <si>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</si>
  <si>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</si>
  <si>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</si>
  <si>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</si>
  <si>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</si>
  <si>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</si>
  <si>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</si>
  <si>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</si>
  <si>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</si>
  <si>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</si>
  <si>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</si>
  <si>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</si>
  <si>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</si>
  <si>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</si>
  <si>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</si>
  <si>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</si>
  <si>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</si>
  <si>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</si>
  <si>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</si>
  <si>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</si>
  <si>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</si>
  <si>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</si>
  <si>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</si>
  <si>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</si>
  <si>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</si>
  <si>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</si>
  <si>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</si>
  <si>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</si>
  <si>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</si>
  <si>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</si>
  <si>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</si>
  <si>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</si>
  <si>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</si>
  <si>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</si>
  <si>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</si>
  <si>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</si>
  <si>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</si>
  <si>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</si>
  <si>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</si>
  <si>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</si>
  <si>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</si>
  <si>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</si>
  <si>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</si>
  <si>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</si>
  <si>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</si>
  <si>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</si>
  <si>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</si>
  <si>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</si>
  <si>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</si>
  <si>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</si>
  <si>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</si>
  <si>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</si>
  <si>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</si>
  <si>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</si>
  <si>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</si>
  <si>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</si>
  <si>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</si>
  <si>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</si>
  <si>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</si>
  <si>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</si>
  <si>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</si>
  <si>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</si>
  <si>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</si>
  <si>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</si>
  <si>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</si>
  <si>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סל תא ביטוח</t>
  </si>
  <si>
    <t>1197698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</si>
  <si>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</si>
  <si>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</si>
  <si>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</si>
  <si>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</si>
  <si>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</si>
  <si>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</si>
  <si>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</si>
  <si>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</si>
  <si>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</si>
  <si>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</si>
  <si>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</si>
  <si>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</si>
  <si>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</si>
  <si>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</si>
  <si>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</si>
  <si>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</si>
  <si>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</si>
  <si>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</si>
  <si>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</si>
  <si>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</si>
  <si>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</si>
  <si>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</si>
  <si>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</si>
  <si>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</si>
  <si>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</si>
  <si>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</si>
  <si>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</si>
  <si>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</si>
  <si>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</si>
  <si>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</si>
  <si>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</si>
  <si>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</si>
  <si>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</si>
  <si>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</si>
  <si>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</si>
  <si>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</si>
  <si>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</si>
  <si>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</si>
  <si>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</si>
  <si>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</si>
  <si>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</si>
  <si>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</si>
  <si>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</si>
  <si>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</si>
  <si>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</si>
  <si>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</si>
  <si>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</si>
  <si>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</si>
  <si>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</si>
  <si>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</si>
  <si>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</si>
  <si>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</si>
  <si>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</si>
  <si>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</si>
  <si>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</si>
  <si>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</si>
  <si>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</si>
  <si>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</si>
  <si>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</si>
  <si>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</si>
  <si>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</si>
  <si>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</si>
  <si>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</si>
  <si>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</si>
  <si>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</si>
  <si>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</si>
  <si>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</si>
  <si>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</si>
  <si>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</si>
  <si>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</si>
  <si>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</si>
  <si>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</si>
  <si>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</si>
  <si>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</si>
  <si>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</si>
  <si>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</si>
  <si>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</si>
  <si>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</si>
  <si>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</si>
  <si>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</si>
  <si>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</si>
  <si>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</si>
  <si>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</si>
  <si>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</si>
  <si>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</si>
  <si>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</si>
  <si>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</si>
  <si>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</si>
  <si>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</si>
  <si>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</si>
  <si>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</si>
  <si>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</si>
  <si>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</si>
  <si>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</si>
  <si>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</si>
  <si>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</si>
  <si>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</si>
  <si>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</si>
  <si>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</si>
  <si>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</si>
  <si>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</si>
  <si>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</si>
  <si>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</si>
  <si>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</si>
  <si>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</si>
  <si>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</si>
  <si>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</si>
  <si>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</si>
  <si>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</si>
  <si>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</si>
  <si>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</si>
  <si>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</si>
  <si>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</si>
  <si>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</si>
  <si>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</si>
  <si>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</si>
  <si>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</si>
  <si>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</si>
  <si>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</si>
  <si>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</si>
  <si>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</si>
  <si>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</si>
  <si>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</si>
  <si>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</si>
  <si>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</si>
  <si>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</si>
  <si>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</si>
  <si>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</si>
  <si>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</si>
  <si>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</si>
  <si>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</si>
  <si>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</si>
  <si>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</si>
  <si>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</si>
  <si>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</si>
  <si>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</si>
  <si>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</si>
  <si>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</si>
  <si>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</si>
  <si>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</si>
  <si>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</si>
  <si>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</si>
  <si>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</si>
  <si>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</si>
  <si>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</si>
  <si>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</si>
  <si>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</si>
  <si>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</si>
  <si>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מבטיח תשואה 01.02.2028</t>
  </si>
  <si>
    <t>מבטיח תשואה 01.03.2028</t>
  </si>
  <si>
    <t>מבטיח תשואה 01.05.2028</t>
  </si>
  <si>
    <t>מבטיח תשואה 01.06.2028</t>
  </si>
  <si>
    <t>מבטיח תשואה 01.07.2028</t>
  </si>
  <si>
    <t>מבטיח תשואה 01.08.2028</t>
  </si>
  <si>
    <t>מבטיח תשואה 01.09.2028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</si>
  <si>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</si>
  <si>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</si>
  <si>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</si>
  <si>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</si>
  <si>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</si>
  <si>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</si>
  <si>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</si>
  <si>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</si>
  <si>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</si>
  <si>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</si>
  <si>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</si>
  <si>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</si>
  <si>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</si>
  <si>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</si>
  <si>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</si>
  <si>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</si>
  <si>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</si>
  <si>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</si>
  <si>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</si>
  <si>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</si>
  <si>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</si>
  <si>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</si>
  <si>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</si>
  <si>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</si>
  <si>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</si>
  <si>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</si>
  <si>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</si>
  <si>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</si>
  <si>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</si>
  <si>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</si>
  <si>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</si>
  <si>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</si>
  <si>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</si>
  <si>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</si>
  <si>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</si>
  <si>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</si>
  <si>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</si>
  <si>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</si>
  <si>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</si>
  <si>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</si>
  <si>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</si>
  <si>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</si>
  <si>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</si>
  <si>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</si>
  <si>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</si>
  <si>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</si>
  <si>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</si>
  <si>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</si>
  <si>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</si>
  <si>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</si>
  <si>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</si>
  <si>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</si>
  <si>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</si>
  <si>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</si>
  <si>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</si>
  <si>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</si>
  <si>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</si>
  <si>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</si>
  <si>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</si>
  <si>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</si>
  <si>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</si>
  <si>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</si>
  <si>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</si>
  <si>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</si>
  <si>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</si>
  <si>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</si>
  <si>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</si>
  <si>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</si>
  <si>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</si>
  <si>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</si>
  <si>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</si>
  <si>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</si>
  <si>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</si>
  <si>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</si>
  <si>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</si>
  <si>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</si>
  <si>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</si>
  <si>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</si>
  <si>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</si>
  <si>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</si>
  <si>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</si>
  <si>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</si>
  <si>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</si>
  <si>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</si>
  <si>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</si>
  <si>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</si>
  <si>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</si>
  <si>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</si>
  <si>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</si>
  <si>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</si>
  <si>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</si>
  <si>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</si>
  <si>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</si>
  <si>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</si>
  <si>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</si>
  <si>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</si>
  <si>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</si>
  <si>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</si>
  <si>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</si>
  <si>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</si>
  <si>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</si>
  <si>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</si>
  <si>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</si>
  <si>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</si>
  <si>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</si>
  <si>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</si>
  <si>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</si>
  <si>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</si>
  <si>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</si>
  <si>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</si>
  <si>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</si>
  <si>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</si>
  <si>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</si>
  <si>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</si>
  <si>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</si>
  <si>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</si>
  <si>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</si>
  <si>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</si>
  <si>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</si>
  <si>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</si>
  <si>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</si>
  <si>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</si>
  <si>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</si>
  <si>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</si>
  <si>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</si>
  <si>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</si>
  <si>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</si>
  <si>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</si>
  <si>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</si>
  <si>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</si>
  <si>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</si>
  <si>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</si>
  <si>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</si>
  <si>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</si>
  <si>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</si>
  <si>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</si>
  <si>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</si>
  <si>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</si>
  <si>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</si>
  <si>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</si>
  <si>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</si>
  <si>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</si>
  <si>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</si>
  <si>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</si>
  <si>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</si>
  <si>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</si>
  <si>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</si>
  <si>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</si>
  <si>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</si>
  <si>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</si>
  <si>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</si>
  <si>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</si>
  <si>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</si>
  <si>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</si>
  <si>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</si>
  <si>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</si>
  <si>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</si>
  <si>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</si>
  <si>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</si>
  <si>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</si>
  <si>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</si>
  <si>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</si>
  <si>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</si>
  <si>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</si>
  <si>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</si>
  <si>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</si>
  <si>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</si>
  <si>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</si>
  <si>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</si>
  <si>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</si>
  <si>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</si>
  <si>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</si>
  <si>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</si>
  <si>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</si>
  <si>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</si>
  <si>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</si>
  <si>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</si>
  <si>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</si>
  <si>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</si>
  <si>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</si>
  <si>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</si>
  <si>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</si>
  <si>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</si>
  <si>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</si>
  <si>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</si>
  <si>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</si>
  <si>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</si>
  <si>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</si>
  <si>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</si>
  <si>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</si>
  <si>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</si>
  <si>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</si>
  <si>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</si>
  <si>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</si>
  <si>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</si>
  <si>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</si>
  <si>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</si>
  <si>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</si>
  <si>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</si>
  <si>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</si>
  <si>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</si>
  <si>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</si>
  <si>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</si>
  <si>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</si>
  <si>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</si>
  <si>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</si>
  <si>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</si>
  <si>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</si>
  <si>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</si>
  <si>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</si>
  <si>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</si>
  <si>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</si>
  <si>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</si>
  <si>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</si>
  <si>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</si>
  <si>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</si>
  <si>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</si>
  <si>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</si>
  <si>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</si>
  <si>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</si>
  <si>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</si>
  <si>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</si>
  <si>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</si>
  <si>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</si>
  <si>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</si>
  <si>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</si>
  <si>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</si>
  <si>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</si>
  <si>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</si>
  <si>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</si>
  <si>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</si>
  <si>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</si>
  <si>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</si>
  <si>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</si>
  <si>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</si>
  <si>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</si>
  <si>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</si>
  <si>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</si>
  <si>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</si>
  <si>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</si>
  <si>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</si>
  <si>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</si>
  <si>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</si>
  <si>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</si>
  <si>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</si>
  <si>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</si>
  <si>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</si>
  <si>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</si>
  <si>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</si>
  <si>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</si>
  <si>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</si>
  <si>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</si>
  <si>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</si>
  <si>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</si>
  <si>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</si>
  <si>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</si>
  <si>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</si>
  <si>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</si>
  <si>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</si>
  <si>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</si>
  <si>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</si>
  <si>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</si>
  <si>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</si>
  <si>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</si>
  <si>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</si>
  <si>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</si>
  <si>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</si>
  <si>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</si>
  <si>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</si>
  <si>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</si>
  <si>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</si>
  <si>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</si>
  <si>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</si>
  <si>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</si>
  <si>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</si>
  <si>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</si>
  <si>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</si>
  <si>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</si>
  <si>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</si>
  <si>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</si>
  <si>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</si>
  <si>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</si>
  <si>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</si>
  <si>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</si>
  <si>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</si>
  <si>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</si>
  <si>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</si>
  <si>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</si>
  <si>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</si>
  <si>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</si>
  <si>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</si>
  <si>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</si>
  <si>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</si>
  <si>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</si>
  <si>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</si>
  <si>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</si>
  <si>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</si>
  <si>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</si>
  <si>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</si>
  <si>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</si>
  <si>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</si>
  <si>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</si>
  <si>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</si>
  <si>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</si>
  <si>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</si>
  <si>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</si>
  <si>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</si>
  <si>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</si>
  <si>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</si>
  <si>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</si>
  <si>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</si>
  <si>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</si>
  <si>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</si>
  <si>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</si>
  <si>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</si>
  <si>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</si>
  <si>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</si>
  <si>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</si>
  <si>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</si>
  <si>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</si>
  <si>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</si>
  <si>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</si>
  <si>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</si>
  <si>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</si>
  <si>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</si>
  <si>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</si>
  <si>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</si>
  <si>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</si>
  <si>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</si>
  <si>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</si>
  <si>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</si>
  <si>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</si>
  <si>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</si>
  <si>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</si>
  <si>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</si>
  <si>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</si>
  <si>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</si>
  <si>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</si>
  <si>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</si>
  <si>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</si>
  <si>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</si>
  <si>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</si>
  <si>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</si>
  <si>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</si>
  <si>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</si>
  <si>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</si>
  <si>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</si>
  <si>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</si>
  <si>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</si>
  <si>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</si>
  <si>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</si>
  <si>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>פרויקט תענך   אקוויטי</t>
  </si>
  <si>
    <t>540278835</t>
  </si>
  <si>
    <t>פרויקט תענך   הלוואת בעלים</t>
  </si>
  <si>
    <t xml:space="preserve"> Michelson Program*</t>
  </si>
  <si>
    <t>120 Wall Street*</t>
  </si>
  <si>
    <t>330507</t>
  </si>
  <si>
    <t>1735 MARKET INVESTOR HOLDC MAKEFET*</t>
  </si>
  <si>
    <t>180 Livingston equity*</t>
  </si>
  <si>
    <t>45499</t>
  </si>
  <si>
    <t>240 West 35th Street  mkf*</t>
  </si>
  <si>
    <t>494382</t>
  </si>
  <si>
    <t>425 Lexington*</t>
  </si>
  <si>
    <t>820 Washington*</t>
  </si>
  <si>
    <t>330506</t>
  </si>
  <si>
    <t>901 Fifth Seattle*</t>
  </si>
  <si>
    <t>BERO CENTER*</t>
  </si>
  <si>
    <t>330500</t>
  </si>
  <si>
    <t>Data Center Atlanta*</t>
  </si>
  <si>
    <t>330509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</si>
  <si>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</si>
  <si>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</si>
  <si>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</si>
  <si>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</si>
  <si>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</si>
  <si>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</si>
  <si>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</si>
  <si>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</si>
  <si>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</si>
  <si>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</si>
  <si>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</si>
  <si>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</si>
  <si>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</si>
  <si>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WORE 2021 1 Holdings*</t>
  </si>
  <si>
    <t>MM Texas*</t>
  </si>
  <si>
    <t>386423</t>
  </si>
  <si>
    <t>NORDIC POWER 2*</t>
  </si>
  <si>
    <t>NORDIC POWER 3*</t>
  </si>
  <si>
    <t>NORDIC POWER 4*</t>
  </si>
  <si>
    <t>North LaSalle   HG 4*</t>
  </si>
  <si>
    <t>OHA Private Credit Advisors</t>
  </si>
  <si>
    <t>OPC Power Ventures LP</t>
  </si>
  <si>
    <t>ORDH</t>
  </si>
  <si>
    <t>Project Hush*</t>
  </si>
  <si>
    <t>ReLog*</t>
  </si>
  <si>
    <t>Rialto Elite Portfolio makefet*</t>
  </si>
  <si>
    <t>508308</t>
  </si>
  <si>
    <t>ROBIN*</t>
  </si>
  <si>
    <t>505145</t>
  </si>
  <si>
    <t>Sacramento 353*</t>
  </si>
  <si>
    <t>SPVNI 2 Next 2021 LP</t>
  </si>
  <si>
    <t>Sunbit</t>
  </si>
  <si>
    <t>Tanfield 1*</t>
  </si>
  <si>
    <t>Terraces*</t>
  </si>
  <si>
    <t>Town Center   HG 6*</t>
  </si>
  <si>
    <t>USBT INVESTOR HOLDCO 2 LP*</t>
  </si>
  <si>
    <t>Walgreens*</t>
  </si>
  <si>
    <t>330511</t>
  </si>
  <si>
    <t>White Oak*</t>
  </si>
  <si>
    <t>white oak 2*</t>
  </si>
  <si>
    <t>white oak 3 mkf*</t>
  </si>
  <si>
    <t>494381</t>
  </si>
  <si>
    <t>הילטון מלונות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</si>
  <si>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</si>
  <si>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</si>
  <si>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</si>
  <si>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</si>
  <si>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</si>
  <si>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</si>
  <si>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</si>
  <si>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Evergreen V</t>
  </si>
  <si>
    <t>F2 Capital Partners 3 LP</t>
  </si>
  <si>
    <t>F2 Select I LP</t>
  </si>
  <si>
    <t>Greenfield Partners II L.P</t>
  </si>
  <si>
    <t>Israel Cleantech Ventures Cayman I A</t>
  </si>
  <si>
    <t>Israel Cleantech Ventures II Israel LP</t>
  </si>
  <si>
    <t>Magma Venture Capital II Israel Fund LP</t>
  </si>
  <si>
    <t>Medica III Investments Israel B LP</t>
  </si>
  <si>
    <t>Orbimed Israel Partners II LP</t>
  </si>
  <si>
    <t>Orbimed Israel Partners LP</t>
  </si>
  <si>
    <t>Stage One Venture Capital Fund IV</t>
  </si>
  <si>
    <t>StageOne S.P.V R.S</t>
  </si>
  <si>
    <t>קרן אנטומיה טכנולוגיה רפואית I ש מ</t>
  </si>
  <si>
    <t>קרן אנטומיה טכנולוגיה רפואית II ש מ</t>
  </si>
  <si>
    <t>Noked Long L.P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</si>
  <si>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</si>
  <si>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</si>
  <si>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</si>
  <si>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</si>
  <si>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Diagnostic Robotics Ltd</t>
  </si>
  <si>
    <t>Evolution Venture Capital Fun I</t>
  </si>
  <si>
    <t>F2 Capital Partners II, L.P.</t>
  </si>
  <si>
    <t>FIMI ISRAEL OPPORTUNITY 6</t>
  </si>
  <si>
    <t>Fimi Israel Opportunity II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</si>
  <si>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</si>
  <si>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</si>
  <si>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</si>
  <si>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</si>
  <si>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</si>
  <si>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</si>
  <si>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Gad</t>
  </si>
  <si>
    <t>GESM Via Maris Limited Partnership</t>
  </si>
  <si>
    <t>Green Lantern GL II LP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</si>
  <si>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</si>
  <si>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</si>
  <si>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</si>
  <si>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</si>
  <si>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</si>
  <si>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Panorays. Ltd (ISR)</t>
  </si>
  <si>
    <t>Pitango Venture Capital Fund VIII, L.P.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</si>
  <si>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</si>
  <si>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</si>
  <si>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</si>
  <si>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</si>
  <si>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</si>
  <si>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</si>
  <si>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</si>
  <si>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</si>
  <si>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Shamrock Israel Growth Fund LP</t>
  </si>
  <si>
    <t>Tene Growth Capital III PEF</t>
  </si>
  <si>
    <t>TENE GROWTH CAPITAL IV</t>
  </si>
  <si>
    <t>Tene Growth Capital LP</t>
  </si>
  <si>
    <t>Vertex III Israel Fund LP</t>
  </si>
  <si>
    <t>Vintage fund of funds ISRAEL V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</si>
  <si>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</si>
  <si>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</si>
  <si>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</si>
  <si>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</si>
  <si>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</si>
  <si>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</si>
  <si>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</si>
  <si>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</si>
  <si>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</si>
  <si>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</si>
  <si>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</si>
  <si>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</si>
  <si>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</si>
  <si>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</si>
  <si>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</si>
  <si>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</si>
  <si>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</si>
  <si>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</si>
  <si>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</si>
  <si>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</si>
  <si>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Omega fund lll</t>
  </si>
  <si>
    <t>R Software Inc.</t>
  </si>
  <si>
    <t>Zeev Opportunity Fund I</t>
  </si>
  <si>
    <t>קרנות גידור</t>
  </si>
  <si>
    <t>Cheyne CRECH3/9/15</t>
  </si>
  <si>
    <t>XD0297816635</t>
  </si>
  <si>
    <t>ION TECH FEEDER FUND</t>
  </si>
  <si>
    <t>KYG4939W1188</t>
  </si>
  <si>
    <t>LUCID ALTERNATIVE u 7/23</t>
  </si>
  <si>
    <t>LUCID ALTERNATIVE U 8/23</t>
  </si>
  <si>
    <t>Blackstone R E Partners VIII F LP</t>
  </si>
  <si>
    <t>Blackstone Real Estate Partners IX.F L.P</t>
  </si>
  <si>
    <t>Brookfield SREP III F3</t>
  </si>
  <si>
    <t>Brookfield Strategic R E Partners II</t>
  </si>
  <si>
    <t>Co Invest Antlia BSREP III</t>
  </si>
  <si>
    <t>E d R Europportunities S.C.A. SICAR</t>
  </si>
  <si>
    <t>Electra America Multifamily III</t>
  </si>
  <si>
    <t>ELECTRA AMERICA PRINCIPAL HOSPITALITY</t>
  </si>
  <si>
    <t>Europan Office Incom Venture S.C.A</t>
  </si>
  <si>
    <t>Faropoint III FEEDER 6</t>
  </si>
  <si>
    <t>Portfolio EDGE</t>
  </si>
  <si>
    <t>Waterton Residential P V XIII</t>
  </si>
  <si>
    <t>חשבון ריט WATERTON EDGE</t>
  </si>
  <si>
    <t>83North FXV III, L.P.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</si>
  <si>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</si>
  <si>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</si>
  <si>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</si>
  <si>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</si>
  <si>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</si>
  <si>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</si>
  <si>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</si>
  <si>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</si>
  <si>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</si>
  <si>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Aksia Capital III LP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</si>
  <si>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</si>
  <si>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</si>
  <si>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</si>
  <si>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</si>
  <si>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</si>
  <si>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</si>
  <si>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</si>
  <si>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</si>
  <si>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</si>
  <si>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</si>
  <si>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Energy Partners Fund II LP</t>
  </si>
  <si>
    <t>ArcLight Fund VII AIV L.P</t>
  </si>
  <si>
    <t>Arcmont SLF II</t>
  </si>
  <si>
    <t>Ares Private Capital Solutions II*</t>
  </si>
  <si>
    <t>Ares Special Situations Fund IV F3*</t>
  </si>
  <si>
    <t>Argan Capital LP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</si>
  <si>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</si>
  <si>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</si>
  <si>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</si>
  <si>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</si>
  <si>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</si>
  <si>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</si>
  <si>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</si>
  <si>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</si>
  <si>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</si>
  <si>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</si>
  <si>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</si>
  <si>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</si>
  <si>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</si>
  <si>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</si>
  <si>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</si>
  <si>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</si>
  <si>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</si>
  <si>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</si>
  <si>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</si>
  <si>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</si>
  <si>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</si>
  <si>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</si>
  <si>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</si>
  <si>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</si>
  <si>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</si>
  <si>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</si>
  <si>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</si>
  <si>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</si>
  <si>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</si>
  <si>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</si>
  <si>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</si>
  <si>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F2</t>
  </si>
  <si>
    <t>Copenhagen Infrastructure Partners IV F2</t>
  </si>
  <si>
    <t>Core Infrastructure India Fund Pte Ltd</t>
  </si>
  <si>
    <t>Court Square Capital Lancet Holdings L.P</t>
  </si>
  <si>
    <t>Court Square IV</t>
  </si>
  <si>
    <t>Creandum VI Select</t>
  </si>
  <si>
    <t>CRECH V</t>
  </si>
  <si>
    <t>Crescent Direct Lending III</t>
  </si>
  <si>
    <t>CRUISE.CO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</si>
  <si>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</si>
  <si>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</si>
  <si>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</si>
  <si>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</si>
  <si>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</si>
  <si>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</si>
  <si>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</si>
  <si>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</si>
  <si>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</si>
  <si>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</si>
  <si>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</si>
  <si>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</si>
  <si>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</si>
  <si>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</si>
  <si>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</si>
  <si>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Esprit Capital I Fund</t>
  </si>
  <si>
    <t>Euromoney*</t>
  </si>
  <si>
    <t>European Camping Group ECG*</t>
  </si>
  <si>
    <t>Fitzgerald Fund US LP</t>
  </si>
  <si>
    <t>Francisco Partners VI</t>
  </si>
  <si>
    <t>Gavea Investment Fund III LP</t>
  </si>
  <si>
    <t>Gavea Investment Fund IV LP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</si>
  <si>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</si>
  <si>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</si>
  <si>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</si>
  <si>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</si>
  <si>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</si>
  <si>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</si>
  <si>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</si>
  <si>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</si>
  <si>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</si>
  <si>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</si>
  <si>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</si>
  <si>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</si>
  <si>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GrafTech Co Invest LP</t>
  </si>
  <si>
    <t>GTCR Fund XII/A&amp;B LP</t>
  </si>
  <si>
    <t>H.I.G. Advantage Buyout Fund, L.P.</t>
  </si>
  <si>
    <t>HarbourVest International V</t>
  </si>
  <si>
    <t>HarbourVest Partners Co-Investment Fund IV L.P.</t>
  </si>
  <si>
    <t>Havea*</t>
  </si>
  <si>
    <t>HBOS Mezzanine Portfolio</t>
  </si>
  <si>
    <t>Horsley Bridge XII Ventures</t>
  </si>
  <si>
    <t>Hunter Acquisition Limited</t>
  </si>
  <si>
    <t>ICG Real Estate Debt VI</t>
  </si>
  <si>
    <t>ICG Senior Debt Partners Fund 5 A SCSp</t>
  </si>
  <si>
    <t>ICGLV</t>
  </si>
  <si>
    <t>IFM GLOBAL INFRASTRUCTURE C</t>
  </si>
  <si>
    <t>IK Small Cap Fund II No.1 SCSp</t>
  </si>
  <si>
    <t>Incline Equity Partners IV, L.P.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</si>
  <si>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</si>
  <si>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</si>
  <si>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</si>
  <si>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</si>
  <si>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</si>
  <si>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</si>
  <si>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</si>
  <si>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</si>
  <si>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</si>
  <si>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</si>
  <si>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</si>
  <si>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</si>
  <si>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</si>
  <si>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</si>
  <si>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</si>
  <si>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</si>
  <si>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</si>
  <si>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</si>
  <si>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</t>
  </si>
  <si>
    <t>KKR THOR CO INVEST LP</t>
  </si>
  <si>
    <t>Klirmark III</t>
  </si>
  <si>
    <t>Klirmark Opportunity Fund II LP</t>
  </si>
  <si>
    <t>Klirmark Opportunity Fund IV</t>
  </si>
  <si>
    <t>Klirmark Opportunity Fund LP</t>
  </si>
  <si>
    <t>KSO</t>
  </si>
  <si>
    <t>Lightspeed Venture Partners Select IV, L.P.</t>
  </si>
  <si>
    <t>Lightspeed Venture Partners XIII, L.P.</t>
  </si>
  <si>
    <t>LS POWER FUND IV F2</t>
  </si>
  <si>
    <t>Lytx, Inc.</t>
  </si>
  <si>
    <t>Magna Legal Services</t>
  </si>
  <si>
    <t>MCP V</t>
  </si>
  <si>
    <t>Meridiam Infrastructure Europe III SLP</t>
  </si>
  <si>
    <t>MIE III Co Investment Fund II S.L.P</t>
  </si>
  <si>
    <t>Mirasol Co Invest Fund L.P</t>
  </si>
  <si>
    <t>Monarch MCP VI</t>
  </si>
  <si>
    <t>MORE B 1</t>
  </si>
  <si>
    <t>MTDL</t>
  </si>
  <si>
    <t>NCA Co Invest L.P</t>
  </si>
  <si>
    <t>Ned Stevens</t>
  </si>
  <si>
    <t>Nirvana Holdings I LP</t>
  </si>
  <si>
    <t>Oak Hill Advisors   OCREDIT</t>
  </si>
  <si>
    <t>Odevo*</t>
  </si>
  <si>
    <t>Olympus Capital Asia III LP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</si>
  <si>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</si>
  <si>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</si>
  <si>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</si>
  <si>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</si>
  <si>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</si>
  <si>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</si>
  <si>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</si>
  <si>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</si>
  <si>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</si>
  <si>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</si>
  <si>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</si>
  <si>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</si>
  <si>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</si>
  <si>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</si>
  <si>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</si>
  <si>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</si>
  <si>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</si>
  <si>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</si>
  <si>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</si>
  <si>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</si>
  <si>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</si>
  <si>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</si>
  <si>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</si>
  <si>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</si>
  <si>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</si>
  <si>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</si>
  <si>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</si>
  <si>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</si>
  <si>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</si>
  <si>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</si>
  <si>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</si>
  <si>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</si>
  <si>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</si>
  <si>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</si>
  <si>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</si>
  <si>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</si>
  <si>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Sportority Limited (UK)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</si>
  <si>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</si>
  <si>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</si>
  <si>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</si>
  <si>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</si>
  <si>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</si>
  <si>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</si>
  <si>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</si>
  <si>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</si>
  <si>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</si>
  <si>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</si>
  <si>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</si>
  <si>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</si>
  <si>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</si>
  <si>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</si>
  <si>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</si>
  <si>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</si>
  <si>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</si>
  <si>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</si>
  <si>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</si>
  <si>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</si>
  <si>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</si>
  <si>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</si>
  <si>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</si>
  <si>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</si>
  <si>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</si>
  <si>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</si>
  <si>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</si>
  <si>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</si>
  <si>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</si>
  <si>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</si>
  <si>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</si>
  <si>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</si>
  <si>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</si>
  <si>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</si>
  <si>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Infinity I China Fund Israel 2 אופ לס</t>
  </si>
  <si>
    <t>50581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</si>
  <si>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</si>
  <si>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</si>
  <si>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</si>
  <si>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</si>
  <si>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</si>
  <si>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</si>
  <si>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</si>
  <si>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</si>
  <si>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</si>
  <si>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</si>
  <si>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</si>
  <si>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</si>
  <si>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</si>
  <si>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</si>
  <si>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</si>
  <si>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</si>
  <si>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</si>
  <si>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</si>
  <si>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</si>
  <si>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</si>
  <si>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</si>
  <si>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</si>
  <si>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</si>
  <si>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</si>
  <si>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</si>
  <si>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</si>
  <si>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</si>
  <si>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</si>
  <si>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</si>
  <si>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</si>
  <si>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</si>
  <si>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10013696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</si>
  <si>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</si>
  <si>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</si>
  <si>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</si>
  <si>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</si>
  <si>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</si>
  <si>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</si>
  <si>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</si>
  <si>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</si>
  <si>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</si>
  <si>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</si>
  <si>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</si>
  <si>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</si>
  <si>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</si>
  <si>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</si>
  <si>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</si>
  <si>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</si>
  <si>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</si>
  <si>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10013702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</si>
  <si>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</si>
  <si>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</si>
  <si>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</si>
  <si>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</si>
  <si>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</si>
  <si>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</si>
  <si>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</si>
  <si>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</si>
  <si>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</si>
  <si>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</si>
  <si>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</si>
  <si>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</si>
  <si>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</si>
  <si>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</si>
  <si>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</si>
  <si>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</si>
  <si>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</si>
  <si>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</si>
  <si>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</si>
  <si>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10013709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</si>
  <si>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</si>
  <si>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</si>
  <si>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</si>
  <si>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</si>
  <si>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</si>
  <si>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</si>
  <si>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</si>
  <si>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</si>
  <si>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</si>
  <si>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</si>
  <si>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</si>
  <si>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10013705</t>
  </si>
  <si>
    <t>10003413</t>
  </si>
  <si>
    <t>+ILS/-USD 3.43 16-10-23 (10) -463</t>
  </si>
  <si>
    <t>10003370</t>
  </si>
  <si>
    <t>+ILS/-USD 3.43 16-10-23 (12) -463</t>
  </si>
  <si>
    <t>10003374</t>
  </si>
  <si>
    <t>+ILS/-USD 3.43 24-10-23 (12) -450</t>
  </si>
  <si>
    <t>10013707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</si>
  <si>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</si>
  <si>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</si>
  <si>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</si>
  <si>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</si>
  <si>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</si>
  <si>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</si>
  <si>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</si>
  <si>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</si>
  <si>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</si>
  <si>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3.474 30-10-23 (20) -450</t>
  </si>
  <si>
    <t>10013728</t>
  </si>
  <si>
    <t>+ILS/-USD 3.475 30-10-23 (11) -450</t>
  </si>
  <si>
    <t>10013726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</si>
  <si>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</si>
  <si>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</si>
  <si>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</si>
  <si>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</si>
  <si>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</si>
  <si>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</si>
  <si>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</si>
  <si>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</si>
  <si>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</si>
  <si>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</si>
  <si>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</si>
  <si>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</si>
  <si>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</si>
  <si>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</si>
  <si>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</si>
  <si>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</si>
  <si>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</si>
  <si>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10013731</t>
  </si>
  <si>
    <t>+ILS/-USD 3.515 02-11-23 (12) -448</t>
  </si>
  <si>
    <t>10013733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</si>
  <si>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</si>
  <si>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</si>
  <si>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</si>
  <si>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</si>
  <si>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</si>
  <si>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</si>
  <si>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</si>
  <si>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</si>
  <si>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</si>
  <si>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</si>
  <si>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</si>
  <si>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</si>
  <si>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</si>
  <si>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</si>
  <si>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3.5295 20-11-23 (93) -385</t>
  </si>
  <si>
    <t>10013777</t>
  </si>
  <si>
    <t>+ILS/-USD 3.53 20-11-23 (12) -383</t>
  </si>
  <si>
    <t>10003595</t>
  </si>
  <si>
    <t>10013779</t>
  </si>
  <si>
    <t>+ILS/-USD 3.55 15-11-23 (12) -462</t>
  </si>
  <si>
    <t>10000887</t>
  </si>
  <si>
    <t>10013754</t>
  </si>
  <si>
    <t>+ILS/-USD 3.552 15-11-23 (11) -460</t>
  </si>
  <si>
    <t>10013752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</si>
  <si>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</si>
  <si>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</si>
  <si>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</si>
  <si>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</si>
  <si>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</si>
  <si>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</si>
  <si>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</si>
  <si>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10013750</t>
  </si>
  <si>
    <t>+ILS/-USD 3.5662 08-11-23 (10) -438</t>
  </si>
  <si>
    <t>10000209</t>
  </si>
  <si>
    <t>10003524</t>
  </si>
  <si>
    <t>+ILS/-USD 3.5672 08-11-23 (20) -438</t>
  </si>
  <si>
    <t>10003526</t>
  </si>
  <si>
    <t>10013743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</si>
  <si>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</si>
  <si>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</si>
  <si>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</si>
  <si>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</si>
  <si>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</si>
  <si>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</si>
  <si>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</si>
  <si>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3.5719 14-12-23 (11) -461</t>
  </si>
  <si>
    <t>10013758</t>
  </si>
  <si>
    <t>+ILS/-USD 3.572 14-12-23 (10) -460</t>
  </si>
  <si>
    <t>10003564</t>
  </si>
  <si>
    <t>+ILS/-USD 3.5759 14-11-23 (11) -441</t>
  </si>
  <si>
    <t>10000883</t>
  </si>
  <si>
    <t>+ILS/-USD 3.576 06-11-23 (12) -459</t>
  </si>
  <si>
    <t>10013760</t>
  </si>
  <si>
    <t>+ILS/-USD 3.58 10-10-23 (20) -365</t>
  </si>
  <si>
    <t>10000885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</si>
  <si>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</si>
  <si>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</si>
  <si>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</si>
  <si>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</si>
  <si>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</si>
  <si>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</si>
  <si>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10013747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</si>
  <si>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</si>
  <si>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</si>
  <si>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</si>
  <si>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</si>
  <si>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</si>
  <si>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</si>
  <si>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</si>
  <si>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</si>
  <si>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</si>
  <si>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</si>
  <si>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</si>
  <si>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</si>
  <si>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</si>
  <si>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10013774</t>
  </si>
  <si>
    <t>10003589</t>
  </si>
  <si>
    <t>+ILS/-USD 3.612 13-12-23 (20) -445</t>
  </si>
  <si>
    <t>10003591</t>
  </si>
  <si>
    <t>+ILS/-USD 3.6125 07-11-23 (12) -450</t>
  </si>
  <si>
    <t>10003519</t>
  </si>
  <si>
    <t>10013740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</si>
  <si>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</si>
  <si>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</si>
  <si>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</si>
  <si>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</si>
  <si>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</si>
  <si>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</si>
  <si>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</si>
  <si>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</si>
  <si>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</si>
  <si>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</si>
  <si>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</si>
  <si>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</si>
  <si>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</si>
  <si>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</si>
  <si>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</si>
  <si>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</si>
  <si>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</si>
  <si>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</si>
  <si>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</si>
  <si>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10013737</t>
  </si>
  <si>
    <t>10003506</t>
  </si>
  <si>
    <t>+ILS/-USD 3.637 15-11-23 (12) -433</t>
  </si>
  <si>
    <t>10003579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</si>
  <si>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</si>
  <si>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</si>
  <si>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</si>
  <si>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</si>
  <si>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</si>
  <si>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</si>
  <si>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</si>
  <si>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</si>
  <si>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10013782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</si>
  <si>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</si>
  <si>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</si>
  <si>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</si>
  <si>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</si>
  <si>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</si>
  <si>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</si>
  <si>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</si>
  <si>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</si>
  <si>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</si>
  <si>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</si>
  <si>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</si>
  <si>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</si>
  <si>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</si>
  <si>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</si>
  <si>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</si>
  <si>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3.581 17-10-23 (20) -178</t>
  </si>
  <si>
    <t>10013883</t>
  </si>
  <si>
    <t>+ILS/-USD 3.582 17-10-23 (11) -174</t>
  </si>
  <si>
    <t>10000756</t>
  </si>
  <si>
    <t>10013881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</si>
  <si>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</si>
  <si>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</si>
  <si>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</si>
  <si>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</si>
  <si>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</si>
  <si>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</si>
  <si>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</si>
  <si>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</si>
  <si>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</si>
  <si>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</si>
  <si>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06-11-23 (10) -345</t>
  </si>
  <si>
    <t>10013796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</si>
  <si>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</si>
  <si>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</si>
  <si>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</si>
  <si>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</si>
  <si>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</si>
  <si>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</si>
  <si>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</si>
  <si>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3.6122 15-11-23 (11) -348</t>
  </si>
  <si>
    <t>10003648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</si>
  <si>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</si>
  <si>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</si>
  <si>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</si>
  <si>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</si>
  <si>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</si>
  <si>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</si>
  <si>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</si>
  <si>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10013800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</si>
  <si>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</si>
  <si>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</si>
  <si>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</si>
  <si>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</si>
  <si>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</si>
  <si>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</si>
  <si>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</si>
  <si>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</si>
  <si>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</si>
  <si>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</si>
  <si>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</si>
  <si>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</si>
  <si>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</si>
  <si>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</si>
  <si>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</si>
  <si>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</si>
  <si>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</si>
  <si>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</si>
  <si>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3.628 05-12-23 (10) -372</t>
  </si>
  <si>
    <t>10013816</t>
  </si>
  <si>
    <t>+ILS/-USD 3.63 30-11-23 (11) -327</t>
  </si>
  <si>
    <t>10003706</t>
  </si>
  <si>
    <t>10013825</t>
  </si>
  <si>
    <t>+ILS/-USD 3.63 30-11-23 (12) -328</t>
  </si>
  <si>
    <t>10013827</t>
  </si>
  <si>
    <t>10003708</t>
  </si>
  <si>
    <t>+ILS/-USD 3.63 30-11-23 (20) -327</t>
  </si>
  <si>
    <t>10000948</t>
  </si>
  <si>
    <t>+ILS/-USD 3.6313 06-12-23 (11) -317</t>
  </si>
  <si>
    <t>10013829</t>
  </si>
  <si>
    <t>+ILS/-USD 3.6317 30-11-23 (10) -327</t>
  </si>
  <si>
    <t>10003704</t>
  </si>
  <si>
    <t>+ILS/-USD 3.643 11-10-23 (20) -145</t>
  </si>
  <si>
    <t>10000981</t>
  </si>
  <si>
    <t>+ILS/-USD 3.646 07-12-23 (20) -264</t>
  </si>
  <si>
    <t>10000985</t>
  </si>
  <si>
    <t>10013903</t>
  </si>
  <si>
    <t>+ILS/-USD 3.649 07-12-23 (11) -269</t>
  </si>
  <si>
    <t>10003870</t>
  </si>
  <si>
    <t>+ILS/-USD 3.663 07-12-23 (10) -271</t>
  </si>
  <si>
    <t>10000983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</si>
  <si>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</si>
  <si>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</si>
  <si>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</si>
  <si>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</si>
  <si>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</si>
  <si>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</si>
  <si>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</si>
  <si>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</si>
  <si>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</si>
  <si>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</si>
  <si>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</si>
  <si>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</si>
  <si>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</si>
  <si>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</si>
  <si>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</si>
  <si>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</si>
  <si>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</si>
  <si>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</si>
  <si>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</si>
  <si>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</si>
  <si>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</si>
  <si>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</si>
  <si>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</si>
  <si>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</si>
  <si>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</si>
  <si>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</si>
  <si>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</si>
  <si>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</si>
  <si>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</si>
  <si>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</si>
  <si>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</si>
  <si>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</si>
  <si>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</si>
  <si>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</si>
  <si>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</si>
  <si>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</si>
  <si>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</si>
  <si>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</si>
  <si>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3.713 24-10-23 (10) -242</t>
  </si>
  <si>
    <t>10000968</t>
  </si>
  <si>
    <t>+ILS/-USD 3.56 22-01-24 (11) -320</t>
  </si>
  <si>
    <t>10001003</t>
  </si>
  <si>
    <t>10003961</t>
  </si>
  <si>
    <t>+ILS/-USD 3.563 22-01-24 (20) -320</t>
  </si>
  <si>
    <t>10013938</t>
  </si>
  <si>
    <t>10001005</t>
  </si>
  <si>
    <t>+ILS/-USD 3.564 22-01-24 (10) -320</t>
  </si>
  <si>
    <t>10003959</t>
  </si>
  <si>
    <t>+ILS/-USD 3.5695 30-11-23 (10) -205</t>
  </si>
  <si>
    <t>10013920</t>
  </si>
  <si>
    <t>+ILS/-USD 3.572 20-11-23 (11) -187</t>
  </si>
  <si>
    <t>10000781</t>
  </si>
  <si>
    <t>10013922</t>
  </si>
  <si>
    <t>+ILS/-USD 3.6527 25-01-24 (12) -333</t>
  </si>
  <si>
    <t>10003972</t>
  </si>
  <si>
    <t>+ILS/-USD 3.6654 23-01-24 (12) -346</t>
  </si>
  <si>
    <t>10000788</t>
  </si>
  <si>
    <t>10013942</t>
  </si>
  <si>
    <t>+ILS/-USD 3.67 22-01-24 (11) -340</t>
  </si>
  <si>
    <t>10013946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</si>
  <si>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</si>
  <si>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</si>
  <si>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</si>
  <si>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</si>
  <si>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</si>
  <si>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</si>
  <si>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</si>
  <si>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</si>
  <si>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 23-01-24 (20) -342</t>
  </si>
  <si>
    <t>10013940</t>
  </si>
  <si>
    <t>+ILS/-USD 3.6801 23-01-24 (11) -339</t>
  </si>
  <si>
    <t>10003967</t>
  </si>
  <si>
    <t>+ILS/-USD 3.6842 06-12-23 (11) -258</t>
  </si>
  <si>
    <t>10013904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</si>
  <si>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</si>
  <si>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</si>
  <si>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</si>
  <si>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</si>
  <si>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</si>
  <si>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</si>
  <si>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</si>
  <si>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</si>
  <si>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</si>
  <si>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</si>
  <si>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</si>
  <si>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</si>
  <si>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</si>
  <si>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</si>
  <si>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</si>
  <si>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</si>
  <si>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</si>
  <si>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</si>
  <si>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</si>
  <si>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</si>
  <si>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</si>
  <si>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</si>
  <si>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</si>
  <si>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</si>
  <si>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10013976</t>
  </si>
  <si>
    <t>10004046</t>
  </si>
  <si>
    <t>+ILS/-USD 3.7656 21-02-24 (12) -324</t>
  </si>
  <si>
    <t>10013978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</si>
  <si>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</si>
  <si>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</si>
  <si>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</si>
  <si>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</si>
  <si>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</si>
  <si>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</si>
  <si>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10013974</t>
  </si>
  <si>
    <t>+ILS/-USD 3.7691 29-01-24 (20) -309</t>
  </si>
  <si>
    <t>10013971</t>
  </si>
  <si>
    <t>+ILS/-USD 3.7697 25-01-24 (10) -308</t>
  </si>
  <si>
    <t>10000265</t>
  </si>
  <si>
    <t>+ILS/-USD 3.77 28-02-24 (11) -340</t>
  </si>
  <si>
    <t>10000801</t>
  </si>
  <si>
    <t>10004077</t>
  </si>
  <si>
    <t>10013994</t>
  </si>
  <si>
    <t>+ILS/-USD 3.77 28-02-24 (20) -340</t>
  </si>
  <si>
    <t>10013996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</si>
  <si>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</si>
  <si>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</si>
  <si>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</si>
  <si>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</si>
  <si>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</si>
  <si>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</si>
  <si>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</si>
  <si>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</si>
  <si>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</si>
  <si>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</si>
  <si>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</si>
  <si>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10013980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</si>
  <si>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</si>
  <si>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</si>
  <si>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</si>
  <si>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</si>
  <si>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</si>
  <si>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</si>
  <si>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10014010</t>
  </si>
  <si>
    <t>10004105</t>
  </si>
  <si>
    <t>+ILS/-USD 3.777 12-03-24 (20) -330</t>
  </si>
  <si>
    <t>10004112</t>
  </si>
  <si>
    <t>+ILS/-USD 3.78 06-03-24 (11) -331</t>
  </si>
  <si>
    <t>10014008</t>
  </si>
  <si>
    <t>10004102</t>
  </si>
  <si>
    <t>+ILS/-USD 3.78 06-03-24 (12) -331</t>
  </si>
  <si>
    <t>10004100</t>
  </si>
  <si>
    <t>+ILS/-USD 3.78 12-03-24 (11) -330</t>
  </si>
  <si>
    <t>10014013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</si>
  <si>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</si>
  <si>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</si>
  <si>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</si>
  <si>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</si>
  <si>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</si>
  <si>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</si>
  <si>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</si>
  <si>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</si>
  <si>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</si>
  <si>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10013998</t>
  </si>
  <si>
    <t>+ILS/-USD 3.785 29-02-24 (12) -353</t>
  </si>
  <si>
    <t>10014000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</si>
  <si>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</si>
  <si>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</si>
  <si>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</si>
  <si>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</si>
  <si>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</si>
  <si>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</si>
  <si>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</si>
  <si>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</si>
  <si>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</si>
  <si>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</si>
  <si>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</si>
  <si>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</si>
  <si>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</si>
  <si>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</si>
  <si>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</si>
  <si>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</si>
  <si>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10014006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</si>
  <si>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</si>
  <si>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</si>
  <si>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</si>
  <si>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</si>
  <si>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</si>
  <si>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</si>
  <si>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</si>
  <si>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</si>
  <si>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</si>
  <si>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</si>
  <si>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</si>
  <si>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</si>
  <si>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</si>
  <si>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</si>
  <si>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</si>
  <si>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</si>
  <si>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</si>
  <si>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</si>
  <si>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10014004</t>
  </si>
  <si>
    <t>+ILS/-USD 3.7943 22-02-24 (10) -337</t>
  </si>
  <si>
    <t>10000279</t>
  </si>
  <si>
    <t>+ILS/-USD 3.795 30-11-23 (10) -145</t>
  </si>
  <si>
    <t>10013972</t>
  </si>
  <si>
    <t>+ILS/-USD 3.8132 26-02-24 (11) -328</t>
  </si>
  <si>
    <t>10004063</t>
  </si>
  <si>
    <t>+ILS/-USD 3.8135 26-02-24 (10) -330</t>
  </si>
  <si>
    <t>10013986</t>
  </si>
  <si>
    <t>10000282</t>
  </si>
  <si>
    <t>+ILS/-USD 3.814 26-02-24 (12) -322</t>
  </si>
  <si>
    <t>10013988</t>
  </si>
  <si>
    <t>+ILS/-USD 3.818 22-02-24 (20) -305</t>
  </si>
  <si>
    <t>10004126</t>
  </si>
  <si>
    <t>+USD/-ILS 3.5511 07-12-23 (11) -219</t>
  </si>
  <si>
    <t>10003933</t>
  </si>
  <si>
    <t>+USD/-ILS 3.5625 30-11-23 (10) -195</t>
  </si>
  <si>
    <t>10000264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</si>
  <si>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</si>
  <si>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</si>
  <si>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</si>
  <si>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</si>
  <si>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</si>
  <si>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</si>
  <si>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15-11-23 (11) -155</t>
  </si>
  <si>
    <t>10003950</t>
  </si>
  <si>
    <t>+USD/-ILS 3.5756 20-11-23 (10) -164</t>
  </si>
  <si>
    <t>10003952</t>
  </si>
  <si>
    <t>+USD/-ILS 3.6363 05-12-23 (10) -202</t>
  </si>
  <si>
    <t>10013947</t>
  </si>
  <si>
    <t>+USD/-ILS 3.6402 14-12-23 (11) -208</t>
  </si>
  <si>
    <t>10013949</t>
  </si>
  <si>
    <t>+USD/-ILS 3.6421 06-12-23 (11) -189</t>
  </si>
  <si>
    <t>10013948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</si>
  <si>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</si>
  <si>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</si>
  <si>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</si>
  <si>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</si>
  <si>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</si>
  <si>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</si>
  <si>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</si>
  <si>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</si>
  <si>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</si>
  <si>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</si>
  <si>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</si>
  <si>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</si>
  <si>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3.802 30-10-23 (11) -60</t>
  </si>
  <si>
    <t>10014011</t>
  </si>
  <si>
    <t>+USD/-ILS 3.8055 22-01-24 (10) -235</t>
  </si>
  <si>
    <t>10001057</t>
  </si>
  <si>
    <t>+USD/-ILS 3.8105 11-10-23 (20) -45</t>
  </si>
  <si>
    <t>10000124</t>
  </si>
  <si>
    <t>+USD/-ILS 3.8145 21-02-24 (11) -280</t>
  </si>
  <si>
    <t>10014014</t>
  </si>
  <si>
    <t>+USD/-ILS 3.8234 24-10-23 (10) -56</t>
  </si>
  <si>
    <t>10001055</t>
  </si>
  <si>
    <t>+USD/-ILS 3.8422 25-10-23 (20) -63</t>
  </si>
  <si>
    <t>10000126</t>
  </si>
  <si>
    <t>+USD/-EUR 1.0759 06-11-23 (10) +89</t>
  </si>
  <si>
    <t>10003771</t>
  </si>
  <si>
    <t>10000960</t>
  </si>
  <si>
    <t>+USD/-EUR 1.0759 06-11-23 (20) +89</t>
  </si>
  <si>
    <t>10013864</t>
  </si>
  <si>
    <t>10003773</t>
  </si>
  <si>
    <t>+USD/-EUR 1.0763 06-11-23 (11) +89</t>
  </si>
  <si>
    <t>10013860</t>
  </si>
  <si>
    <t>+USD/-EUR 1.0768 06-11-23 (12) +89</t>
  </si>
  <si>
    <t>10013862</t>
  </si>
  <si>
    <t>+USD/-EUR 1.11079 10-01-24 (10) +112.9</t>
  </si>
  <si>
    <t>10000253</t>
  </si>
  <si>
    <t>10003867</t>
  </si>
  <si>
    <t>10000979</t>
  </si>
  <si>
    <t>10013890</t>
  </si>
  <si>
    <t>+USD/-EUR 1.11079 10-01-24 (20) +112.9</t>
  </si>
  <si>
    <t>10013894</t>
  </si>
  <si>
    <t>+USD/-EUR 1.1108 10-01-24 (12) +113</t>
  </si>
  <si>
    <t>10013892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</si>
  <si>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</si>
  <si>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</si>
  <si>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</si>
  <si>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</si>
  <si>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</si>
  <si>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10000019</t>
  </si>
  <si>
    <t>+AUD/-USD 0.65395 16-01-24 (10) +33.5</t>
  </si>
  <si>
    <t>10004030</t>
  </si>
  <si>
    <t>+CAD/-USD 1.34218 22-01-24 (11) -33.2</t>
  </si>
  <si>
    <t>10013964</t>
  </si>
  <si>
    <t>+CAD/-USD 1.3422 22-01-24 (10) -33</t>
  </si>
  <si>
    <t>10013965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</si>
  <si>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</si>
  <si>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</si>
  <si>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</si>
  <si>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</si>
  <si>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</si>
  <si>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</si>
  <si>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</si>
  <si>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</si>
  <si>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</si>
  <si>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</si>
  <si>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</si>
  <si>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</si>
  <si>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</si>
  <si>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</si>
  <si>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</si>
  <si>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</si>
  <si>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</si>
  <si>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</si>
  <si>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</si>
  <si>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</si>
  <si>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</si>
  <si>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</si>
  <si>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</si>
  <si>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</si>
  <si>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</si>
  <si>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</si>
  <si>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</si>
  <si>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</si>
  <si>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</si>
  <si>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</si>
  <si>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</si>
  <si>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</si>
  <si>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</si>
  <si>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</si>
  <si>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</si>
  <si>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</si>
  <si>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0.68645 16-01-24 (12) +34.5</t>
  </si>
  <si>
    <t>10013928</t>
  </si>
  <si>
    <t>+USD/-AUD 0.68695 16-01-24 (10) +34.5</t>
  </si>
  <si>
    <t>10000015</t>
  </si>
  <si>
    <t>+USD/-CAD 1.30937 22-01-24 (10) -33.3</t>
  </si>
  <si>
    <t>10003942</t>
  </si>
  <si>
    <t>10013930</t>
  </si>
  <si>
    <t>+USD/-CAD 1.30967 22-01-24 (11) -33.3</t>
  </si>
  <si>
    <t>10013932</t>
  </si>
  <si>
    <t>10003944</t>
  </si>
  <si>
    <t>+USD/-CAD 1.30967 22-01-24 (20) -33.3</t>
  </si>
  <si>
    <t>10013934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</si>
  <si>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</si>
  <si>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</si>
  <si>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</si>
  <si>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</si>
  <si>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</si>
  <si>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</si>
  <si>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1.08135 04-03-24 (12) +95.5</t>
  </si>
  <si>
    <t>10004073</t>
  </si>
  <si>
    <t>10013992</t>
  </si>
  <si>
    <t>+USD/-EUR 1.08155 04-03-24 (11) +95.5</t>
  </si>
  <si>
    <t>10004071</t>
  </si>
  <si>
    <t>10013990</t>
  </si>
  <si>
    <t>+USD/-EUR 1.08159 18-03-24 (12) +105.9</t>
  </si>
  <si>
    <t>10013984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</si>
  <si>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</si>
  <si>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</si>
  <si>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</si>
  <si>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</si>
  <si>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</si>
  <si>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</si>
  <si>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</si>
  <si>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10013982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</si>
  <si>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</si>
  <si>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</si>
  <si>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</si>
  <si>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</si>
  <si>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</si>
  <si>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10014002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</si>
  <si>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</si>
  <si>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</si>
  <si>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</si>
  <si>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</si>
  <si>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</si>
  <si>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</si>
  <si>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</si>
  <si>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</si>
  <si>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1.11325 27-02-24 (11) +110.5</t>
  </si>
  <si>
    <t>10013955</t>
  </si>
  <si>
    <t>+USD/-EUR 1.11352 27-02-24 (10) +111</t>
  </si>
  <si>
    <t>10001019</t>
  </si>
  <si>
    <t>+USD/-EUR 1.11501 27-02-24 (20) +110.1</t>
  </si>
  <si>
    <t>10003983</t>
  </si>
  <si>
    <t>10013959</t>
  </si>
  <si>
    <t>10001021</t>
  </si>
  <si>
    <t>+USD/-EUR 1.11605 27-02-24 (12) +110.5</t>
  </si>
  <si>
    <t>10013957</t>
  </si>
  <si>
    <t>+USD/-EUR 1.1168 18-01-24 (20) +100</t>
  </si>
  <si>
    <t>10013945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</si>
  <si>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</si>
  <si>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</si>
  <si>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</si>
  <si>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</si>
  <si>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</si>
  <si>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</si>
  <si>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</si>
  <si>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10013944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</si>
  <si>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</si>
  <si>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</si>
  <si>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</si>
  <si>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</si>
  <si>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</si>
  <si>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</si>
  <si>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</si>
  <si>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</si>
  <si>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10013926</t>
  </si>
  <si>
    <t>+USD/-GBP 1.22007 11-03-24 (11) +13.7</t>
  </si>
  <si>
    <t>10004114</t>
  </si>
  <si>
    <t>+USD/-GBP 1.268895 20-02-24 (11) -3.05</t>
  </si>
  <si>
    <t>10013967</t>
  </si>
  <si>
    <t>10003989</t>
  </si>
  <si>
    <t>+USD/-GBP 1.269 20-02-24 (12) -3.2</t>
  </si>
  <si>
    <t>10003991</t>
  </si>
  <si>
    <t>10013969</t>
  </si>
  <si>
    <t>+USD/-GBP 1.2692 11-03-24 (10) +1</t>
  </si>
  <si>
    <t>10013961</t>
  </si>
  <si>
    <t>10001023</t>
  </si>
  <si>
    <t>+USD/-GBP 1.2692 20-02-24 (10) -3</t>
  </si>
  <si>
    <t>10003987</t>
  </si>
  <si>
    <t>+USD/-GBP 1.2696 11-03-24 (20) +1</t>
  </si>
  <si>
    <t>10013963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</si>
  <si>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</si>
  <si>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</si>
  <si>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</si>
  <si>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</si>
  <si>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</si>
  <si>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</si>
  <si>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</si>
  <si>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135.582 16-01-24 (12) -391.8</t>
  </si>
  <si>
    <t>10013936</t>
  </si>
  <si>
    <t>+USD/-JPY 139.172 16-01-24 (10) -377</t>
  </si>
  <si>
    <t>10003976</t>
  </si>
  <si>
    <t>SW1132__TELBOR3M/3.16_2</t>
  </si>
  <si>
    <t>10013625</t>
  </si>
  <si>
    <t>SW1132__TELBOR3M/3.2_13</t>
  </si>
  <si>
    <t>10013624</t>
  </si>
  <si>
    <t>SW1132__TELBOR3M/3.21_5</t>
  </si>
  <si>
    <t>10013622</t>
  </si>
  <si>
    <t>SW1132__TELBOR3M/3.22_11</t>
  </si>
  <si>
    <t>10013623</t>
  </si>
  <si>
    <t>SW1132__TELBOR3M/3.25_5</t>
  </si>
  <si>
    <t>10013617</t>
  </si>
  <si>
    <t>SW1132__TELBOR3M/3.255_3</t>
  </si>
  <si>
    <t>10013616</t>
  </si>
  <si>
    <t>SW1232__TELBOR3M/3.23_5</t>
  </si>
  <si>
    <t>10013631</t>
  </si>
  <si>
    <t>SW1232__TELBOR3M/3.235_1</t>
  </si>
  <si>
    <t>10013629</t>
  </si>
  <si>
    <t>SW1232__TELBOR3M/3.235_3</t>
  </si>
  <si>
    <t>10013630</t>
  </si>
  <si>
    <t>SW1232__TELBOR3M/3.27_1</t>
  </si>
  <si>
    <t>10013633</t>
  </si>
  <si>
    <t>SW0433__TELBOR3M/3.79_3</t>
  </si>
  <si>
    <t>10013803</t>
  </si>
  <si>
    <t>SW0433__TELBOR3M/3.805_1</t>
  </si>
  <si>
    <t>10013801</t>
  </si>
  <si>
    <t>SW0433__TELBOR3M/3.805_3</t>
  </si>
  <si>
    <t>10013802</t>
  </si>
  <si>
    <t>SW0433__TELBOR3M/3.83_3</t>
  </si>
  <si>
    <t>10013798</t>
  </si>
  <si>
    <t>SW0433__TELBOR3M/3.86_1</t>
  </si>
  <si>
    <t>10013797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</si>
  <si>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</si>
  <si>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</si>
  <si>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</si>
  <si>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</si>
  <si>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</si>
  <si>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</si>
  <si>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NIKKEI 225 TOTAL RETURN</t>
  </si>
  <si>
    <t>10003228</t>
  </si>
  <si>
    <t>SPNASEUT INDX</t>
  </si>
  <si>
    <t>10003094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</si>
  <si>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</si>
  <si>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</si>
  <si>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</si>
  <si>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</si>
  <si>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</si>
  <si>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</si>
  <si>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</si>
  <si>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</si>
  <si>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</si>
  <si>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</si>
  <si>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</si>
  <si>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>ISHARES IBOXX INV GR CORP BD</t>
  </si>
  <si>
    <t>10001064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</si>
  <si>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</si>
  <si>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</si>
  <si>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</si>
  <si>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</si>
  <si>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</si>
  <si>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</si>
  <si>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30111000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</si>
  <si>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</si>
  <si>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</si>
  <si>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</si>
  <si>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</si>
  <si>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</si>
  <si>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</si>
  <si>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</si>
  <si>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</si>
  <si>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</si>
  <si>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יו בנק</t>
  </si>
  <si>
    <t>30026000</t>
  </si>
  <si>
    <t>JP MORGAN</t>
  </si>
  <si>
    <t>דירוג פנימי</t>
  </si>
  <si>
    <t>לא</t>
  </si>
  <si>
    <t>333360107</t>
  </si>
  <si>
    <t>AA+</t>
  </si>
  <si>
    <t>333360307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</si>
  <si>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</si>
  <si>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</si>
  <si>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</si>
  <si>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</si>
  <si>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</si>
  <si>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</si>
  <si>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</si>
  <si>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</si>
  <si>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</si>
  <si>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</si>
  <si>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</si>
  <si>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</si>
  <si>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</si>
  <si>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</si>
  <si>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</si>
  <si>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</si>
  <si>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</si>
  <si>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</si>
  <si>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</si>
  <si>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</si>
  <si>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</si>
  <si>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</si>
  <si>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</si>
  <si>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</si>
  <si>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</si>
  <si>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</si>
  <si>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</si>
  <si>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</si>
  <si>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</si>
  <si>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</si>
  <si>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</si>
  <si>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</si>
  <si>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</si>
  <si>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</si>
  <si>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</si>
  <si>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</si>
  <si>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</si>
  <si>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</si>
  <si>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</si>
  <si>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</si>
  <si>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</si>
  <si>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</si>
  <si>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</si>
  <si>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</si>
  <si>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</si>
  <si>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</si>
  <si>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</si>
  <si>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</si>
  <si>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</si>
  <si>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</si>
  <si>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</si>
  <si>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</si>
  <si>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</si>
  <si>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</si>
  <si>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</si>
  <si>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</si>
  <si>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</si>
  <si>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</si>
  <si>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</si>
  <si>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</si>
  <si>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</si>
  <si>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</si>
  <si>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</si>
  <si>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</si>
  <si>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</si>
  <si>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</si>
  <si>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</si>
  <si>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</si>
  <si>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</si>
  <si>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</si>
  <si>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</si>
  <si>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</si>
  <si>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</si>
  <si>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</si>
  <si>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</si>
  <si>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</si>
  <si>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</si>
  <si>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</si>
  <si>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</si>
  <si>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</si>
  <si>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</si>
  <si>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</si>
  <si>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</si>
  <si>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</si>
  <si>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</si>
  <si>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</si>
  <si>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</si>
  <si>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</si>
  <si>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</si>
  <si>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</si>
  <si>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</si>
  <si>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</si>
  <si>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</si>
  <si>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</si>
  <si>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</si>
  <si>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</si>
  <si>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</si>
  <si>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</si>
  <si>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</si>
  <si>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</si>
  <si>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</si>
  <si>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</si>
  <si>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</si>
  <si>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</si>
  <si>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</si>
  <si>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</si>
  <si>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</si>
  <si>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</si>
  <si>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</si>
  <si>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</si>
  <si>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</si>
  <si>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</si>
  <si>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</si>
  <si>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</si>
  <si>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</si>
  <si>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</si>
  <si>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</si>
  <si>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</si>
  <si>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</si>
  <si>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</si>
  <si>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90143221</t>
  </si>
  <si>
    <t>90145362</t>
  </si>
  <si>
    <t>90312001</t>
  </si>
  <si>
    <t>90312002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</si>
  <si>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</si>
  <si>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</si>
  <si>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</si>
  <si>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</si>
  <si>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</si>
  <si>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</si>
  <si>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</si>
  <si>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</si>
  <si>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</si>
  <si>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</si>
  <si>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</si>
  <si>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</si>
  <si>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</si>
  <si>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455954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</si>
  <si>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</si>
  <si>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</si>
  <si>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</si>
  <si>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</si>
  <si>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</si>
  <si>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</si>
  <si>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</si>
  <si>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</si>
  <si>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</si>
  <si>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</si>
  <si>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</si>
  <si>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</si>
  <si>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</si>
  <si>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</si>
  <si>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</si>
  <si>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</si>
  <si>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</si>
  <si>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</si>
  <si>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</si>
  <si>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</si>
  <si>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</si>
  <si>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</si>
  <si>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</si>
  <si>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</si>
  <si>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</si>
  <si>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</si>
  <si>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</si>
  <si>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</si>
  <si>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66624</t>
  </si>
  <si>
    <t>535150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</si>
  <si>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</si>
  <si>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</si>
  <si>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</si>
  <si>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</si>
  <si>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</si>
  <si>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</si>
  <si>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</si>
  <si>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</si>
  <si>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</si>
  <si>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אדנים 2028 5.65%</t>
  </si>
  <si>
    <t>7252851</t>
  </si>
  <si>
    <t>בנק הפועלים פקדון</t>
  </si>
  <si>
    <t>6620405</t>
  </si>
  <si>
    <t>טפחות פקדון 2029 5.75%</t>
  </si>
  <si>
    <t>6682264</t>
  </si>
  <si>
    <t>משכן 2028 5.6%</t>
  </si>
  <si>
    <t>6477574</t>
  </si>
  <si>
    <t>פועלים 2024 5.1%</t>
  </si>
  <si>
    <t>6620264</t>
  </si>
  <si>
    <t>פועלים פקדון 5.05%</t>
  </si>
  <si>
    <t>6620447</t>
  </si>
  <si>
    <t>פועלים פקדון 5.05% 2027</t>
  </si>
  <si>
    <t>6620512</t>
  </si>
  <si>
    <t>נדלן קרית הלאום</t>
  </si>
  <si>
    <t>השכרה</t>
  </si>
  <si>
    <t>ישראל גלילי 3, ראשון לציון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</si>
  <si>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</si>
  <si>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</si>
  <si>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</si>
  <si>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</si>
  <si>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</si>
  <si>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</si>
  <si>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קניון הזהב ראשלצ</t>
  </si>
  <si>
    <t>קניון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</si>
  <si>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</si>
  <si>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</si>
  <si>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</si>
  <si>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</si>
  <si>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</si>
  <si>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</si>
  <si>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</si>
  <si>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</si>
  <si>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</si>
  <si>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</si>
  <si>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</si>
  <si>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</si>
  <si>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</si>
  <si>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</si>
  <si>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</si>
  <si>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</si>
  <si>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</si>
  <si>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</si>
  <si>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</si>
  <si>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</si>
  <si>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</si>
  <si>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</si>
  <si>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</si>
  <si>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</si>
  <si>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</si>
  <si>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סופר פארם בת ים</t>
  </si>
  <si>
    <t>שד העצמאות 67, בת ים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</si>
  <si>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</si>
  <si>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</si>
  <si>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</si>
  <si>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</si>
  <si>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</si>
  <si>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</si>
  <si>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פסגות ירושלים</t>
  </si>
  <si>
    <t>מרכז מסחרי, שכונת רוממה, ירושלים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</si>
  <si>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</si>
  <si>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</si>
  <si>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</si>
  <si>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</si>
  <si>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</si>
  <si>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</si>
  <si>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</si>
  <si>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</si>
  <si>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ויוה חדרה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</si>
  <si>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</si>
  <si>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</si>
  <si>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</si>
  <si>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</si>
  <si>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</si>
  <si>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</si>
  <si>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</si>
  <si>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</si>
  <si>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</si>
  <si>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</si>
  <si>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</si>
  <si>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</si>
  <si>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</si>
  <si>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</si>
  <si>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</si>
  <si>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</si>
  <si>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</si>
  <si>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</si>
  <si>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</si>
  <si>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</si>
  <si>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</si>
  <si>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</si>
  <si>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</si>
  <si>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90150200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</si>
  <si>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</si>
  <si>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</si>
  <si>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</si>
  <si>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</si>
  <si>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</si>
  <si>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</si>
  <si>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נע"מ אלביט</t>
  </si>
  <si>
    <t>אפיק מובטח תשואה</t>
  </si>
  <si>
    <t>Citymark Building*</t>
  </si>
  <si>
    <t>הלוואות לעמיתים – בריבית פריים</t>
  </si>
  <si>
    <t>הלוואות לעמיתים – צמודות מדד</t>
  </si>
  <si>
    <t>Accelmed Growth Partners</t>
  </si>
  <si>
    <t>ANATOMY 2</t>
  </si>
  <si>
    <t>ANATOMY I</t>
  </si>
  <si>
    <t>Arkin Bio Ventures II</t>
  </si>
  <si>
    <t>Evergreen V, L.P.</t>
  </si>
  <si>
    <t>Fimi Israel Opportunity 6</t>
  </si>
  <si>
    <t>Fortissimo Capital Fund II</t>
  </si>
  <si>
    <t>Fortissimo Capital Fund III</t>
  </si>
  <si>
    <t>Fortissimo Capital Fund V</t>
  </si>
  <si>
    <t>Fortissimo Partners VI</t>
  </si>
  <si>
    <t>Greenfield Cobra Investments L.P</t>
  </si>
  <si>
    <t>Greenfield Partners II, L.P</t>
  </si>
  <si>
    <t>Greenfield Partners Panorays LP</t>
  </si>
  <si>
    <t>Israel Cleantech Ventures II</t>
  </si>
  <si>
    <t>JTLV III</t>
  </si>
  <si>
    <t>Kedma Capital Partners III</t>
  </si>
  <si>
    <t>Kedma Capital Partners IV LP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</si>
  <si>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</si>
  <si>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</si>
  <si>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</si>
  <si>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</si>
  <si>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</si>
  <si>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</si>
  <si>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</si>
  <si>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</si>
  <si>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</si>
  <si>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</si>
  <si>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</si>
  <si>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</si>
  <si>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</si>
  <si>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</si>
  <si>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</si>
  <si>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</si>
  <si>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</si>
  <si>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</si>
  <si>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</si>
  <si>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</si>
  <si>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</si>
  <si>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</si>
  <si>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</si>
  <si>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</si>
  <si>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</si>
  <si>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</si>
  <si>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</si>
  <si>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</si>
  <si>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</si>
  <si>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</si>
  <si>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</si>
  <si>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</si>
  <si>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</si>
  <si>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</si>
  <si>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</si>
  <si>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</si>
  <si>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</si>
  <si>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</si>
  <si>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</si>
  <si>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</si>
  <si>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</si>
  <si>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</si>
  <si>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</si>
  <si>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</si>
  <si>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</si>
  <si>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</si>
  <si>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</si>
  <si>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</si>
  <si>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</si>
  <si>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</si>
  <si>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</si>
  <si>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</si>
  <si>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</si>
  <si>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Core Infrastructure India Fund PTE. Ltd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</si>
  <si>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</si>
  <si>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</si>
  <si>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</si>
  <si>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</si>
  <si>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</si>
  <si>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</si>
  <si>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</si>
  <si>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</si>
  <si>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</si>
  <si>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</si>
  <si>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</si>
  <si>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</si>
  <si>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</si>
  <si>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</si>
  <si>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</si>
  <si>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</si>
  <si>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</si>
  <si>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</si>
  <si>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</si>
  <si>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</si>
  <si>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</si>
  <si>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</si>
  <si>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</si>
  <si>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</si>
  <si>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</si>
  <si>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</si>
  <si>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</si>
  <si>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</si>
  <si>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</si>
  <si>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</si>
  <si>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</si>
  <si>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</si>
  <si>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</si>
  <si>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</si>
  <si>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</si>
  <si>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</si>
  <si>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</si>
  <si>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</si>
  <si>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</si>
  <si>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</si>
  <si>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</si>
  <si>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</si>
  <si>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</si>
  <si>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</si>
  <si>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</t>
  </si>
  <si>
    <t>Klirmark Opportunity III</t>
  </si>
  <si>
    <t>LCN European Fund IV SLP</t>
  </si>
  <si>
    <t>LS Power Fund IV</t>
  </si>
  <si>
    <t>Meridiam Infrastructure Europe III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</si>
  <si>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</si>
  <si>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</si>
  <si>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</si>
  <si>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</si>
  <si>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</si>
  <si>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</si>
  <si>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 Hill Advisors - OCREDIT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</si>
  <si>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</si>
  <si>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</si>
  <si>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</si>
  <si>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</si>
  <si>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</si>
  <si>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</si>
  <si>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</si>
  <si>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</si>
  <si>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</si>
  <si>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</si>
  <si>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</si>
  <si>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</si>
  <si>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</si>
  <si>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</si>
  <si>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</si>
  <si>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</si>
  <si>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</si>
  <si>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</si>
  <si>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</si>
  <si>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</si>
  <si>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</si>
  <si>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</si>
  <si>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</si>
  <si>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</si>
  <si>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</si>
  <si>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</si>
  <si>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</si>
  <si>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</si>
  <si>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</si>
  <si>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</si>
  <si>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</si>
  <si>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</si>
  <si>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</si>
  <si>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מובטחות משכנתא - גורם 02</t>
  </si>
  <si>
    <t>בבטחונות אחרים - גורם 80</t>
  </si>
  <si>
    <t>בבטחונות אחרים - גורם 7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</si>
  <si>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</si>
  <si>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</si>
  <si>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</si>
  <si>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</si>
  <si>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</si>
  <si>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</si>
  <si>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</si>
  <si>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</si>
  <si>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</si>
  <si>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</si>
  <si>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</si>
  <si>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</si>
  <si>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</si>
  <si>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</si>
  <si>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147</t>
  </si>
  <si>
    <t>בבטחונות אחרים - גורם 152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</si>
  <si>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</si>
  <si>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</si>
  <si>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</si>
  <si>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</si>
  <si>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</si>
  <si>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</si>
  <si>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</si>
  <si>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</si>
  <si>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</si>
  <si>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</si>
  <si>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81</t>
  </si>
  <si>
    <t>בבטחונות אחרים - גורם 90</t>
  </si>
  <si>
    <t>בבטחונות אחרים - גורם 104</t>
  </si>
  <si>
    <t>בבטחונות אחרים - גורם 130</t>
  </si>
  <si>
    <t>בבטחונות אחרים - גורם 41</t>
  </si>
  <si>
    <t>בבטחונות אחרים - גורם 89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</si>
  <si>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</si>
  <si>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</si>
  <si>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</si>
  <si>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</si>
  <si>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</si>
  <si>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</si>
  <si>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</si>
  <si>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</si>
  <si>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</si>
  <si>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</si>
  <si>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</si>
  <si>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102</t>
  </si>
  <si>
    <t>בבטחונות אחרים - גורם 132</t>
  </si>
  <si>
    <t>בבטחונות אחרים - גורם 131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</si>
  <si>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</si>
  <si>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</si>
  <si>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</si>
  <si>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</si>
  <si>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</si>
  <si>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</si>
  <si>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</si>
  <si>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</si>
  <si>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</si>
  <si>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</si>
  <si>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</si>
  <si>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</si>
  <si>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</si>
  <si>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</si>
  <si>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</si>
  <si>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</si>
  <si>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</si>
  <si>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</si>
  <si>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</si>
  <si>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</si>
  <si>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</si>
  <si>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</si>
  <si>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</si>
  <si>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</si>
  <si>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</si>
  <si>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</si>
  <si>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43</t>
  </si>
  <si>
    <t>גורם 183</t>
  </si>
  <si>
    <t>גורם 37</t>
  </si>
  <si>
    <t>גורם 105</t>
  </si>
  <si>
    <t>גורם 35</t>
  </si>
  <si>
    <t>גורם 104</t>
  </si>
  <si>
    <t>גורם 189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</si>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</sst>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0.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25" fillId="0" borderId="28" xfId="0" applyFont="1" applyFill="1" applyBorder="1" applyAlignment="1">
      <alignment horizontal="right"/>
    </xf>
    <xf numFmtId="0" fontId="25" fillId="0" borderId="28" xfId="0" applyNumberFormat="1" applyFont="1" applyFill="1" applyBorder="1" applyAlignment="1">
      <alignment horizontal="right"/>
    </xf>
    <xf numFmtId="4" fontId="25" fillId="0" borderId="28" xfId="0" applyNumberFormat="1" applyFont="1" applyFill="1" applyBorder="1" applyAlignment="1">
      <alignment horizontal="right"/>
    </xf>
    <xf numFmtId="10" fontId="25" fillId="0" borderId="28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4" fontId="25" fillId="0" borderId="28" xfId="0" applyNumberFormat="1" applyFont="1" applyFill="1" applyBorder="1" applyAlignment="1">
      <alignment horizontal="right"/>
    </xf>
    <xf numFmtId="10" fontId="25" fillId="0" borderId="28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4"/>
    </xf>
    <xf numFmtId="0" fontId="8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43" fontId="26" fillId="0" borderId="0" xfId="13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166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readingOrder="2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26" fillId="0" borderId="0" xfId="0" applyNumberFormat="1" applyFont="1" applyFill="1" applyAlignment="1">
      <alignment horizontal="right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166" fontId="29" fillId="0" borderId="0" xfId="0" applyNumberFormat="1" applyFont="1" applyFill="1" applyBorder="1" applyAlignment="1">
      <alignment horizontal="right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5"/>
    </xf>
    <xf numFmtId="14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0" fontId="26" fillId="0" borderId="0" xfId="16" applyFont="1" applyFill="1" applyBorder="1" applyAlignment="1">
      <alignment horizontal="right" indent="3"/>
    </xf>
    <xf numFmtId="49" fontId="26" fillId="0" borderId="0" xfId="16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1" fillId="0" borderId="0" xfId="14" applyNumberFormat="1" applyFont="1" applyFill="1"/>
    <xf numFmtId="168" fontId="30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29" fillId="0" borderId="24" xfId="0" applyFont="1" applyFill="1" applyBorder="1" applyAlignment="1">
      <alignment horizontal="right" indent="2"/>
    </xf>
    <xf numFmtId="166" fontId="29" fillId="0" borderId="0" xfId="0" applyNumberFormat="1" applyFont="1" applyFill="1" applyAlignment="1">
      <alignment horizontal="right"/>
    </xf>
    <xf numFmtId="0" fontId="29" fillId="0" borderId="24" xfId="0" applyFont="1" applyFill="1" applyBorder="1" applyAlignment="1">
      <alignment horizontal="right" inden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2 2" xfId="16" xr:uid="{00000000-0005-0000-0000-000008000000}"/>
    <cellStyle name="Normal 3" xfId="6" xr:uid="{00000000-0005-0000-0000-000009000000}"/>
    <cellStyle name="Normal 4" xfId="12" xr:uid="{00000000-0005-0000-0000-00000A000000}"/>
    <cellStyle name="Normal_2007-16618" xfId="7" xr:uid="{00000000-0005-0000-0000-00000B000000}"/>
    <cellStyle name="Percent" xfId="14" builtinId="5"/>
    <cellStyle name="Percent 2" xfId="8" xr:uid="{00000000-0005-0000-0000-00000D000000}"/>
    <cellStyle name="Text" xfId="9" xr:uid="{00000000-0005-0000-0000-00000E000000}"/>
    <cellStyle name="Total" xfId="10" xr:uid="{00000000-0005-0000-0000-00000F000000}"/>
    <cellStyle name="היפר-קישור" xfId="11" builtinId="8"/>
  </cellStyles>
  <dxfs count="11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E12" sqref="E1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148</v>
      </c>
      <c r="C1" s="67" t="s" vm="1">
        <v>236</v>
      </c>
    </row>
    <row r="2" spans="1:4">
      <c r="B2" s="46" t="s">
        <v>147</v>
      </c>
      <c r="C2" s="67" t="s">
        <v>237</v>
      </c>
    </row>
    <row r="3" spans="1:4">
      <c r="B3" s="46" t="s">
        <v>149</v>
      </c>
      <c r="C3" s="67" t="s">
        <v>238</v>
      </c>
    </row>
    <row r="4" spans="1:4">
      <c r="B4" s="46" t="s">
        <v>150</v>
      </c>
      <c r="C4" s="67">
        <v>2102</v>
      </c>
    </row>
    <row r="6" spans="1:4" ht="26.25" customHeight="1">
      <c r="B6" s="177" t="s">
        <v>162</v>
      </c>
      <c r="C6" s="178"/>
      <c r="D6" s="179"/>
    </row>
    <row r="7" spans="1:4" s="9" customFormat="1">
      <c r="B7" s="21"/>
      <c r="C7" s="22" t="s">
        <v>113</v>
      </c>
      <c r="D7" s="23" t="s">
        <v>111</v>
      </c>
    </row>
    <row r="8" spans="1:4" s="9" customFormat="1">
      <c r="B8" s="21"/>
      <c r="C8" s="24" t="s">
        <v>215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161</v>
      </c>
      <c r="C10" s="128">
        <f>C11+C12+C23+C33+C34+C35+C36+C37</f>
        <v>62094110.392641626</v>
      </c>
      <c r="D10" s="129">
        <f>C10/$C$42</f>
        <v>0.9998640370730183</v>
      </c>
    </row>
    <row r="11" spans="1:4">
      <c r="A11" s="42" t="s">
        <v>128</v>
      </c>
      <c r="B11" s="27" t="s">
        <v>163</v>
      </c>
      <c r="C11" s="128">
        <f>מזומנים!J10</f>
        <v>7085559.4265822619</v>
      </c>
      <c r="D11" s="129">
        <f t="shared" ref="D11:D42" si="0">C11/$C$42</f>
        <v>0.11409449315539064</v>
      </c>
    </row>
    <row r="12" spans="1:4">
      <c r="B12" s="27" t="s">
        <v>164</v>
      </c>
      <c r="C12" s="128">
        <f>SUM(C13:C22)</f>
        <v>21798896.960051209</v>
      </c>
      <c r="D12" s="129">
        <f t="shared" si="0"/>
        <v>0.35101450009336865</v>
      </c>
    </row>
    <row r="13" spans="1:4">
      <c r="A13" s="44" t="s">
        <v>128</v>
      </c>
      <c r="B13" s="28" t="s">
        <v>71</v>
      </c>
      <c r="C13" s="128" vm="2">
        <v>1219282.7510226544</v>
      </c>
      <c r="D13" s="129">
        <f t="shared" si="0"/>
        <v>1.9633375308255912E-2</v>
      </c>
    </row>
    <row r="14" spans="1:4">
      <c r="A14" s="44" t="s">
        <v>128</v>
      </c>
      <c r="B14" s="28" t="s">
        <v>72</v>
      </c>
      <c r="C14" s="128">
        <v>0</v>
      </c>
      <c r="D14" s="129">
        <f t="shared" si="0"/>
        <v>0</v>
      </c>
    </row>
    <row r="15" spans="1:4">
      <c r="A15" s="44" t="s">
        <v>128</v>
      </c>
      <c r="B15" s="28" t="s">
        <v>73</v>
      </c>
      <c r="C15" s="128">
        <f>'אג"ח קונצרני'!R11</f>
        <v>2328280.3873940441</v>
      </c>
      <c r="D15" s="129">
        <f t="shared" si="0"/>
        <v>3.7490895881384781E-2</v>
      </c>
    </row>
    <row r="16" spans="1:4">
      <c r="A16" s="44" t="s">
        <v>128</v>
      </c>
      <c r="B16" s="28" t="s">
        <v>74</v>
      </c>
      <c r="C16" s="128">
        <f>מניות!L11</f>
        <v>10949904.690269971</v>
      </c>
      <c r="D16" s="129">
        <f t="shared" si="0"/>
        <v>0.17631971599154334</v>
      </c>
    </row>
    <row r="17" spans="1:4">
      <c r="A17" s="44" t="s">
        <v>128</v>
      </c>
      <c r="B17" s="28" t="s">
        <v>228</v>
      </c>
      <c r="C17" s="128" vm="3">
        <v>7020781.5545102088</v>
      </c>
      <c r="D17" s="129">
        <f t="shared" si="0"/>
        <v>0.11305141412143063</v>
      </c>
    </row>
    <row r="18" spans="1:4">
      <c r="A18" s="44" t="s">
        <v>128</v>
      </c>
      <c r="B18" s="28" t="s">
        <v>75</v>
      </c>
      <c r="C18" s="128" vm="4">
        <v>478625.72112118412</v>
      </c>
      <c r="D18" s="129">
        <f t="shared" si="0"/>
        <v>7.7070215313676978E-3</v>
      </c>
    </row>
    <row r="19" spans="1:4">
      <c r="A19" s="44" t="s">
        <v>128</v>
      </c>
      <c r="B19" s="28" t="s">
        <v>76</v>
      </c>
      <c r="C19" s="128" vm="5">
        <v>556.68297760100006</v>
      </c>
      <c r="D19" s="129">
        <f t="shared" si="0"/>
        <v>8.9639304892904059E-6</v>
      </c>
    </row>
    <row r="20" spans="1:4">
      <c r="A20" s="44" t="s">
        <v>128</v>
      </c>
      <c r="B20" s="28" t="s">
        <v>77</v>
      </c>
      <c r="C20" s="128" vm="6">
        <v>37782.296546215002</v>
      </c>
      <c r="D20" s="129">
        <f t="shared" si="0"/>
        <v>6.0838555083100464E-4</v>
      </c>
    </row>
    <row r="21" spans="1:4">
      <c r="A21" s="44" t="s">
        <v>128</v>
      </c>
      <c r="B21" s="28" t="s">
        <v>78</v>
      </c>
      <c r="C21" s="128" vm="7">
        <v>-236317.12379067004</v>
      </c>
      <c r="D21" s="129">
        <f t="shared" si="0"/>
        <v>-3.8052722219340173E-3</v>
      </c>
    </row>
    <row r="22" spans="1:4">
      <c r="A22" s="44" t="s">
        <v>128</v>
      </c>
      <c r="B22" s="28" t="s">
        <v>79</v>
      </c>
      <c r="C22" s="128">
        <v>0</v>
      </c>
      <c r="D22" s="129">
        <f t="shared" si="0"/>
        <v>0</v>
      </c>
    </row>
    <row r="23" spans="1:4">
      <c r="B23" s="27" t="s">
        <v>165</v>
      </c>
      <c r="C23" s="128">
        <f>SUM(C24:C32)</f>
        <v>29329451.576197352</v>
      </c>
      <c r="D23" s="129">
        <f t="shared" si="0"/>
        <v>0.47227448259874671</v>
      </c>
    </row>
    <row r="24" spans="1:4">
      <c r="A24" s="44" t="s">
        <v>128</v>
      </c>
      <c r="B24" s="28" t="s">
        <v>80</v>
      </c>
      <c r="C24" s="128" vm="8">
        <v>16766471.774120249</v>
      </c>
      <c r="D24" s="129">
        <f t="shared" si="0"/>
        <v>0.26998039024212028</v>
      </c>
    </row>
    <row r="25" spans="1:4">
      <c r="A25" s="44" t="s">
        <v>128</v>
      </c>
      <c r="B25" s="28" t="s">
        <v>81</v>
      </c>
      <c r="C25" s="128" vm="9">
        <v>1294.3655236390002</v>
      </c>
      <c r="D25" s="129">
        <f t="shared" si="0"/>
        <v>2.0842387945172787E-5</v>
      </c>
    </row>
    <row r="26" spans="1:4">
      <c r="A26" s="44" t="s">
        <v>128</v>
      </c>
      <c r="B26" s="28" t="s">
        <v>73</v>
      </c>
      <c r="C26" s="128" vm="10">
        <v>42482.351859872004</v>
      </c>
      <c r="D26" s="129">
        <f t="shared" si="0"/>
        <v>6.8406770894010097E-4</v>
      </c>
    </row>
    <row r="27" spans="1:4">
      <c r="A27" s="44" t="s">
        <v>128</v>
      </c>
      <c r="B27" s="28" t="s">
        <v>82</v>
      </c>
      <c r="C27" s="128" vm="11">
        <v>1978811.2967468961</v>
      </c>
      <c r="D27" s="129">
        <f t="shared" si="0"/>
        <v>3.1863605731043861E-2</v>
      </c>
    </row>
    <row r="28" spans="1:4">
      <c r="A28" s="44" t="s">
        <v>128</v>
      </c>
      <c r="B28" s="28" t="s">
        <v>83</v>
      </c>
      <c r="C28" s="128">
        <f>'לא סחיר - קרנות השקעה'!H11</f>
        <v>11004399.99376728</v>
      </c>
      <c r="D28" s="129">
        <f t="shared" si="0"/>
        <v>0.17719722102079319</v>
      </c>
    </row>
    <row r="29" spans="1:4">
      <c r="A29" s="44" t="s">
        <v>128</v>
      </c>
      <c r="B29" s="28" t="s">
        <v>84</v>
      </c>
      <c r="C29" s="128" vm="12">
        <v>36.609804062000009</v>
      </c>
      <c r="D29" s="129">
        <f t="shared" si="0"/>
        <v>5.8950561098981967E-7</v>
      </c>
    </row>
    <row r="30" spans="1:4">
      <c r="A30" s="44" t="s">
        <v>128</v>
      </c>
      <c r="B30" s="28" t="s">
        <v>188</v>
      </c>
      <c r="C30" s="128" vm="13">
        <v>2730.1028473040001</v>
      </c>
      <c r="D30" s="129">
        <f t="shared" si="0"/>
        <v>4.3961200784888005E-5</v>
      </c>
    </row>
    <row r="31" spans="1:4">
      <c r="A31" s="44" t="s">
        <v>128</v>
      </c>
      <c r="B31" s="28" t="s">
        <v>108</v>
      </c>
      <c r="C31" s="128" vm="14">
        <v>-466774.91847194708</v>
      </c>
      <c r="D31" s="129">
        <f t="shared" si="0"/>
        <v>-7.516195198491755E-3</v>
      </c>
    </row>
    <row r="32" spans="1:4">
      <c r="A32" s="44" t="s">
        <v>128</v>
      </c>
      <c r="B32" s="28" t="s">
        <v>85</v>
      </c>
      <c r="C32" s="128">
        <v>0</v>
      </c>
      <c r="D32" s="129">
        <f t="shared" si="0"/>
        <v>0</v>
      </c>
    </row>
    <row r="33" spans="1:4">
      <c r="A33" s="44" t="s">
        <v>128</v>
      </c>
      <c r="B33" s="27" t="s">
        <v>166</v>
      </c>
      <c r="C33" s="128">
        <f>הלוואות!P10</f>
        <v>1420426.6772754951</v>
      </c>
      <c r="D33" s="129">
        <f t="shared" si="0"/>
        <v>2.2872274728251724E-2</v>
      </c>
    </row>
    <row r="34" spans="1:4">
      <c r="A34" s="44" t="s">
        <v>128</v>
      </c>
      <c r="B34" s="27" t="s">
        <v>167</v>
      </c>
      <c r="C34" s="128" vm="15">
        <v>35184.569380000008</v>
      </c>
      <c r="D34" s="129">
        <f t="shared" si="0"/>
        <v>5.6655591585915441E-4</v>
      </c>
    </row>
    <row r="35" spans="1:4">
      <c r="A35" s="44" t="s">
        <v>128</v>
      </c>
      <c r="B35" s="27" t="s">
        <v>168</v>
      </c>
      <c r="C35" s="128" vm="16">
        <v>2427817.7912699999</v>
      </c>
      <c r="D35" s="129">
        <f t="shared" si="0"/>
        <v>3.909368670727565E-2</v>
      </c>
    </row>
    <row r="36" spans="1:4">
      <c r="A36" s="44" t="s">
        <v>128</v>
      </c>
      <c r="B36" s="45" t="s">
        <v>169</v>
      </c>
      <c r="C36" s="128">
        <v>0</v>
      </c>
      <c r="D36" s="129">
        <f t="shared" si="0"/>
        <v>0</v>
      </c>
    </row>
    <row r="37" spans="1:4">
      <c r="A37" s="44" t="s">
        <v>128</v>
      </c>
      <c r="B37" s="27" t="s">
        <v>170</v>
      </c>
      <c r="C37" s="128">
        <f>'השקעות אחרות '!I10</f>
        <v>-3226.6081146940001</v>
      </c>
      <c r="D37" s="129">
        <f t="shared" si="0"/>
        <v>-5.1956125874263529E-5</v>
      </c>
    </row>
    <row r="38" spans="1:4">
      <c r="A38" s="44"/>
      <c r="B38" s="55" t="s">
        <v>172</v>
      </c>
      <c r="C38" s="128">
        <f>C39+C40+C41</f>
        <v>8443.6450200000018</v>
      </c>
      <c r="D38" s="129">
        <f t="shared" si="0"/>
        <v>1.359629269817054E-4</v>
      </c>
    </row>
    <row r="39" spans="1:4">
      <c r="A39" s="44" t="s">
        <v>128</v>
      </c>
      <c r="B39" s="56" t="s">
        <v>173</v>
      </c>
      <c r="C39" s="128">
        <v>0</v>
      </c>
      <c r="D39" s="129">
        <f t="shared" si="0"/>
        <v>0</v>
      </c>
    </row>
    <row r="40" spans="1:4">
      <c r="A40" s="44" t="s">
        <v>128</v>
      </c>
      <c r="B40" s="56" t="s">
        <v>213</v>
      </c>
      <c r="C40" s="128">
        <v>0</v>
      </c>
      <c r="D40" s="129">
        <f t="shared" si="0"/>
        <v>0</v>
      </c>
    </row>
    <row r="41" spans="1:4">
      <c r="A41" s="44" t="s">
        <v>128</v>
      </c>
      <c r="B41" s="56" t="s">
        <v>174</v>
      </c>
      <c r="C41" s="128" vm="17">
        <v>8443.6450200000018</v>
      </c>
      <c r="D41" s="129">
        <f t="shared" si="0"/>
        <v>1.359629269817054E-4</v>
      </c>
    </row>
    <row r="42" spans="1:4">
      <c r="B42" s="56" t="s">
        <v>86</v>
      </c>
      <c r="C42" s="128">
        <f>C38+C10</f>
        <v>62102554.037661627</v>
      </c>
      <c r="D42" s="129">
        <f t="shared" si="0"/>
        <v>1</v>
      </c>
    </row>
    <row r="43" spans="1:4">
      <c r="A43" s="44" t="s">
        <v>128</v>
      </c>
      <c r="B43" s="56" t="s">
        <v>171</v>
      </c>
      <c r="C43" s="128">
        <f>'יתרת התחייבות להשקעה'!C10</f>
        <v>4762803.1523023248</v>
      </c>
      <c r="D43" s="129"/>
    </row>
    <row r="44" spans="1:4">
      <c r="B44" s="5" t="s">
        <v>112</v>
      </c>
    </row>
    <row r="45" spans="1:4">
      <c r="C45" s="62" t="s">
        <v>155</v>
      </c>
      <c r="D45" s="34" t="s">
        <v>107</v>
      </c>
    </row>
    <row r="46" spans="1:4">
      <c r="C46" s="63" t="s">
        <v>0</v>
      </c>
      <c r="D46" s="23" t="s">
        <v>1</v>
      </c>
    </row>
    <row r="47" spans="1:4">
      <c r="C47" s="130" t="s">
        <v>138</v>
      </c>
      <c r="D47" s="131" vm="18">
        <v>2.4773999999999998</v>
      </c>
    </row>
    <row r="48" spans="1:4">
      <c r="C48" s="130" t="s">
        <v>145</v>
      </c>
      <c r="D48" s="131">
        <v>0.76144962166467534</v>
      </c>
    </row>
    <row r="49" spans="2:4">
      <c r="C49" s="130" t="s">
        <v>142</v>
      </c>
      <c r="D49" s="131" vm="19">
        <v>2.8424999999999998</v>
      </c>
    </row>
    <row r="50" spans="2:4">
      <c r="B50" s="11"/>
      <c r="C50" s="130" t="s">
        <v>1480</v>
      </c>
      <c r="D50" s="131" vm="20">
        <v>4.2</v>
      </c>
    </row>
    <row r="51" spans="2:4">
      <c r="C51" s="130" t="s">
        <v>136</v>
      </c>
      <c r="D51" s="131" vm="21">
        <v>4.0530999999999997</v>
      </c>
    </row>
    <row r="52" spans="2:4">
      <c r="C52" s="130" t="s">
        <v>137</v>
      </c>
      <c r="D52" s="131" vm="22">
        <v>4.6779000000000002</v>
      </c>
    </row>
    <row r="53" spans="2:4">
      <c r="C53" s="130" t="s">
        <v>139</v>
      </c>
      <c r="D53" s="131">
        <v>0.48832814016447873</v>
      </c>
    </row>
    <row r="54" spans="2:4">
      <c r="C54" s="130" t="s">
        <v>143</v>
      </c>
      <c r="D54" s="131">
        <v>2.5659999999999999E-2</v>
      </c>
    </row>
    <row r="55" spans="2:4">
      <c r="C55" s="130" t="s">
        <v>144</v>
      </c>
      <c r="D55" s="131">
        <v>0.21951275516061627</v>
      </c>
    </row>
    <row r="56" spans="2:4">
      <c r="C56" s="130" t="s">
        <v>141</v>
      </c>
      <c r="D56" s="131" vm="23">
        <v>0.54359999999999997</v>
      </c>
    </row>
    <row r="57" spans="2:4">
      <c r="C57" s="130" t="s">
        <v>3266</v>
      </c>
      <c r="D57" s="131">
        <v>2.2928704</v>
      </c>
    </row>
    <row r="58" spans="2:4">
      <c r="C58" s="130" t="s">
        <v>140</v>
      </c>
      <c r="D58" s="131" vm="24">
        <v>0.35270000000000001</v>
      </c>
    </row>
    <row r="59" spans="2:4">
      <c r="C59" s="130" t="s">
        <v>134</v>
      </c>
      <c r="D59" s="131" vm="25">
        <v>3.8239999999999998</v>
      </c>
    </row>
    <row r="60" spans="2:4">
      <c r="C60" s="130" t="s">
        <v>146</v>
      </c>
      <c r="D60" s="131" vm="26">
        <v>0.2031</v>
      </c>
    </row>
    <row r="61" spans="2:4">
      <c r="C61" s="130" t="s">
        <v>3267</v>
      </c>
      <c r="D61" s="131" vm="27">
        <v>0.36</v>
      </c>
    </row>
    <row r="62" spans="2:4">
      <c r="C62" s="130" t="s">
        <v>3268</v>
      </c>
      <c r="D62" s="131">
        <v>3.9578505476717096E-2</v>
      </c>
    </row>
    <row r="63" spans="2:4">
      <c r="C63" s="130" t="s">
        <v>3269</v>
      </c>
      <c r="D63" s="131">
        <v>0.52397917237599345</v>
      </c>
    </row>
    <row r="64" spans="2:4">
      <c r="C64" s="130" t="s">
        <v>135</v>
      </c>
      <c r="D64" s="131">
        <v>1</v>
      </c>
    </row>
    <row r="65" spans="3:4">
      <c r="C65" s="132"/>
      <c r="D65" s="132"/>
    </row>
    <row r="66" spans="3:4">
      <c r="C66" s="132"/>
      <c r="D66" s="132"/>
    </row>
    <row r="67" spans="3:4">
      <c r="C67" s="133"/>
      <c r="D67" s="13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48.425781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9.7109375" style="1" bestFit="1" customWidth="1"/>
    <col min="8" max="8" width="14.2851562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148</v>
      </c>
      <c r="C1" s="67" t="s" vm="1">
        <v>236</v>
      </c>
    </row>
    <row r="2" spans="2:13">
      <c r="B2" s="46" t="s">
        <v>147</v>
      </c>
      <c r="C2" s="67" t="s">
        <v>237</v>
      </c>
    </row>
    <row r="3" spans="2:13">
      <c r="B3" s="46" t="s">
        <v>149</v>
      </c>
      <c r="C3" s="67" t="s">
        <v>238</v>
      </c>
    </row>
    <row r="4" spans="2:13">
      <c r="B4" s="46" t="s">
        <v>150</v>
      </c>
      <c r="C4" s="67">
        <v>2102</v>
      </c>
    </row>
    <row r="6" spans="2:13" ht="26.25" customHeight="1">
      <c r="B6" s="180" t="s">
        <v>176</v>
      </c>
      <c r="C6" s="181"/>
      <c r="D6" s="181"/>
      <c r="E6" s="181"/>
      <c r="F6" s="181"/>
      <c r="G6" s="181"/>
      <c r="H6" s="181"/>
      <c r="I6" s="181"/>
      <c r="J6" s="181"/>
      <c r="K6" s="181"/>
      <c r="L6" s="182"/>
    </row>
    <row r="7" spans="2:13" ht="26.25" customHeight="1">
      <c r="B7" s="180" t="s">
        <v>97</v>
      </c>
      <c r="C7" s="181"/>
      <c r="D7" s="181"/>
      <c r="E7" s="181"/>
      <c r="F7" s="181"/>
      <c r="G7" s="181"/>
      <c r="H7" s="181"/>
      <c r="I7" s="181"/>
      <c r="J7" s="181"/>
      <c r="K7" s="181"/>
      <c r="L7" s="182"/>
      <c r="M7" s="3"/>
    </row>
    <row r="8" spans="2:13" s="3" customFormat="1" ht="78.75">
      <c r="B8" s="21" t="s">
        <v>118</v>
      </c>
      <c r="C8" s="29" t="s">
        <v>46</v>
      </c>
      <c r="D8" s="29" t="s">
        <v>121</v>
      </c>
      <c r="E8" s="29" t="s">
        <v>67</v>
      </c>
      <c r="F8" s="29" t="s">
        <v>105</v>
      </c>
      <c r="G8" s="29" t="s">
        <v>212</v>
      </c>
      <c r="H8" s="29" t="s">
        <v>211</v>
      </c>
      <c r="I8" s="29" t="s">
        <v>63</v>
      </c>
      <c r="J8" s="29" t="s">
        <v>60</v>
      </c>
      <c r="K8" s="29" t="s">
        <v>151</v>
      </c>
      <c r="L8" s="30" t="s">
        <v>153</v>
      </c>
    </row>
    <row r="9" spans="2:13" s="3" customFormat="1">
      <c r="B9" s="14"/>
      <c r="C9" s="29"/>
      <c r="D9" s="29"/>
      <c r="E9" s="29"/>
      <c r="F9" s="29"/>
      <c r="G9" s="15" t="s">
        <v>219</v>
      </c>
      <c r="H9" s="15"/>
      <c r="I9" s="15" t="s">
        <v>215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9" t="s">
        <v>52</v>
      </c>
      <c r="C11" s="71"/>
      <c r="D11" s="71"/>
      <c r="E11" s="71"/>
      <c r="F11" s="71"/>
      <c r="G11" s="80"/>
      <c r="H11" s="82"/>
      <c r="I11" s="80">
        <v>37782.296546215002</v>
      </c>
      <c r="J11" s="71"/>
      <c r="K11" s="81">
        <f>IFERROR(I11/$I$11,0)</f>
        <v>1</v>
      </c>
      <c r="L11" s="81">
        <f>I11/'סכום נכסי הקרן'!$C$42</f>
        <v>6.0838555083100464E-4</v>
      </c>
    </row>
    <row r="12" spans="2:13">
      <c r="B12" s="90" t="s">
        <v>204</v>
      </c>
      <c r="C12" s="73"/>
      <c r="D12" s="73"/>
      <c r="E12" s="73"/>
      <c r="F12" s="73"/>
      <c r="G12" s="83"/>
      <c r="H12" s="85"/>
      <c r="I12" s="83">
        <v>25224.731092544003</v>
      </c>
      <c r="J12" s="73"/>
      <c r="K12" s="84">
        <f t="shared" ref="K12:K23" si="0">IFERROR(I12/$I$11,0)</f>
        <v>0.667633611463753</v>
      </c>
      <c r="L12" s="84">
        <f>I12/'סכום נכסי הקרן'!$C$42</f>
        <v>4.061786424636683E-4</v>
      </c>
    </row>
    <row r="13" spans="2:13">
      <c r="B13" s="92" t="s">
        <v>195</v>
      </c>
      <c r="C13" s="71"/>
      <c r="D13" s="71"/>
      <c r="E13" s="71"/>
      <c r="F13" s="71"/>
      <c r="G13" s="80"/>
      <c r="H13" s="82"/>
      <c r="I13" s="80">
        <v>25224.731092544003</v>
      </c>
      <c r="J13" s="71"/>
      <c r="K13" s="81">
        <f t="shared" si="0"/>
        <v>0.667633611463753</v>
      </c>
      <c r="L13" s="81">
        <f>I13/'סכום נכסי הקרן'!$C$42</f>
        <v>4.061786424636683E-4</v>
      </c>
    </row>
    <row r="14" spans="2:13">
      <c r="B14" s="76" t="s">
        <v>1687</v>
      </c>
      <c r="C14" s="73" t="s">
        <v>1688</v>
      </c>
      <c r="D14" s="86" t="s">
        <v>122</v>
      </c>
      <c r="E14" s="146" t="s">
        <v>515</v>
      </c>
      <c r="F14" s="86" t="s">
        <v>135</v>
      </c>
      <c r="G14" s="83">
        <v>553.02254000000016</v>
      </c>
      <c r="H14" s="124">
        <v>3763400</v>
      </c>
      <c r="I14" s="83">
        <v>20812.450288236003</v>
      </c>
      <c r="J14" s="73"/>
      <c r="K14" s="84">
        <f t="shared" si="0"/>
        <v>0.5508519118941958</v>
      </c>
      <c r="L14" s="84">
        <f>I14/'סכום נכסי הקרן'!$C$42</f>
        <v>3.3513034384406232E-4</v>
      </c>
    </row>
    <row r="15" spans="2:13">
      <c r="B15" s="76" t="s">
        <v>1689</v>
      </c>
      <c r="C15" s="73" t="s">
        <v>1690</v>
      </c>
      <c r="D15" s="86" t="s">
        <v>122</v>
      </c>
      <c r="E15" s="146" t="s">
        <v>515</v>
      </c>
      <c r="F15" s="86" t="s">
        <v>135</v>
      </c>
      <c r="G15" s="83">
        <v>-553.02254000000016</v>
      </c>
      <c r="H15" s="124">
        <v>305600</v>
      </c>
      <c r="I15" s="83">
        <v>-1690.0368836920004</v>
      </c>
      <c r="J15" s="73"/>
      <c r="K15" s="84">
        <f t="shared" si="0"/>
        <v>-4.4730919985892355E-2</v>
      </c>
      <c r="L15" s="84">
        <f>I15/'סכום נכסי הקרן'!$C$42</f>
        <v>-2.7213645394794718E-5</v>
      </c>
    </row>
    <row r="16" spans="2:13">
      <c r="B16" s="76" t="s">
        <v>1691</v>
      </c>
      <c r="C16" s="73" t="s">
        <v>1692</v>
      </c>
      <c r="D16" s="86" t="s">
        <v>122</v>
      </c>
      <c r="E16" s="146" t="s">
        <v>515</v>
      </c>
      <c r="F16" s="86" t="s">
        <v>135</v>
      </c>
      <c r="G16" s="83">
        <v>5085.2647400000005</v>
      </c>
      <c r="H16" s="124">
        <v>120100</v>
      </c>
      <c r="I16" s="83">
        <v>6107.4029527400007</v>
      </c>
      <c r="J16" s="73"/>
      <c r="K16" s="84">
        <f t="shared" si="0"/>
        <v>0.16164721340507912</v>
      </c>
      <c r="L16" s="84">
        <f>I16/'סכום נכסי הקרן'!$C$42</f>
        <v>9.8343828967746027E-5</v>
      </c>
    </row>
    <row r="17" spans="2:12">
      <c r="B17" s="76" t="s">
        <v>1693</v>
      </c>
      <c r="C17" s="73" t="s">
        <v>1694</v>
      </c>
      <c r="D17" s="86" t="s">
        <v>122</v>
      </c>
      <c r="E17" s="146" t="s">
        <v>515</v>
      </c>
      <c r="F17" s="86" t="s">
        <v>135</v>
      </c>
      <c r="G17" s="83">
        <v>-5085.2647400000005</v>
      </c>
      <c r="H17" s="85">
        <v>100</v>
      </c>
      <c r="I17" s="83">
        <v>-5.0852647400000004</v>
      </c>
      <c r="J17" s="73"/>
      <c r="K17" s="84">
        <f t="shared" si="0"/>
        <v>-1.3459384962954133E-4</v>
      </c>
      <c r="L17" s="84">
        <f>I17/'סכום נכסי הקרן'!$C$42</f>
        <v>-8.1884953345333913E-8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0" t="s">
        <v>203</v>
      </c>
      <c r="C19" s="73"/>
      <c r="D19" s="73"/>
      <c r="E19" s="73"/>
      <c r="F19" s="73"/>
      <c r="G19" s="83"/>
      <c r="H19" s="85"/>
      <c r="I19" s="83">
        <v>12557.565453671003</v>
      </c>
      <c r="J19" s="73"/>
      <c r="K19" s="84">
        <f t="shared" si="0"/>
        <v>0.33236638853624711</v>
      </c>
      <c r="L19" s="84">
        <f>I19/'סכום נכסי הקרן'!$C$42</f>
        <v>2.0220690836733642E-4</v>
      </c>
    </row>
    <row r="20" spans="2:12">
      <c r="B20" s="92" t="s">
        <v>195</v>
      </c>
      <c r="C20" s="71"/>
      <c r="D20" s="71"/>
      <c r="E20" s="71"/>
      <c r="F20" s="71"/>
      <c r="G20" s="80"/>
      <c r="H20" s="82"/>
      <c r="I20" s="80">
        <v>12557.565453671003</v>
      </c>
      <c r="J20" s="71"/>
      <c r="K20" s="81">
        <f t="shared" si="0"/>
        <v>0.33236638853624711</v>
      </c>
      <c r="L20" s="81">
        <f>I20/'סכום נכסי הקרן'!$C$42</f>
        <v>2.0220690836733642E-4</v>
      </c>
    </row>
    <row r="21" spans="2:12">
      <c r="B21" s="76" t="s">
        <v>1695</v>
      </c>
      <c r="C21" s="73" t="s">
        <v>1695</v>
      </c>
      <c r="D21" s="86" t="s">
        <v>26</v>
      </c>
      <c r="E21" s="86" t="s">
        <v>515</v>
      </c>
      <c r="F21" s="86" t="s">
        <v>134</v>
      </c>
      <c r="G21" s="83">
        <v>6115.0512600000002</v>
      </c>
      <c r="H21" s="85">
        <v>18</v>
      </c>
      <c r="I21" s="83">
        <v>420.91120832800004</v>
      </c>
      <c r="J21" s="73"/>
      <c r="K21" s="84">
        <f t="shared" si="0"/>
        <v>1.1140434722202363E-2</v>
      </c>
      <c r="L21" s="84">
        <f>I21/'סכום נכסי הקרן'!$C$42</f>
        <v>6.7776795149639357E-6</v>
      </c>
    </row>
    <row r="22" spans="2:12">
      <c r="B22" s="76" t="s">
        <v>1696</v>
      </c>
      <c r="C22" s="73" t="s">
        <v>1696</v>
      </c>
      <c r="D22" s="86" t="s">
        <v>26</v>
      </c>
      <c r="E22" s="86" t="s">
        <v>515</v>
      </c>
      <c r="F22" s="86" t="s">
        <v>134</v>
      </c>
      <c r="G22" s="83">
        <v>-289.89872600000007</v>
      </c>
      <c r="H22" s="124">
        <v>4682</v>
      </c>
      <c r="I22" s="83">
        <v>-5190.3375207060008</v>
      </c>
      <c r="J22" s="73"/>
      <c r="K22" s="84">
        <f t="shared" si="0"/>
        <v>-0.13737485529386023</v>
      </c>
      <c r="L22" s="84">
        <f>I22/'סכום נכסי הקרן'!$C$42</f>
        <v>-8.3576877008284707E-5</v>
      </c>
    </row>
    <row r="23" spans="2:12">
      <c r="B23" s="76" t="s">
        <v>1697</v>
      </c>
      <c r="C23" s="73" t="s">
        <v>1697</v>
      </c>
      <c r="D23" s="86" t="s">
        <v>26</v>
      </c>
      <c r="E23" s="86" t="s">
        <v>515</v>
      </c>
      <c r="F23" s="86" t="s">
        <v>134</v>
      </c>
      <c r="G23" s="83">
        <v>289.89872600000007</v>
      </c>
      <c r="H23" s="124">
        <v>15630</v>
      </c>
      <c r="I23" s="83">
        <v>17326.991766049006</v>
      </c>
      <c r="J23" s="73"/>
      <c r="K23" s="84">
        <f t="shared" si="0"/>
        <v>0.45860080910790507</v>
      </c>
      <c r="L23" s="84">
        <f>I23/'סכום נכסי הקרן'!$C$42</f>
        <v>2.7900610586065725E-4</v>
      </c>
    </row>
    <row r="24" spans="2:12">
      <c r="B24" s="72"/>
      <c r="C24" s="73"/>
      <c r="D24" s="73"/>
      <c r="E24" s="73"/>
      <c r="F24" s="73"/>
      <c r="G24" s="83"/>
      <c r="H24" s="85"/>
      <c r="I24" s="73"/>
      <c r="J24" s="73"/>
      <c r="K24" s="84"/>
      <c r="L24" s="73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141" t="s">
        <v>227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141" t="s">
        <v>114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141" t="s">
        <v>210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141" t="s">
        <v>218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136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</row>
    <row r="125" spans="2:12">
      <c r="B125" s="136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</row>
    <row r="126" spans="2:12">
      <c r="B126" s="136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</row>
    <row r="127" spans="2:12">
      <c r="B127" s="136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</row>
    <row r="128" spans="2:12">
      <c r="B128" s="136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</row>
    <row r="129" spans="2:12">
      <c r="B129" s="136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</row>
    <row r="130" spans="2:12">
      <c r="B130" s="136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</row>
    <row r="131" spans="2:12">
      <c r="B131" s="136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</row>
    <row r="132" spans="2:12">
      <c r="B132" s="136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</row>
    <row r="133" spans="2:12">
      <c r="B133" s="136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</row>
    <row r="134" spans="2:12">
      <c r="B134" s="136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</row>
    <row r="135" spans="2:12">
      <c r="B135" s="136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2:12">
      <c r="B136" s="136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2:12">
      <c r="B137" s="136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</row>
    <row r="138" spans="2:12">
      <c r="B138" s="136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</row>
    <row r="139" spans="2:12">
      <c r="B139" s="136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</row>
    <row r="140" spans="2:12">
      <c r="B140" s="136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</row>
    <row r="141" spans="2:12">
      <c r="B141" s="136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</row>
    <row r="142" spans="2:12">
      <c r="B142" s="136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</row>
    <row r="143" spans="2:12">
      <c r="B143" s="136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</row>
    <row r="144" spans="2:12">
      <c r="B144" s="136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</row>
    <row r="145" spans="2:12">
      <c r="B145" s="136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</row>
    <row r="146" spans="2:12">
      <c r="B146" s="136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</row>
    <row r="147" spans="2:12">
      <c r="B147" s="136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</row>
    <row r="148" spans="2:12">
      <c r="B148" s="136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</row>
    <row r="149" spans="2:12">
      <c r="B149" s="136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</row>
    <row r="150" spans="2:12">
      <c r="B150" s="136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</row>
    <row r="151" spans="2:12">
      <c r="B151" s="136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</row>
    <row r="152" spans="2:12">
      <c r="B152" s="136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</row>
    <row r="153" spans="2:12">
      <c r="B153" s="136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</row>
    <row r="154" spans="2:12">
      <c r="B154" s="136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</row>
    <row r="155" spans="2:12">
      <c r="B155" s="136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</row>
    <row r="156" spans="2:12">
      <c r="B156" s="136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</row>
    <row r="157" spans="2:12">
      <c r="B157" s="136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</row>
    <row r="158" spans="2:12">
      <c r="B158" s="136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</row>
    <row r="159" spans="2:12">
      <c r="B159" s="136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</row>
    <row r="160" spans="2:12">
      <c r="B160" s="136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</row>
    <row r="161" spans="2:12">
      <c r="B161" s="136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</row>
    <row r="162" spans="2:12">
      <c r="B162" s="136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</row>
    <row r="163" spans="2:12">
      <c r="B163" s="136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</row>
    <row r="164" spans="2:12">
      <c r="B164" s="136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</row>
    <row r="165" spans="2:12">
      <c r="B165" s="136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</row>
    <row r="166" spans="2:12">
      <c r="B166" s="136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</row>
    <row r="167" spans="2:12">
      <c r="B167" s="136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</row>
    <row r="168" spans="2:12">
      <c r="B168" s="136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</row>
    <row r="169" spans="2:12">
      <c r="B169" s="136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</row>
    <row r="170" spans="2:12">
      <c r="B170" s="136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</row>
    <row r="171" spans="2:12">
      <c r="B171" s="136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</row>
    <row r="172" spans="2:12">
      <c r="B172" s="136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</row>
    <row r="173" spans="2:12">
      <c r="B173" s="136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</row>
    <row r="174" spans="2:12">
      <c r="B174" s="136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</row>
    <row r="175" spans="2:12">
      <c r="B175" s="136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</row>
    <row r="176" spans="2:12">
      <c r="B176" s="136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</row>
    <row r="177" spans="2:12">
      <c r="B177" s="136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</row>
    <row r="178" spans="2:12">
      <c r="B178" s="136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</row>
    <row r="179" spans="2:12">
      <c r="B179" s="136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</row>
    <row r="180" spans="2:12">
      <c r="B180" s="136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</row>
    <row r="181" spans="2:12">
      <c r="B181" s="136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</row>
    <row r="182" spans="2:12">
      <c r="B182" s="136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</row>
    <row r="183" spans="2:12">
      <c r="B183" s="136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</row>
    <row r="184" spans="2:12">
      <c r="B184" s="136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</row>
    <row r="185" spans="2:12">
      <c r="B185" s="136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</row>
    <row r="186" spans="2:12">
      <c r="B186" s="136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</row>
    <row r="187" spans="2:12">
      <c r="B187" s="136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</row>
    <row r="188" spans="2:12">
      <c r="B188" s="136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</row>
    <row r="189" spans="2:12">
      <c r="B189" s="136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</row>
    <row r="190" spans="2:12">
      <c r="B190" s="136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</row>
    <row r="191" spans="2:12">
      <c r="B191" s="136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2:12">
      <c r="B192" s="136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2:12">
      <c r="B193" s="136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2:12">
      <c r="B194" s="136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</row>
    <row r="195" spans="2:12">
      <c r="B195" s="136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</row>
    <row r="196" spans="2:12">
      <c r="B196" s="136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</row>
    <row r="197" spans="2:12">
      <c r="B197" s="136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</row>
    <row r="198" spans="2:12">
      <c r="B198" s="136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</row>
    <row r="199" spans="2:12">
      <c r="B199" s="136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</row>
    <row r="200" spans="2:12">
      <c r="B200" s="136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</row>
    <row r="201" spans="2:12">
      <c r="B201" s="136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</row>
    <row r="202" spans="2:12">
      <c r="B202" s="136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</row>
    <row r="203" spans="2:12">
      <c r="B203" s="136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</row>
    <row r="204" spans="2:12">
      <c r="B204" s="136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</row>
    <row r="205" spans="2:12">
      <c r="B205" s="136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</row>
    <row r="206" spans="2:12">
      <c r="B206" s="136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</row>
    <row r="207" spans="2:12">
      <c r="B207" s="136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</row>
    <row r="208" spans="2:12">
      <c r="B208" s="136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</row>
    <row r="209" spans="2:12">
      <c r="B209" s="136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</row>
    <row r="210" spans="2:12">
      <c r="B210" s="136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</row>
    <row r="211" spans="2:12">
      <c r="B211" s="136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</row>
    <row r="212" spans="2:12">
      <c r="B212" s="136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</row>
    <row r="213" spans="2:12">
      <c r="B213" s="136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2:12">
      <c r="B214" s="136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2:12">
      <c r="B215" s="136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</row>
    <row r="216" spans="2:12">
      <c r="B216" s="136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</row>
    <row r="217" spans="2:12">
      <c r="B217" s="136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</row>
    <row r="218" spans="2:12">
      <c r="B218" s="136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</row>
    <row r="219" spans="2:12">
      <c r="B219" s="136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</row>
    <row r="220" spans="2:12">
      <c r="B220" s="136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</row>
    <row r="221" spans="2:12">
      <c r="B221" s="136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</row>
    <row r="222" spans="2:12">
      <c r="B222" s="136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</row>
    <row r="223" spans="2:12">
      <c r="B223" s="136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</row>
    <row r="224" spans="2:12">
      <c r="B224" s="136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</row>
    <row r="225" spans="2:12">
      <c r="B225" s="136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</row>
    <row r="226" spans="2:12">
      <c r="B226" s="136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</row>
    <row r="227" spans="2:12">
      <c r="B227" s="136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</row>
    <row r="228" spans="2:12">
      <c r="B228" s="136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</row>
    <row r="229" spans="2:12">
      <c r="B229" s="136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</row>
    <row r="230" spans="2:12">
      <c r="B230" s="136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</row>
    <row r="231" spans="2:12">
      <c r="B231" s="136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</row>
    <row r="232" spans="2:12">
      <c r="B232" s="136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</row>
    <row r="233" spans="2:12">
      <c r="B233" s="13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</row>
    <row r="234" spans="2:12">
      <c r="B234" s="136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</row>
    <row r="235" spans="2:12">
      <c r="B235" s="136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</row>
    <row r="236" spans="2:12">
      <c r="B236" s="136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</row>
    <row r="237" spans="2:12">
      <c r="B237" s="136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</row>
    <row r="238" spans="2:12">
      <c r="B238" s="136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</row>
    <row r="239" spans="2:12">
      <c r="B239" s="136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</row>
    <row r="240" spans="2:12">
      <c r="B240" s="136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</row>
    <row r="241" spans="2:12">
      <c r="B241" s="136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</row>
    <row r="242" spans="2:12">
      <c r="B242" s="136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</row>
    <row r="243" spans="2:12">
      <c r="B243" s="136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</row>
    <row r="244" spans="2:12">
      <c r="B244" s="136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</row>
    <row r="245" spans="2:12">
      <c r="B245" s="136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</row>
    <row r="246" spans="2:12">
      <c r="B246" s="136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</row>
    <row r="247" spans="2:12">
      <c r="B247" s="136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</row>
    <row r="248" spans="2:12">
      <c r="B248" s="136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</row>
    <row r="249" spans="2:12">
      <c r="B249" s="136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</row>
    <row r="250" spans="2:12">
      <c r="B250" s="136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</row>
    <row r="251" spans="2:12">
      <c r="B251" s="136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</row>
    <row r="252" spans="2:12">
      <c r="B252" s="136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</row>
    <row r="253" spans="2:12">
      <c r="B253" s="136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</row>
    <row r="254" spans="2:12">
      <c r="B254" s="136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</row>
    <row r="255" spans="2:12">
      <c r="B255" s="136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</row>
    <row r="256" spans="2:12">
      <c r="B256" s="136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</row>
    <row r="257" spans="2:12">
      <c r="B257" s="136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</row>
    <row r="258" spans="2:12">
      <c r="B258" s="136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</row>
    <row r="259" spans="2:12">
      <c r="B259" s="136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</row>
    <row r="260" spans="2:12">
      <c r="B260" s="136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</row>
    <row r="261" spans="2:12">
      <c r="B261" s="136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</row>
    <row r="262" spans="2:12">
      <c r="B262" s="136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</row>
    <row r="263" spans="2:12">
      <c r="B263" s="136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</row>
    <row r="264" spans="2:12">
      <c r="B264" s="136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</row>
    <row r="265" spans="2:12">
      <c r="B265" s="136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</row>
    <row r="266" spans="2:12">
      <c r="B266" s="136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</row>
    <row r="267" spans="2:12">
      <c r="B267" s="136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</row>
    <row r="268" spans="2:12">
      <c r="B268" s="136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</row>
    <row r="269" spans="2:12">
      <c r="B269" s="136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</row>
    <row r="270" spans="2:12">
      <c r="B270" s="136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</row>
    <row r="271" spans="2:12">
      <c r="B271" s="136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</row>
    <row r="272" spans="2:12">
      <c r="B272" s="136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</row>
    <row r="273" spans="2:12">
      <c r="B273" s="136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</row>
    <row r="274" spans="2:12">
      <c r="B274" s="136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</row>
    <row r="275" spans="2:12">
      <c r="B275" s="136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</row>
    <row r="276" spans="2:12">
      <c r="B276" s="136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</row>
    <row r="277" spans="2:12">
      <c r="B277" s="136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</row>
    <row r="278" spans="2:12">
      <c r="B278" s="136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</row>
    <row r="279" spans="2:12">
      <c r="B279" s="136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</row>
    <row r="280" spans="2:12">
      <c r="B280" s="136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</row>
    <row r="281" spans="2:12">
      <c r="B281" s="136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</row>
    <row r="282" spans="2:12">
      <c r="B282" s="136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</row>
    <row r="283" spans="2:12">
      <c r="B283" s="136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</row>
    <row r="284" spans="2:12">
      <c r="B284" s="136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</row>
    <row r="285" spans="2:12">
      <c r="B285" s="136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</row>
    <row r="286" spans="2:12">
      <c r="B286" s="136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</row>
    <row r="287" spans="2:12">
      <c r="B287" s="136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</row>
    <row r="288" spans="2:12">
      <c r="B288" s="136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</row>
    <row r="289" spans="2:12">
      <c r="B289" s="136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</row>
    <row r="290" spans="2:12">
      <c r="B290" s="136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</row>
    <row r="291" spans="2:12">
      <c r="B291" s="136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</row>
    <row r="292" spans="2:12">
      <c r="B292" s="136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</row>
    <row r="293" spans="2:12">
      <c r="B293" s="136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</row>
    <row r="294" spans="2:12">
      <c r="B294" s="136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</row>
    <row r="295" spans="2:12">
      <c r="B295" s="136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</row>
    <row r="296" spans="2:12">
      <c r="B296" s="136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</row>
    <row r="297" spans="2:12">
      <c r="B297" s="136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</row>
    <row r="298" spans="2:12">
      <c r="B298" s="136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</row>
    <row r="299" spans="2:12">
      <c r="B299" s="136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</row>
    <row r="300" spans="2:12">
      <c r="B300" s="136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</row>
    <row r="301" spans="2:12">
      <c r="B301" s="136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</row>
    <row r="302" spans="2:12">
      <c r="B302" s="136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</row>
    <row r="303" spans="2:12">
      <c r="B303" s="136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</row>
    <row r="304" spans="2:12">
      <c r="B304" s="136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</row>
    <row r="305" spans="2:12">
      <c r="B305" s="136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</row>
    <row r="306" spans="2:12">
      <c r="B306" s="136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</row>
    <row r="307" spans="2:12">
      <c r="B307" s="136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</row>
    <row r="308" spans="2:12">
      <c r="B308" s="136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</row>
    <row r="309" spans="2:12">
      <c r="B309" s="136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</row>
    <row r="310" spans="2:12">
      <c r="B310" s="136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</row>
    <row r="311" spans="2:12">
      <c r="B311" s="136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</row>
    <row r="312" spans="2:12">
      <c r="B312" s="136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</row>
    <row r="313" spans="2:12">
      <c r="B313" s="136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</row>
    <row r="314" spans="2:12">
      <c r="B314" s="136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</row>
    <row r="315" spans="2:12">
      <c r="B315" s="136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</row>
    <row r="316" spans="2:12">
      <c r="B316" s="136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</row>
    <row r="317" spans="2:12">
      <c r="B317" s="136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</row>
    <row r="318" spans="2:12">
      <c r="B318" s="136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</row>
    <row r="319" spans="2:12">
      <c r="B319" s="136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</row>
    <row r="320" spans="2:12">
      <c r="B320" s="136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</row>
    <row r="321" spans="2:12">
      <c r="B321" s="136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</row>
    <row r="322" spans="2:12">
      <c r="B322" s="136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</row>
    <row r="323" spans="2:12">
      <c r="B323" s="136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</row>
    <row r="324" spans="2:12">
      <c r="B324" s="136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</row>
    <row r="325" spans="2:12">
      <c r="B325" s="136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</row>
    <row r="326" spans="2:12">
      <c r="B326" s="136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</row>
    <row r="327" spans="2:12">
      <c r="B327" s="136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</row>
    <row r="328" spans="2:12">
      <c r="B328" s="136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</row>
    <row r="329" spans="2:12">
      <c r="B329" s="136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</row>
    <row r="330" spans="2:12">
      <c r="B330" s="136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</row>
    <row r="331" spans="2:12">
      <c r="B331" s="136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</row>
    <row r="332" spans="2:12">
      <c r="B332" s="136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</row>
    <row r="333" spans="2:12">
      <c r="B333" s="136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</row>
    <row r="334" spans="2:12">
      <c r="B334" s="136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</row>
    <row r="335" spans="2:12">
      <c r="B335" s="136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</row>
    <row r="336" spans="2:12">
      <c r="B336" s="136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</row>
    <row r="337" spans="2:12">
      <c r="B337" s="136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</row>
    <row r="338" spans="2:12">
      <c r="B338" s="136"/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</row>
    <row r="339" spans="2:12">
      <c r="B339" s="136"/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</row>
    <row r="340" spans="2:12">
      <c r="B340" s="136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</row>
    <row r="341" spans="2:12">
      <c r="B341" s="136"/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</row>
    <row r="342" spans="2:12">
      <c r="B342" s="136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</row>
    <row r="343" spans="2:12">
      <c r="B343" s="136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</row>
    <row r="344" spans="2:12">
      <c r="B344" s="136"/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</row>
    <row r="345" spans="2:12">
      <c r="B345" s="136"/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</row>
    <row r="346" spans="2:12">
      <c r="B346" s="136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</row>
    <row r="347" spans="2:12">
      <c r="B347" s="136"/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</row>
    <row r="348" spans="2:12">
      <c r="B348" s="136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</row>
    <row r="349" spans="2:12">
      <c r="B349" s="136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</row>
    <row r="350" spans="2:12">
      <c r="B350" s="136"/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</row>
    <row r="351" spans="2:12">
      <c r="B351" s="136"/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</row>
    <row r="352" spans="2:12">
      <c r="B352" s="136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</row>
    <row r="353" spans="2:12">
      <c r="B353" s="136"/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</row>
    <row r="354" spans="2:12">
      <c r="B354" s="136"/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</row>
    <row r="355" spans="2:12">
      <c r="B355" s="136"/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</row>
    <row r="356" spans="2:12">
      <c r="B356" s="136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</row>
    <row r="357" spans="2:12">
      <c r="B357" s="136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</row>
    <row r="358" spans="2:12">
      <c r="B358" s="136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</row>
    <row r="359" spans="2:12">
      <c r="B359" s="136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</row>
    <row r="360" spans="2:12">
      <c r="B360" s="136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</row>
    <row r="361" spans="2:12">
      <c r="B361" s="136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</row>
    <row r="362" spans="2:12">
      <c r="B362" s="136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</row>
    <row r="363" spans="2:12">
      <c r="B363" s="136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</row>
    <row r="364" spans="2:12">
      <c r="B364" s="136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</row>
    <row r="365" spans="2:12">
      <c r="B365" s="136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</row>
    <row r="366" spans="2:12">
      <c r="B366" s="136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</row>
    <row r="367" spans="2:12">
      <c r="B367" s="136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</row>
    <row r="368" spans="2:12">
      <c r="B368" s="136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</row>
    <row r="369" spans="2:12">
      <c r="B369" s="136"/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</row>
    <row r="370" spans="2:12">
      <c r="B370" s="136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</row>
    <row r="371" spans="2:12">
      <c r="B371" s="136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</row>
    <row r="372" spans="2:12">
      <c r="B372" s="136"/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</row>
    <row r="373" spans="2:12">
      <c r="B373" s="136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</row>
    <row r="374" spans="2:12">
      <c r="B374" s="136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</row>
    <row r="375" spans="2:12">
      <c r="B375" s="136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</row>
    <row r="376" spans="2:12">
      <c r="B376" s="136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</row>
    <row r="377" spans="2:12">
      <c r="B377" s="136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</row>
    <row r="378" spans="2:12">
      <c r="B378" s="136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</row>
    <row r="379" spans="2:12">
      <c r="B379" s="136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</row>
    <row r="380" spans="2:12">
      <c r="B380" s="136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</row>
    <row r="381" spans="2:12">
      <c r="B381" s="136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</row>
    <row r="382" spans="2:12">
      <c r="B382" s="136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</row>
    <row r="383" spans="2:12">
      <c r="B383" s="136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</row>
    <row r="384" spans="2:12">
      <c r="B384" s="136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</row>
    <row r="385" spans="2:12">
      <c r="B385" s="136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</row>
    <row r="386" spans="2:12">
      <c r="B386" s="136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</row>
    <row r="387" spans="2:12">
      <c r="B387" s="136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</row>
    <row r="388" spans="2:12">
      <c r="B388" s="136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</row>
    <row r="389" spans="2:12">
      <c r="B389" s="136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</row>
    <row r="390" spans="2:12">
      <c r="B390" s="136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</row>
    <row r="391" spans="2:12">
      <c r="B391" s="136"/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</row>
    <row r="392" spans="2:12">
      <c r="B392" s="136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</row>
    <row r="393" spans="2:12">
      <c r="B393" s="136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</row>
    <row r="394" spans="2:12">
      <c r="B394" s="136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</row>
    <row r="395" spans="2:12">
      <c r="B395" s="136"/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</row>
    <row r="396" spans="2:12">
      <c r="B396" s="136"/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</row>
    <row r="397" spans="2:12">
      <c r="B397" s="136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</row>
    <row r="398" spans="2:12">
      <c r="B398" s="136"/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</row>
    <row r="399" spans="2:12">
      <c r="B399" s="136"/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</row>
    <row r="400" spans="2:12">
      <c r="B400" s="136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</row>
    <row r="401" spans="2:12">
      <c r="B401" s="136"/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</row>
    <row r="402" spans="2:12">
      <c r="B402" s="136"/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</row>
    <row r="403" spans="2:12">
      <c r="B403" s="136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</row>
    <row r="404" spans="2:12">
      <c r="B404" s="136"/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</row>
    <row r="405" spans="2:12">
      <c r="B405" s="136"/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</row>
    <row r="406" spans="2:12">
      <c r="B406" s="136"/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</row>
    <row r="407" spans="2:12">
      <c r="B407" s="136"/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</row>
    <row r="408" spans="2:12">
      <c r="B408" s="136"/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</row>
    <row r="409" spans="2:12">
      <c r="B409" s="136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</row>
    <row r="410" spans="2:12">
      <c r="B410" s="136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</row>
    <row r="411" spans="2:12">
      <c r="B411" s="136"/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</row>
    <row r="412" spans="2:12">
      <c r="B412" s="136"/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</row>
    <row r="413" spans="2:12">
      <c r="B413" s="136"/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</row>
    <row r="414" spans="2:12">
      <c r="B414" s="136"/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</row>
    <row r="415" spans="2:12">
      <c r="B415" s="136"/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</row>
    <row r="416" spans="2:12">
      <c r="B416" s="136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</row>
    <row r="417" spans="2:12">
      <c r="B417" s="136"/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</row>
    <row r="418" spans="2:12">
      <c r="B418" s="136"/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</row>
    <row r="419" spans="2:12">
      <c r="B419" s="136"/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</row>
    <row r="420" spans="2:12">
      <c r="B420" s="136"/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</row>
    <row r="421" spans="2:12">
      <c r="B421" s="136"/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</row>
    <row r="422" spans="2:12">
      <c r="B422" s="136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</row>
    <row r="423" spans="2:12">
      <c r="B423" s="136"/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</row>
    <row r="424" spans="2:12">
      <c r="B424" s="136"/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</row>
    <row r="425" spans="2:12">
      <c r="B425" s="136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</row>
    <row r="426" spans="2:12">
      <c r="B426" s="136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</row>
    <row r="427" spans="2:12">
      <c r="B427" s="136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</row>
    <row r="428" spans="2:12">
      <c r="B428" s="136"/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</row>
    <row r="429" spans="2:12">
      <c r="B429" s="136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</row>
    <row r="430" spans="2:12">
      <c r="B430" s="136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</row>
    <row r="431" spans="2:12">
      <c r="B431" s="136"/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</row>
    <row r="432" spans="2:12">
      <c r="B432" s="136"/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</row>
    <row r="433" spans="2:12">
      <c r="B433" s="136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</row>
    <row r="434" spans="2:12">
      <c r="B434" s="136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</row>
    <row r="435" spans="2:12">
      <c r="B435" s="136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</row>
    <row r="436" spans="2:12">
      <c r="B436" s="136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</row>
    <row r="437" spans="2:12">
      <c r="B437" s="136"/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</row>
    <row r="438" spans="2:12">
      <c r="B438" s="136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</row>
    <row r="439" spans="2:12">
      <c r="B439" s="136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</row>
    <row r="440" spans="2:12">
      <c r="B440" s="136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</row>
    <row r="441" spans="2:12">
      <c r="B441" s="136"/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</row>
    <row r="442" spans="2:12">
      <c r="B442" s="136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</row>
    <row r="443" spans="2:12">
      <c r="B443" s="136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</row>
    <row r="444" spans="2:12">
      <c r="B444" s="136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</row>
    <row r="445" spans="2:12">
      <c r="B445" s="136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</row>
    <row r="446" spans="2:12">
      <c r="B446" s="136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</row>
    <row r="447" spans="2:12">
      <c r="B447" s="136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</row>
    <row r="448" spans="2:12">
      <c r="B448" s="136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</row>
    <row r="449" spans="2:12">
      <c r="B449" s="136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</row>
    <row r="450" spans="2:12">
      <c r="B450" s="136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</row>
    <row r="451" spans="2:12">
      <c r="B451" s="136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</row>
    <row r="452" spans="2:12">
      <c r="B452" s="136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</row>
    <row r="453" spans="2:12">
      <c r="B453" s="136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</row>
    <row r="454" spans="2:12">
      <c r="B454" s="136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</row>
    <row r="455" spans="2:12">
      <c r="B455" s="136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</row>
    <row r="456" spans="2:12">
      <c r="B456" s="136"/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</row>
    <row r="457" spans="2:12">
      <c r="B457" s="136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</row>
    <row r="458" spans="2:12">
      <c r="B458" s="136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</row>
    <row r="459" spans="2:12">
      <c r="B459" s="136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</row>
    <row r="460" spans="2:12">
      <c r="B460" s="136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</row>
    <row r="461" spans="2:12">
      <c r="B461" s="136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</row>
    <row r="462" spans="2:12">
      <c r="B462" s="136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</row>
    <row r="463" spans="2:12">
      <c r="B463" s="136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</row>
    <row r="464" spans="2:12">
      <c r="B464" s="136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</row>
    <row r="465" spans="2:12">
      <c r="B465" s="136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</row>
    <row r="466" spans="2:12">
      <c r="B466" s="136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</row>
    <row r="467" spans="2:12">
      <c r="B467" s="136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</row>
    <row r="468" spans="2:12">
      <c r="B468" s="136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</row>
    <row r="469" spans="2:12">
      <c r="B469" s="136"/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</row>
    <row r="470" spans="2:12">
      <c r="B470" s="136"/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</row>
    <row r="471" spans="2:12">
      <c r="B471" s="136"/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</row>
    <row r="472" spans="2:12">
      <c r="B472" s="136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</row>
    <row r="473" spans="2:12">
      <c r="B473" s="136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</row>
    <row r="474" spans="2:12">
      <c r="B474" s="136"/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</row>
    <row r="475" spans="2:12">
      <c r="B475" s="136"/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</row>
    <row r="476" spans="2:12">
      <c r="B476" s="136"/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</row>
    <row r="477" spans="2:12">
      <c r="B477" s="136"/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</row>
    <row r="478" spans="2:12">
      <c r="B478" s="136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</row>
    <row r="479" spans="2:12">
      <c r="B479" s="136"/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</row>
    <row r="480" spans="2:12">
      <c r="B480" s="136"/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</row>
    <row r="481" spans="2:12">
      <c r="B481" s="136"/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</row>
    <row r="482" spans="2:12">
      <c r="B482" s="136"/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</row>
    <row r="483" spans="2:12">
      <c r="B483" s="136"/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</row>
    <row r="484" spans="2:12">
      <c r="B484" s="136"/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</row>
    <row r="485" spans="2:12">
      <c r="B485" s="136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</row>
    <row r="486" spans="2:12">
      <c r="B486" s="136"/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</row>
    <row r="487" spans="2:12">
      <c r="B487" s="136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</row>
    <row r="488" spans="2:12">
      <c r="B488" s="136"/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</row>
    <row r="489" spans="2:12">
      <c r="B489" s="136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</row>
    <row r="490" spans="2:12">
      <c r="B490" s="136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</row>
    <row r="491" spans="2:12">
      <c r="B491" s="136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</row>
    <row r="492" spans="2:12">
      <c r="B492" s="136"/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</row>
    <row r="493" spans="2:12">
      <c r="B493" s="136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</row>
    <row r="494" spans="2:12">
      <c r="B494" s="136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</row>
    <row r="495" spans="2:12">
      <c r="B495" s="136"/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</row>
    <row r="496" spans="2:12">
      <c r="B496" s="136"/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</row>
    <row r="497" spans="2:12">
      <c r="B497" s="136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</row>
    <row r="498" spans="2:12">
      <c r="B498" s="136"/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</row>
    <row r="499" spans="2:12">
      <c r="B499" s="136"/>
      <c r="C499" s="137"/>
      <c r="D499" s="137"/>
      <c r="E499" s="137"/>
      <c r="F499" s="137"/>
      <c r="G499" s="137"/>
      <c r="H499" s="137"/>
      <c r="I499" s="137"/>
      <c r="J499" s="137"/>
      <c r="K499" s="137"/>
      <c r="L499" s="137"/>
    </row>
    <row r="500" spans="2:12">
      <c r="B500" s="136"/>
      <c r="C500" s="137"/>
      <c r="D500" s="137"/>
      <c r="E500" s="137"/>
      <c r="F500" s="137"/>
      <c r="G500" s="137"/>
      <c r="H500" s="137"/>
      <c r="I500" s="137"/>
      <c r="J500" s="137"/>
      <c r="K500" s="137"/>
      <c r="L500" s="137"/>
    </row>
    <row r="501" spans="2:12">
      <c r="B501" s="136"/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</row>
    <row r="502" spans="2:12">
      <c r="B502" s="136"/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</row>
    <row r="503" spans="2:12">
      <c r="B503" s="136"/>
      <c r="C503" s="137"/>
      <c r="D503" s="137"/>
      <c r="E503" s="137"/>
      <c r="F503" s="137"/>
      <c r="G503" s="137"/>
      <c r="H503" s="137"/>
      <c r="I503" s="137"/>
      <c r="J503" s="137"/>
      <c r="K503" s="137"/>
      <c r="L503" s="137"/>
    </row>
    <row r="504" spans="2:12">
      <c r="B504" s="136"/>
      <c r="C504" s="137"/>
      <c r="D504" s="137"/>
      <c r="E504" s="137"/>
      <c r="F504" s="137"/>
      <c r="G504" s="137"/>
      <c r="H504" s="137"/>
      <c r="I504" s="137"/>
      <c r="J504" s="137"/>
      <c r="K504" s="137"/>
      <c r="L504" s="137"/>
    </row>
    <row r="505" spans="2:12">
      <c r="B505" s="136"/>
      <c r="C505" s="137"/>
      <c r="D505" s="137"/>
      <c r="E505" s="137"/>
      <c r="F505" s="137"/>
      <c r="G505" s="137"/>
      <c r="H505" s="137"/>
      <c r="I505" s="137"/>
      <c r="J505" s="137"/>
      <c r="K505" s="137"/>
      <c r="L505" s="137"/>
    </row>
    <row r="506" spans="2:12">
      <c r="B506" s="136"/>
      <c r="C506" s="137"/>
      <c r="D506" s="137"/>
      <c r="E506" s="137"/>
      <c r="F506" s="137"/>
      <c r="G506" s="137"/>
      <c r="H506" s="137"/>
      <c r="I506" s="137"/>
      <c r="J506" s="137"/>
      <c r="K506" s="137"/>
      <c r="L506" s="137"/>
    </row>
    <row r="507" spans="2:12">
      <c r="B507" s="136"/>
      <c r="C507" s="137"/>
      <c r="D507" s="137"/>
      <c r="E507" s="137"/>
      <c r="F507" s="137"/>
      <c r="G507" s="137"/>
      <c r="H507" s="137"/>
      <c r="I507" s="137"/>
      <c r="J507" s="137"/>
      <c r="K507" s="137"/>
      <c r="L507" s="137"/>
    </row>
    <row r="508" spans="2:12">
      <c r="B508" s="136"/>
      <c r="C508" s="137"/>
      <c r="D508" s="137"/>
      <c r="E508" s="137"/>
      <c r="F508" s="137"/>
      <c r="G508" s="137"/>
      <c r="H508" s="137"/>
      <c r="I508" s="137"/>
      <c r="J508" s="137"/>
      <c r="K508" s="137"/>
      <c r="L508" s="137"/>
    </row>
    <row r="509" spans="2:12">
      <c r="B509" s="136"/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</row>
    <row r="510" spans="2:12">
      <c r="B510" s="136"/>
      <c r="C510" s="137"/>
      <c r="D510" s="137"/>
      <c r="E510" s="137"/>
      <c r="F510" s="137"/>
      <c r="G510" s="137"/>
      <c r="H510" s="137"/>
      <c r="I510" s="137"/>
      <c r="J510" s="137"/>
      <c r="K510" s="137"/>
      <c r="L510" s="137"/>
    </row>
    <row r="511" spans="2:12">
      <c r="B511" s="136"/>
      <c r="C511" s="137"/>
      <c r="D511" s="137"/>
      <c r="E511" s="137"/>
      <c r="F511" s="137"/>
      <c r="G511" s="137"/>
      <c r="H511" s="137"/>
      <c r="I511" s="137"/>
      <c r="J511" s="137"/>
      <c r="K511" s="137"/>
      <c r="L511" s="137"/>
    </row>
    <row r="512" spans="2:12">
      <c r="B512" s="136"/>
      <c r="C512" s="137"/>
      <c r="D512" s="137"/>
      <c r="E512" s="137"/>
      <c r="F512" s="137"/>
      <c r="G512" s="137"/>
      <c r="H512" s="137"/>
      <c r="I512" s="137"/>
      <c r="J512" s="137"/>
      <c r="K512" s="137"/>
      <c r="L512" s="137"/>
    </row>
    <row r="513" spans="2:12">
      <c r="B513" s="136"/>
      <c r="C513" s="137"/>
      <c r="D513" s="137"/>
      <c r="E513" s="137"/>
      <c r="F513" s="137"/>
      <c r="G513" s="137"/>
      <c r="H513" s="137"/>
      <c r="I513" s="137"/>
      <c r="J513" s="137"/>
      <c r="K513" s="137"/>
      <c r="L513" s="137"/>
    </row>
    <row r="514" spans="2:12">
      <c r="B514" s="136"/>
      <c r="C514" s="137"/>
      <c r="D514" s="137"/>
      <c r="E514" s="137"/>
      <c r="F514" s="137"/>
      <c r="G514" s="137"/>
      <c r="H514" s="137"/>
      <c r="I514" s="137"/>
      <c r="J514" s="137"/>
      <c r="K514" s="137"/>
      <c r="L514" s="137"/>
    </row>
    <row r="515" spans="2:12">
      <c r="B515" s="136"/>
      <c r="C515" s="137"/>
      <c r="D515" s="137"/>
      <c r="E515" s="137"/>
      <c r="F515" s="137"/>
      <c r="G515" s="137"/>
      <c r="H515" s="137"/>
      <c r="I515" s="137"/>
      <c r="J515" s="137"/>
      <c r="K515" s="137"/>
      <c r="L515" s="137"/>
    </row>
    <row r="516" spans="2:12">
      <c r="B516" s="136"/>
      <c r="C516" s="137"/>
      <c r="D516" s="137"/>
      <c r="E516" s="137"/>
      <c r="F516" s="137"/>
      <c r="G516" s="137"/>
      <c r="H516" s="137"/>
      <c r="I516" s="137"/>
      <c r="J516" s="137"/>
      <c r="K516" s="137"/>
      <c r="L516" s="137"/>
    </row>
    <row r="517" spans="2:12">
      <c r="B517" s="136"/>
      <c r="C517" s="137"/>
      <c r="D517" s="137"/>
      <c r="E517" s="137"/>
      <c r="F517" s="137"/>
      <c r="G517" s="137"/>
      <c r="H517" s="137"/>
      <c r="I517" s="137"/>
      <c r="J517" s="137"/>
      <c r="K517" s="137"/>
      <c r="L517" s="137"/>
    </row>
    <row r="518" spans="2:12">
      <c r="B518" s="136"/>
      <c r="C518" s="137"/>
      <c r="D518" s="137"/>
      <c r="E518" s="137"/>
      <c r="F518" s="137"/>
      <c r="G518" s="137"/>
      <c r="H518" s="137"/>
      <c r="I518" s="137"/>
      <c r="J518" s="137"/>
      <c r="K518" s="137"/>
      <c r="L518" s="137"/>
    </row>
    <row r="519" spans="2:12">
      <c r="B519" s="136"/>
      <c r="C519" s="137"/>
      <c r="D519" s="137"/>
      <c r="E519" s="137"/>
      <c r="F519" s="137"/>
      <c r="G519" s="137"/>
      <c r="H519" s="137"/>
      <c r="I519" s="137"/>
      <c r="J519" s="137"/>
      <c r="K519" s="137"/>
      <c r="L519" s="137"/>
    </row>
    <row r="520" spans="2:12">
      <c r="B520" s="136"/>
      <c r="C520" s="137"/>
      <c r="D520" s="137"/>
      <c r="E520" s="137"/>
      <c r="F520" s="137"/>
      <c r="G520" s="137"/>
      <c r="H520" s="137"/>
      <c r="I520" s="137"/>
      <c r="J520" s="137"/>
      <c r="K520" s="137"/>
      <c r="L520" s="137"/>
    </row>
    <row r="521" spans="2:12">
      <c r="B521" s="136"/>
      <c r="C521" s="137"/>
      <c r="D521" s="137"/>
      <c r="E521" s="137"/>
      <c r="F521" s="137"/>
      <c r="G521" s="137"/>
      <c r="H521" s="137"/>
      <c r="I521" s="137"/>
      <c r="J521" s="137"/>
      <c r="K521" s="137"/>
      <c r="L521" s="137"/>
    </row>
    <row r="522" spans="2:12">
      <c r="B522" s="136"/>
      <c r="C522" s="137"/>
      <c r="D522" s="137"/>
      <c r="E522" s="137"/>
      <c r="F522" s="137"/>
      <c r="G522" s="137"/>
      <c r="H522" s="137"/>
      <c r="I522" s="137"/>
      <c r="J522" s="137"/>
      <c r="K522" s="137"/>
      <c r="L522" s="137"/>
    </row>
    <row r="523" spans="2:12">
      <c r="B523" s="136"/>
      <c r="C523" s="137"/>
      <c r="D523" s="137"/>
      <c r="E523" s="137"/>
      <c r="F523" s="137"/>
      <c r="G523" s="137"/>
      <c r="H523" s="137"/>
      <c r="I523" s="137"/>
      <c r="J523" s="137"/>
      <c r="K523" s="137"/>
      <c r="L523" s="137"/>
    </row>
    <row r="524" spans="2:12">
      <c r="B524" s="136"/>
      <c r="C524" s="137"/>
      <c r="D524" s="137"/>
      <c r="E524" s="137"/>
      <c r="F524" s="137"/>
      <c r="G524" s="137"/>
      <c r="H524" s="137"/>
      <c r="I524" s="137"/>
      <c r="J524" s="137"/>
      <c r="K524" s="137"/>
      <c r="L524" s="137"/>
    </row>
    <row r="525" spans="2:12">
      <c r="B525" s="136"/>
      <c r="C525" s="137"/>
      <c r="D525" s="137"/>
      <c r="E525" s="137"/>
      <c r="F525" s="137"/>
      <c r="G525" s="137"/>
      <c r="H525" s="137"/>
      <c r="I525" s="137"/>
      <c r="J525" s="137"/>
      <c r="K525" s="137"/>
      <c r="L525" s="137"/>
    </row>
    <row r="526" spans="2:12">
      <c r="B526" s="136"/>
      <c r="C526" s="137"/>
      <c r="D526" s="137"/>
      <c r="E526" s="137"/>
      <c r="F526" s="137"/>
      <c r="G526" s="137"/>
      <c r="H526" s="137"/>
      <c r="I526" s="137"/>
      <c r="J526" s="137"/>
      <c r="K526" s="137"/>
      <c r="L526" s="137"/>
    </row>
    <row r="527" spans="2:12">
      <c r="B527" s="136"/>
      <c r="C527" s="137"/>
      <c r="D527" s="137"/>
      <c r="E527" s="137"/>
      <c r="F527" s="137"/>
      <c r="G527" s="137"/>
      <c r="H527" s="137"/>
      <c r="I527" s="137"/>
      <c r="J527" s="137"/>
      <c r="K527" s="137"/>
      <c r="L527" s="137"/>
    </row>
    <row r="528" spans="2:12">
      <c r="B528" s="136"/>
      <c r="C528" s="137"/>
      <c r="D528" s="137"/>
      <c r="E528" s="137"/>
      <c r="F528" s="137"/>
      <c r="G528" s="137"/>
      <c r="H528" s="137"/>
      <c r="I528" s="137"/>
      <c r="J528" s="137"/>
      <c r="K528" s="137"/>
      <c r="L528" s="137"/>
    </row>
    <row r="529" spans="2:12">
      <c r="B529" s="136"/>
      <c r="C529" s="137"/>
      <c r="D529" s="137"/>
      <c r="E529" s="137"/>
      <c r="F529" s="137"/>
      <c r="G529" s="137"/>
      <c r="H529" s="137"/>
      <c r="I529" s="137"/>
      <c r="J529" s="137"/>
      <c r="K529" s="137"/>
      <c r="L529" s="137"/>
    </row>
    <row r="530" spans="2:12">
      <c r="B530" s="136"/>
      <c r="C530" s="137"/>
      <c r="D530" s="137"/>
      <c r="E530" s="137"/>
      <c r="F530" s="137"/>
      <c r="G530" s="137"/>
      <c r="H530" s="137"/>
      <c r="I530" s="137"/>
      <c r="J530" s="137"/>
      <c r="K530" s="137"/>
      <c r="L530" s="137"/>
    </row>
    <row r="531" spans="2:12">
      <c r="B531" s="136"/>
      <c r="C531" s="137"/>
      <c r="D531" s="137"/>
      <c r="E531" s="137"/>
      <c r="F531" s="137"/>
      <c r="G531" s="137"/>
      <c r="H531" s="137"/>
      <c r="I531" s="137"/>
      <c r="J531" s="137"/>
      <c r="K531" s="137"/>
      <c r="L531" s="137"/>
    </row>
    <row r="532" spans="2:12">
      <c r="B532" s="136"/>
      <c r="C532" s="137"/>
      <c r="D532" s="137"/>
      <c r="E532" s="137"/>
      <c r="F532" s="137"/>
      <c r="G532" s="137"/>
      <c r="H532" s="137"/>
      <c r="I532" s="137"/>
      <c r="J532" s="137"/>
      <c r="K532" s="137"/>
      <c r="L532" s="137"/>
    </row>
    <row r="533" spans="2:12">
      <c r="B533" s="136"/>
      <c r="C533" s="137"/>
      <c r="D533" s="137"/>
      <c r="E533" s="137"/>
      <c r="F533" s="137"/>
      <c r="G533" s="137"/>
      <c r="H533" s="137"/>
      <c r="I533" s="137"/>
      <c r="J533" s="137"/>
      <c r="K533" s="137"/>
      <c r="L533" s="137"/>
    </row>
    <row r="534" spans="2:12">
      <c r="B534" s="136"/>
      <c r="C534" s="137"/>
      <c r="D534" s="137"/>
      <c r="E534" s="137"/>
      <c r="F534" s="137"/>
      <c r="G534" s="137"/>
      <c r="H534" s="137"/>
      <c r="I534" s="137"/>
      <c r="J534" s="137"/>
      <c r="K534" s="137"/>
      <c r="L534" s="137"/>
    </row>
    <row r="535" spans="2:12">
      <c r="B535" s="136"/>
      <c r="C535" s="137"/>
      <c r="D535" s="137"/>
      <c r="E535" s="137"/>
      <c r="F535" s="137"/>
      <c r="G535" s="137"/>
      <c r="H535" s="137"/>
      <c r="I535" s="137"/>
      <c r="J535" s="137"/>
      <c r="K535" s="137"/>
      <c r="L535" s="137"/>
    </row>
    <row r="536" spans="2:12">
      <c r="B536" s="136"/>
      <c r="C536" s="137"/>
      <c r="D536" s="137"/>
      <c r="E536" s="137"/>
      <c r="F536" s="137"/>
      <c r="G536" s="137"/>
      <c r="H536" s="137"/>
      <c r="I536" s="137"/>
      <c r="J536" s="137"/>
      <c r="K536" s="137"/>
      <c r="L536" s="137"/>
    </row>
    <row r="537" spans="2:12">
      <c r="B537" s="136"/>
      <c r="C537" s="137"/>
      <c r="D537" s="137"/>
      <c r="E537" s="137"/>
      <c r="F537" s="137"/>
      <c r="G537" s="137"/>
      <c r="H537" s="137"/>
      <c r="I537" s="137"/>
      <c r="J537" s="137"/>
      <c r="K537" s="137"/>
      <c r="L537" s="137"/>
    </row>
    <row r="538" spans="2:12">
      <c r="B538" s="136"/>
      <c r="C538" s="137"/>
      <c r="D538" s="137"/>
      <c r="E538" s="137"/>
      <c r="F538" s="137"/>
      <c r="G538" s="137"/>
      <c r="H538" s="137"/>
      <c r="I538" s="137"/>
      <c r="J538" s="137"/>
      <c r="K538" s="137"/>
      <c r="L538" s="137"/>
    </row>
    <row r="539" spans="2:12">
      <c r="B539" s="136"/>
      <c r="C539" s="137"/>
      <c r="D539" s="137"/>
      <c r="E539" s="137"/>
      <c r="F539" s="137"/>
      <c r="G539" s="137"/>
      <c r="H539" s="137"/>
      <c r="I539" s="137"/>
      <c r="J539" s="137"/>
      <c r="K539" s="137"/>
      <c r="L539" s="137"/>
    </row>
    <row r="540" spans="2:12">
      <c r="B540" s="136"/>
      <c r="C540" s="137"/>
      <c r="D540" s="137"/>
      <c r="E540" s="137"/>
      <c r="F540" s="137"/>
      <c r="G540" s="137"/>
      <c r="H540" s="137"/>
      <c r="I540" s="137"/>
      <c r="J540" s="137"/>
      <c r="K540" s="137"/>
      <c r="L540" s="137"/>
    </row>
    <row r="541" spans="2:12">
      <c r="B541" s="136"/>
      <c r="C541" s="137"/>
      <c r="D541" s="137"/>
      <c r="E541" s="137"/>
      <c r="F541" s="137"/>
      <c r="G541" s="137"/>
      <c r="H541" s="137"/>
      <c r="I541" s="137"/>
      <c r="J541" s="137"/>
      <c r="K541" s="137"/>
      <c r="L541" s="137"/>
    </row>
    <row r="542" spans="2:12">
      <c r="B542" s="136"/>
      <c r="C542" s="137"/>
      <c r="D542" s="137"/>
      <c r="E542" s="137"/>
      <c r="F542" s="137"/>
      <c r="G542" s="137"/>
      <c r="H542" s="137"/>
      <c r="I542" s="137"/>
      <c r="J542" s="137"/>
      <c r="K542" s="137"/>
      <c r="L542" s="137"/>
    </row>
    <row r="543" spans="2:12">
      <c r="B543" s="136"/>
      <c r="C543" s="137"/>
      <c r="D543" s="137"/>
      <c r="E543" s="137"/>
      <c r="F543" s="137"/>
      <c r="G543" s="137"/>
      <c r="H543" s="137"/>
      <c r="I543" s="137"/>
      <c r="J543" s="137"/>
      <c r="K543" s="137"/>
      <c r="L543" s="137"/>
    </row>
    <row r="544" spans="2:12">
      <c r="B544" s="136"/>
      <c r="C544" s="137"/>
      <c r="D544" s="137"/>
      <c r="E544" s="137"/>
      <c r="F544" s="137"/>
      <c r="G544" s="137"/>
      <c r="H544" s="137"/>
      <c r="I544" s="137"/>
      <c r="J544" s="137"/>
      <c r="K544" s="137"/>
      <c r="L544" s="137"/>
    </row>
    <row r="545" spans="2:12">
      <c r="B545" s="136"/>
      <c r="C545" s="137"/>
      <c r="D545" s="137"/>
      <c r="E545" s="137"/>
      <c r="F545" s="137"/>
      <c r="G545" s="137"/>
      <c r="H545" s="137"/>
      <c r="I545" s="137"/>
      <c r="J545" s="137"/>
      <c r="K545" s="137"/>
      <c r="L545" s="137"/>
    </row>
    <row r="546" spans="2:12">
      <c r="B546" s="136"/>
      <c r="C546" s="137"/>
      <c r="D546" s="137"/>
      <c r="E546" s="137"/>
      <c r="F546" s="137"/>
      <c r="G546" s="137"/>
      <c r="H546" s="137"/>
      <c r="I546" s="137"/>
      <c r="J546" s="137"/>
      <c r="K546" s="137"/>
      <c r="L546" s="137"/>
    </row>
    <row r="547" spans="2:12">
      <c r="B547" s="136"/>
      <c r="C547" s="137"/>
      <c r="D547" s="137"/>
      <c r="E547" s="137"/>
      <c r="F547" s="137"/>
      <c r="G547" s="137"/>
      <c r="H547" s="137"/>
      <c r="I547" s="137"/>
      <c r="J547" s="137"/>
      <c r="K547" s="137"/>
      <c r="L547" s="137"/>
    </row>
    <row r="548" spans="2:12">
      <c r="B548" s="136"/>
      <c r="C548" s="137"/>
      <c r="D548" s="137"/>
      <c r="E548" s="137"/>
      <c r="F548" s="137"/>
      <c r="G548" s="137"/>
      <c r="H548" s="137"/>
      <c r="I548" s="137"/>
      <c r="J548" s="137"/>
      <c r="K548" s="137"/>
      <c r="L548" s="137"/>
    </row>
    <row r="549" spans="2:12">
      <c r="B549" s="136"/>
      <c r="C549" s="137"/>
      <c r="D549" s="137"/>
      <c r="E549" s="137"/>
      <c r="F549" s="137"/>
      <c r="G549" s="137"/>
      <c r="H549" s="137"/>
      <c r="I549" s="137"/>
      <c r="J549" s="137"/>
      <c r="K549" s="137"/>
      <c r="L549" s="137"/>
    </row>
    <row r="550" spans="2:12">
      <c r="B550" s="136"/>
      <c r="C550" s="137"/>
      <c r="D550" s="137"/>
      <c r="E550" s="137"/>
      <c r="F550" s="137"/>
      <c r="G550" s="137"/>
      <c r="H550" s="137"/>
      <c r="I550" s="137"/>
      <c r="J550" s="137"/>
      <c r="K550" s="137"/>
      <c r="L550" s="137"/>
    </row>
    <row r="551" spans="2:12">
      <c r="B551" s="136"/>
      <c r="C551" s="137"/>
      <c r="D551" s="137"/>
      <c r="E551" s="137"/>
      <c r="F551" s="137"/>
      <c r="G551" s="137"/>
      <c r="H551" s="137"/>
      <c r="I551" s="137"/>
      <c r="J551" s="137"/>
      <c r="K551" s="137"/>
      <c r="L551" s="137"/>
    </row>
    <row r="552" spans="2:12">
      <c r="B552" s="136"/>
      <c r="C552" s="137"/>
      <c r="D552" s="137"/>
      <c r="E552" s="137"/>
      <c r="F552" s="137"/>
      <c r="G552" s="137"/>
      <c r="H552" s="137"/>
      <c r="I552" s="137"/>
      <c r="J552" s="137"/>
      <c r="K552" s="137"/>
      <c r="L552" s="137"/>
    </row>
    <row r="553" spans="2:12">
      <c r="B553" s="136"/>
      <c r="C553" s="137"/>
      <c r="D553" s="137"/>
      <c r="E553" s="137"/>
      <c r="F553" s="137"/>
      <c r="G553" s="137"/>
      <c r="H553" s="137"/>
      <c r="I553" s="137"/>
      <c r="J553" s="137"/>
      <c r="K553" s="137"/>
      <c r="L553" s="137"/>
    </row>
    <row r="554" spans="2:12">
      <c r="B554" s="136"/>
      <c r="C554" s="137"/>
      <c r="D554" s="137"/>
      <c r="E554" s="137"/>
      <c r="F554" s="137"/>
      <c r="G554" s="137"/>
      <c r="H554" s="137"/>
      <c r="I554" s="137"/>
      <c r="J554" s="137"/>
      <c r="K554" s="137"/>
      <c r="L554" s="137"/>
    </row>
    <row r="555" spans="2:12">
      <c r="B555" s="136"/>
      <c r="C555" s="137"/>
      <c r="D555" s="137"/>
      <c r="E555" s="137"/>
      <c r="F555" s="137"/>
      <c r="G555" s="137"/>
      <c r="H555" s="137"/>
      <c r="I555" s="137"/>
      <c r="J555" s="137"/>
      <c r="K555" s="137"/>
      <c r="L555" s="137"/>
    </row>
    <row r="556" spans="2:12">
      <c r="B556" s="136"/>
      <c r="C556" s="137"/>
      <c r="D556" s="137"/>
      <c r="E556" s="137"/>
      <c r="F556" s="137"/>
      <c r="G556" s="137"/>
      <c r="H556" s="137"/>
      <c r="I556" s="137"/>
      <c r="J556" s="137"/>
      <c r="K556" s="137"/>
      <c r="L556" s="137"/>
    </row>
    <row r="557" spans="2:12">
      <c r="B557" s="136"/>
      <c r="C557" s="137"/>
      <c r="D557" s="137"/>
      <c r="E557" s="137"/>
      <c r="F557" s="137"/>
      <c r="G557" s="137"/>
      <c r="H557" s="137"/>
      <c r="I557" s="137"/>
      <c r="J557" s="137"/>
      <c r="K557" s="137"/>
      <c r="L557" s="137"/>
    </row>
    <row r="558" spans="2:12">
      <c r="B558" s="136"/>
      <c r="C558" s="137"/>
      <c r="D558" s="137"/>
      <c r="E558" s="137"/>
      <c r="F558" s="137"/>
      <c r="G558" s="137"/>
      <c r="H558" s="137"/>
      <c r="I558" s="137"/>
      <c r="J558" s="137"/>
      <c r="K558" s="137"/>
      <c r="L558" s="137"/>
    </row>
    <row r="559" spans="2:12">
      <c r="B559" s="136"/>
      <c r="C559" s="137"/>
      <c r="D559" s="137"/>
      <c r="E559" s="137"/>
      <c r="F559" s="137"/>
      <c r="G559" s="137"/>
      <c r="H559" s="137"/>
      <c r="I559" s="137"/>
      <c r="J559" s="137"/>
      <c r="K559" s="137"/>
      <c r="L559" s="137"/>
    </row>
    <row r="560" spans="2:12">
      <c r="B560" s="136"/>
      <c r="C560" s="137"/>
      <c r="D560" s="137"/>
      <c r="E560" s="137"/>
      <c r="F560" s="137"/>
      <c r="G560" s="137"/>
      <c r="H560" s="137"/>
      <c r="I560" s="137"/>
      <c r="J560" s="137"/>
      <c r="K560" s="137"/>
      <c r="L560" s="137"/>
    </row>
    <row r="561" spans="2:12">
      <c r="B561" s="136"/>
      <c r="C561" s="137"/>
      <c r="D561" s="137"/>
      <c r="E561" s="137"/>
      <c r="F561" s="137"/>
      <c r="G561" s="137"/>
      <c r="H561" s="137"/>
      <c r="I561" s="137"/>
      <c r="J561" s="137"/>
      <c r="K561" s="137"/>
      <c r="L561" s="137"/>
    </row>
    <row r="562" spans="2:12">
      <c r="B562" s="136"/>
      <c r="C562" s="137"/>
      <c r="D562" s="137"/>
      <c r="E562" s="137"/>
      <c r="F562" s="137"/>
      <c r="G562" s="137"/>
      <c r="H562" s="137"/>
      <c r="I562" s="137"/>
      <c r="J562" s="137"/>
      <c r="K562" s="137"/>
      <c r="L562" s="137"/>
    </row>
    <row r="563" spans="2:12">
      <c r="B563" s="136"/>
      <c r="C563" s="137"/>
      <c r="D563" s="137"/>
      <c r="E563" s="137"/>
      <c r="F563" s="137"/>
      <c r="G563" s="137"/>
      <c r="H563" s="137"/>
      <c r="I563" s="137"/>
      <c r="J563" s="137"/>
      <c r="K563" s="137"/>
      <c r="L563" s="137"/>
    </row>
    <row r="564" spans="2:12">
      <c r="B564" s="136"/>
      <c r="C564" s="137"/>
      <c r="D564" s="137"/>
      <c r="E564" s="137"/>
      <c r="F564" s="137"/>
      <c r="G564" s="137"/>
      <c r="H564" s="137"/>
      <c r="I564" s="137"/>
      <c r="J564" s="137"/>
      <c r="K564" s="137"/>
      <c r="L564" s="137"/>
    </row>
    <row r="565" spans="2:12">
      <c r="B565" s="136"/>
      <c r="C565" s="137"/>
      <c r="D565" s="137"/>
      <c r="E565" s="137"/>
      <c r="F565" s="137"/>
      <c r="G565" s="137"/>
      <c r="H565" s="137"/>
      <c r="I565" s="137"/>
      <c r="J565" s="137"/>
      <c r="K565" s="137"/>
      <c r="L565" s="137"/>
    </row>
    <row r="566" spans="2:12">
      <c r="B566" s="136"/>
      <c r="C566" s="137"/>
      <c r="D566" s="137"/>
      <c r="E566" s="137"/>
      <c r="F566" s="137"/>
      <c r="G566" s="137"/>
      <c r="H566" s="137"/>
      <c r="I566" s="137"/>
      <c r="J566" s="137"/>
      <c r="K566" s="137"/>
      <c r="L566" s="137"/>
    </row>
    <row r="567" spans="2:12">
      <c r="B567" s="136"/>
      <c r="C567" s="137"/>
      <c r="D567" s="137"/>
      <c r="E567" s="137"/>
      <c r="F567" s="137"/>
      <c r="G567" s="137"/>
      <c r="H567" s="137"/>
      <c r="I567" s="137"/>
      <c r="J567" s="137"/>
      <c r="K567" s="137"/>
      <c r="L567" s="137"/>
    </row>
    <row r="568" spans="2:12">
      <c r="B568" s="136"/>
      <c r="C568" s="137"/>
      <c r="D568" s="137"/>
      <c r="E568" s="137"/>
      <c r="F568" s="137"/>
      <c r="G568" s="137"/>
      <c r="H568" s="137"/>
      <c r="I568" s="137"/>
      <c r="J568" s="137"/>
      <c r="K568" s="137"/>
      <c r="L568" s="137"/>
    </row>
    <row r="569" spans="2:12">
      <c r="B569" s="136"/>
      <c r="C569" s="137"/>
      <c r="D569" s="137"/>
      <c r="E569" s="137"/>
      <c r="F569" s="137"/>
      <c r="G569" s="137"/>
      <c r="H569" s="137"/>
      <c r="I569" s="137"/>
      <c r="J569" s="137"/>
      <c r="K569" s="137"/>
      <c r="L569" s="137"/>
    </row>
    <row r="570" spans="2:12">
      <c r="B570" s="136"/>
      <c r="C570" s="137"/>
      <c r="D570" s="137"/>
      <c r="E570" s="137"/>
      <c r="F570" s="137"/>
      <c r="G570" s="137"/>
      <c r="H570" s="137"/>
      <c r="I570" s="137"/>
      <c r="J570" s="137"/>
      <c r="K570" s="137"/>
      <c r="L570" s="137"/>
    </row>
    <row r="571" spans="2:12">
      <c r="B571" s="136"/>
      <c r="C571" s="137"/>
      <c r="D571" s="137"/>
      <c r="E571" s="137"/>
      <c r="F571" s="137"/>
      <c r="G571" s="137"/>
      <c r="H571" s="137"/>
      <c r="I571" s="137"/>
      <c r="J571" s="137"/>
      <c r="K571" s="137"/>
      <c r="L571" s="137"/>
    </row>
    <row r="572" spans="2:12">
      <c r="B572" s="136"/>
      <c r="C572" s="137"/>
      <c r="D572" s="137"/>
      <c r="E572" s="137"/>
      <c r="F572" s="137"/>
      <c r="G572" s="137"/>
      <c r="H572" s="137"/>
      <c r="I572" s="137"/>
      <c r="J572" s="137"/>
      <c r="K572" s="137"/>
      <c r="L572" s="137"/>
    </row>
    <row r="573" spans="2:12">
      <c r="B573" s="136"/>
      <c r="C573" s="137"/>
      <c r="D573" s="137"/>
      <c r="E573" s="137"/>
      <c r="F573" s="137"/>
      <c r="G573" s="137"/>
      <c r="H573" s="137"/>
      <c r="I573" s="137"/>
      <c r="J573" s="137"/>
      <c r="K573" s="137"/>
      <c r="L573" s="137"/>
    </row>
    <row r="574" spans="2:12">
      <c r="B574" s="136"/>
      <c r="C574" s="137"/>
      <c r="D574" s="137"/>
      <c r="E574" s="137"/>
      <c r="F574" s="137"/>
      <c r="G574" s="137"/>
      <c r="H574" s="137"/>
      <c r="I574" s="137"/>
      <c r="J574" s="137"/>
      <c r="K574" s="137"/>
      <c r="L574" s="137"/>
    </row>
    <row r="575" spans="2:12">
      <c r="B575" s="136"/>
      <c r="C575" s="137"/>
      <c r="D575" s="137"/>
      <c r="E575" s="137"/>
      <c r="F575" s="137"/>
      <c r="G575" s="137"/>
      <c r="H575" s="137"/>
      <c r="I575" s="137"/>
      <c r="J575" s="137"/>
      <c r="K575" s="137"/>
      <c r="L575" s="137"/>
    </row>
    <row r="576" spans="2:12">
      <c r="B576" s="136"/>
      <c r="C576" s="137"/>
      <c r="D576" s="137"/>
      <c r="E576" s="137"/>
      <c r="F576" s="137"/>
      <c r="G576" s="137"/>
      <c r="H576" s="137"/>
      <c r="I576" s="137"/>
      <c r="J576" s="137"/>
      <c r="K576" s="137"/>
      <c r="L576" s="137"/>
    </row>
    <row r="577" spans="2:12">
      <c r="B577" s="136"/>
      <c r="C577" s="137"/>
      <c r="D577" s="137"/>
      <c r="E577" s="137"/>
      <c r="F577" s="137"/>
      <c r="G577" s="137"/>
      <c r="H577" s="137"/>
      <c r="I577" s="137"/>
      <c r="J577" s="137"/>
      <c r="K577" s="137"/>
      <c r="L577" s="137"/>
    </row>
    <row r="578" spans="2:12">
      <c r="B578" s="136"/>
      <c r="C578" s="137"/>
      <c r="D578" s="137"/>
      <c r="E578" s="137"/>
      <c r="F578" s="137"/>
      <c r="G578" s="137"/>
      <c r="H578" s="137"/>
      <c r="I578" s="137"/>
      <c r="J578" s="137"/>
      <c r="K578" s="137"/>
      <c r="L578" s="137"/>
    </row>
    <row r="579" spans="2:12">
      <c r="B579" s="136"/>
      <c r="C579" s="137"/>
      <c r="D579" s="137"/>
      <c r="E579" s="137"/>
      <c r="F579" s="137"/>
      <c r="G579" s="137"/>
      <c r="H579" s="137"/>
      <c r="I579" s="137"/>
      <c r="J579" s="137"/>
      <c r="K579" s="137"/>
      <c r="L579" s="137"/>
    </row>
    <row r="580" spans="2:12">
      <c r="B580" s="136"/>
      <c r="C580" s="137"/>
      <c r="D580" s="137"/>
      <c r="E580" s="137"/>
      <c r="F580" s="137"/>
      <c r="G580" s="137"/>
      <c r="H580" s="137"/>
      <c r="I580" s="137"/>
      <c r="J580" s="137"/>
      <c r="K580" s="137"/>
      <c r="L580" s="137"/>
    </row>
    <row r="581" spans="2:12">
      <c r="B581" s="136"/>
      <c r="C581" s="137"/>
      <c r="D581" s="137"/>
      <c r="E581" s="137"/>
      <c r="F581" s="137"/>
      <c r="G581" s="137"/>
      <c r="H581" s="137"/>
      <c r="I581" s="137"/>
      <c r="J581" s="137"/>
      <c r="K581" s="137"/>
      <c r="L581" s="137"/>
    </row>
    <row r="582" spans="2:12">
      <c r="B582" s="136"/>
      <c r="C582" s="137"/>
      <c r="D582" s="137"/>
      <c r="E582" s="137"/>
      <c r="F582" s="137"/>
      <c r="G582" s="137"/>
      <c r="H582" s="137"/>
      <c r="I582" s="137"/>
      <c r="J582" s="137"/>
      <c r="K582" s="137"/>
      <c r="L582" s="137"/>
    </row>
    <row r="583" spans="2:12">
      <c r="B583" s="136"/>
      <c r="C583" s="137"/>
      <c r="D583" s="137"/>
      <c r="E583" s="137"/>
      <c r="F583" s="137"/>
      <c r="G583" s="137"/>
      <c r="H583" s="137"/>
      <c r="I583" s="137"/>
      <c r="J583" s="137"/>
      <c r="K583" s="137"/>
      <c r="L583" s="137"/>
    </row>
    <row r="584" spans="2:12">
      <c r="B584" s="136"/>
      <c r="C584" s="137"/>
      <c r="D584" s="137"/>
      <c r="E584" s="137"/>
      <c r="F584" s="137"/>
      <c r="G584" s="137"/>
      <c r="H584" s="137"/>
      <c r="I584" s="137"/>
      <c r="J584" s="137"/>
      <c r="K584" s="137"/>
      <c r="L584" s="137"/>
    </row>
    <row r="585" spans="2:12">
      <c r="B585" s="136"/>
      <c r="C585" s="137"/>
      <c r="D585" s="137"/>
      <c r="E585" s="137"/>
      <c r="F585" s="137"/>
      <c r="G585" s="137"/>
      <c r="H585" s="137"/>
      <c r="I585" s="137"/>
      <c r="J585" s="137"/>
      <c r="K585" s="137"/>
      <c r="L585" s="137"/>
    </row>
    <row r="586" spans="2:12">
      <c r="B586" s="136"/>
      <c r="C586" s="137"/>
      <c r="D586" s="137"/>
      <c r="E586" s="137"/>
      <c r="F586" s="137"/>
      <c r="G586" s="137"/>
      <c r="H586" s="137"/>
      <c r="I586" s="137"/>
      <c r="J586" s="137"/>
      <c r="K586" s="137"/>
      <c r="L586" s="137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35.5703125" style="2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1.85546875" style="1" bestFit="1" customWidth="1"/>
    <col min="9" max="9" width="12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148</v>
      </c>
      <c r="C1" s="67" t="s" vm="1">
        <v>236</v>
      </c>
    </row>
    <row r="2" spans="1:11">
      <c r="B2" s="46" t="s">
        <v>147</v>
      </c>
      <c r="C2" s="67" t="s">
        <v>237</v>
      </c>
    </row>
    <row r="3" spans="1:11">
      <c r="B3" s="46" t="s">
        <v>149</v>
      </c>
      <c r="C3" s="67" t="s">
        <v>238</v>
      </c>
    </row>
    <row r="4" spans="1:11">
      <c r="B4" s="46" t="s">
        <v>150</v>
      </c>
      <c r="C4" s="67">
        <v>2102</v>
      </c>
    </row>
    <row r="6" spans="1:11" ht="26.25" customHeight="1">
      <c r="B6" s="180" t="s">
        <v>176</v>
      </c>
      <c r="C6" s="181"/>
      <c r="D6" s="181"/>
      <c r="E6" s="181"/>
      <c r="F6" s="181"/>
      <c r="G6" s="181"/>
      <c r="H6" s="181"/>
      <c r="I6" s="181"/>
      <c r="J6" s="181"/>
      <c r="K6" s="182"/>
    </row>
    <row r="7" spans="1:11" ht="26.25" customHeight="1">
      <c r="B7" s="180" t="s">
        <v>98</v>
      </c>
      <c r="C7" s="181"/>
      <c r="D7" s="181"/>
      <c r="E7" s="181"/>
      <c r="F7" s="181"/>
      <c r="G7" s="181"/>
      <c r="H7" s="181"/>
      <c r="I7" s="181"/>
      <c r="J7" s="181"/>
      <c r="K7" s="182"/>
    </row>
    <row r="8" spans="1:11" s="3" customFormat="1" ht="78.75">
      <c r="A8" s="2"/>
      <c r="B8" s="21" t="s">
        <v>118</v>
      </c>
      <c r="C8" s="29" t="s">
        <v>46</v>
      </c>
      <c r="D8" s="29" t="s">
        <v>121</v>
      </c>
      <c r="E8" s="29" t="s">
        <v>67</v>
      </c>
      <c r="F8" s="29" t="s">
        <v>105</v>
      </c>
      <c r="G8" s="29" t="s">
        <v>212</v>
      </c>
      <c r="H8" s="29" t="s">
        <v>211</v>
      </c>
      <c r="I8" s="29" t="s">
        <v>63</v>
      </c>
      <c r="J8" s="29" t="s">
        <v>151</v>
      </c>
      <c r="K8" s="30" t="s">
        <v>153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219</v>
      </c>
      <c r="H9" s="15"/>
      <c r="I9" s="15" t="s">
        <v>215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1" t="s">
        <v>51</v>
      </c>
      <c r="C11" s="73"/>
      <c r="D11" s="73"/>
      <c r="E11" s="73"/>
      <c r="F11" s="73"/>
      <c r="G11" s="83"/>
      <c r="H11" s="85"/>
      <c r="I11" s="83">
        <v>-236317.12379067004</v>
      </c>
      <c r="J11" s="84">
        <f>IFERROR(I11/$I$11,0)</f>
        <v>1</v>
      </c>
      <c r="K11" s="84">
        <f>I11/'סכום נכסי הקרן'!$C$42</f>
        <v>-3.8052722219340173E-3</v>
      </c>
    </row>
    <row r="12" spans="1:11">
      <c r="B12" s="90" t="s">
        <v>206</v>
      </c>
      <c r="C12" s="73"/>
      <c r="D12" s="73"/>
      <c r="E12" s="73"/>
      <c r="F12" s="73"/>
      <c r="G12" s="83"/>
      <c r="H12" s="85"/>
      <c r="I12" s="83">
        <v>-236317.12379067004</v>
      </c>
      <c r="J12" s="84">
        <f t="shared" ref="J12:J17" si="0">IFERROR(I12/$I$11,0)</f>
        <v>1</v>
      </c>
      <c r="K12" s="84">
        <f>I12/'סכום נכסי הקרן'!$C$42</f>
        <v>-3.8052722219340173E-3</v>
      </c>
    </row>
    <row r="13" spans="1:11">
      <c r="B13" s="72" t="s">
        <v>1698</v>
      </c>
      <c r="C13" s="73" t="s">
        <v>1699</v>
      </c>
      <c r="D13" s="86" t="s">
        <v>26</v>
      </c>
      <c r="E13" s="86" t="s">
        <v>515</v>
      </c>
      <c r="F13" s="86" t="s">
        <v>134</v>
      </c>
      <c r="G13" s="83">
        <v>1237.2787050000002</v>
      </c>
      <c r="H13" s="85">
        <v>95550.01</v>
      </c>
      <c r="I13" s="83">
        <v>-7861.5107808760013</v>
      </c>
      <c r="J13" s="84">
        <f t="shared" si="0"/>
        <v>3.3266784288724399E-2</v>
      </c>
      <c r="K13" s="84">
        <f>I13/'סכום נכסי הקרן'!$C$42</f>
        <v>-1.2658917016695396E-4</v>
      </c>
    </row>
    <row r="14" spans="1:11">
      <c r="B14" s="72" t="s">
        <v>1700</v>
      </c>
      <c r="C14" s="73" t="s">
        <v>1701</v>
      </c>
      <c r="D14" s="86" t="s">
        <v>26</v>
      </c>
      <c r="E14" s="86" t="s">
        <v>515</v>
      </c>
      <c r="F14" s="86" t="s">
        <v>134</v>
      </c>
      <c r="G14" s="83">
        <v>295.78729399999997</v>
      </c>
      <c r="H14" s="85">
        <v>1486650</v>
      </c>
      <c r="I14" s="83">
        <v>-14280.190459287003</v>
      </c>
      <c r="J14" s="84">
        <f t="shared" si="0"/>
        <v>6.0428081682038462E-2</v>
      </c>
      <c r="K14" s="84">
        <f>I14/'סכום נכסי הקרן'!$C$42</f>
        <v>-2.2994530064942079E-4</v>
      </c>
    </row>
    <row r="15" spans="1:11">
      <c r="B15" s="72" t="s">
        <v>1702</v>
      </c>
      <c r="C15" s="73" t="s">
        <v>1703</v>
      </c>
      <c r="D15" s="86" t="s">
        <v>26</v>
      </c>
      <c r="E15" s="86" t="s">
        <v>515</v>
      </c>
      <c r="F15" s="86" t="s">
        <v>134</v>
      </c>
      <c r="G15" s="83">
        <v>5742.7125830000014</v>
      </c>
      <c r="H15" s="85">
        <v>432550</v>
      </c>
      <c r="I15" s="83">
        <v>-196107.11103284903</v>
      </c>
      <c r="J15" s="84">
        <f t="shared" si="0"/>
        <v>0.82984723191943099</v>
      </c>
      <c r="K15" s="84">
        <f>I15/'סכום נכסי הקרן'!$C$42</f>
        <v>-3.157794620071847E-3</v>
      </c>
    </row>
    <row r="16" spans="1:11">
      <c r="B16" s="72" t="s">
        <v>1704</v>
      </c>
      <c r="C16" s="73" t="s">
        <v>1705</v>
      </c>
      <c r="D16" s="86" t="s">
        <v>26</v>
      </c>
      <c r="E16" s="86" t="s">
        <v>515</v>
      </c>
      <c r="F16" s="86" t="s">
        <v>143</v>
      </c>
      <c r="G16" s="83">
        <v>221.50074600000005</v>
      </c>
      <c r="H16" s="85">
        <v>232350</v>
      </c>
      <c r="I16" s="83">
        <v>-1411.2800946140003</v>
      </c>
      <c r="J16" s="84">
        <f t="shared" si="0"/>
        <v>5.9719755893107166E-3</v>
      </c>
      <c r="K16" s="84">
        <f>I16/'סכום נכסי הקרן'!$C$42</f>
        <v>-2.2724992820072104E-5</v>
      </c>
    </row>
    <row r="17" spans="2:11">
      <c r="B17" s="72" t="s">
        <v>1706</v>
      </c>
      <c r="C17" s="73" t="s">
        <v>1707</v>
      </c>
      <c r="D17" s="86" t="s">
        <v>26</v>
      </c>
      <c r="E17" s="86" t="s">
        <v>515</v>
      </c>
      <c r="F17" s="86" t="s">
        <v>134</v>
      </c>
      <c r="G17" s="83">
        <v>1712.1728690000004</v>
      </c>
      <c r="H17" s="85">
        <v>11156.25</v>
      </c>
      <c r="I17" s="83">
        <v>-16657.031423044002</v>
      </c>
      <c r="J17" s="84">
        <f t="shared" si="0"/>
        <v>7.048592652049547E-2</v>
      </c>
      <c r="K17" s="84">
        <f>I17/'סכום נכסי הקרן'!$C$42</f>
        <v>-2.682181382257237E-4</v>
      </c>
    </row>
    <row r="18" spans="2:11">
      <c r="B18" s="72"/>
      <c r="C18" s="73"/>
      <c r="D18" s="86"/>
      <c r="E18" s="86"/>
      <c r="F18" s="86"/>
      <c r="G18" s="83"/>
      <c r="H18" s="85"/>
      <c r="I18" s="73"/>
      <c r="J18" s="84"/>
      <c r="K18" s="73"/>
    </row>
    <row r="19" spans="2:11">
      <c r="B19" s="90"/>
      <c r="C19" s="73"/>
      <c r="D19" s="73"/>
      <c r="E19" s="73"/>
      <c r="F19" s="73"/>
      <c r="G19" s="83"/>
      <c r="H19" s="85"/>
      <c r="I19" s="73"/>
      <c r="J19" s="84"/>
      <c r="K19" s="73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141" t="s">
        <v>227</v>
      </c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141" t="s">
        <v>114</v>
      </c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141" t="s">
        <v>210</v>
      </c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141" t="s">
        <v>218</v>
      </c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1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91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>
      <c r="B117" s="91"/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2:11">
      <c r="B118" s="91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>
      <c r="B119" s="136"/>
      <c r="C119" s="145"/>
      <c r="D119" s="145"/>
      <c r="E119" s="145"/>
      <c r="F119" s="145"/>
      <c r="G119" s="145"/>
      <c r="H119" s="145"/>
      <c r="I119" s="137"/>
      <c r="J119" s="137"/>
      <c r="K119" s="145"/>
    </row>
    <row r="120" spans="2:11">
      <c r="B120" s="136"/>
      <c r="C120" s="145"/>
      <c r="D120" s="145"/>
      <c r="E120" s="145"/>
      <c r="F120" s="145"/>
      <c r="G120" s="145"/>
      <c r="H120" s="145"/>
      <c r="I120" s="137"/>
      <c r="J120" s="137"/>
      <c r="K120" s="145"/>
    </row>
    <row r="121" spans="2:11">
      <c r="B121" s="136"/>
      <c r="C121" s="145"/>
      <c r="D121" s="145"/>
      <c r="E121" s="145"/>
      <c r="F121" s="145"/>
      <c r="G121" s="145"/>
      <c r="H121" s="145"/>
      <c r="I121" s="137"/>
      <c r="J121" s="137"/>
      <c r="K121" s="145"/>
    </row>
    <row r="122" spans="2:11">
      <c r="B122" s="136"/>
      <c r="C122" s="145"/>
      <c r="D122" s="145"/>
      <c r="E122" s="145"/>
      <c r="F122" s="145"/>
      <c r="G122" s="145"/>
      <c r="H122" s="145"/>
      <c r="I122" s="137"/>
      <c r="J122" s="137"/>
      <c r="K122" s="145"/>
    </row>
    <row r="123" spans="2:11">
      <c r="B123" s="136"/>
      <c r="C123" s="145"/>
      <c r="D123" s="145"/>
      <c r="E123" s="145"/>
      <c r="F123" s="145"/>
      <c r="G123" s="145"/>
      <c r="H123" s="145"/>
      <c r="I123" s="137"/>
      <c r="J123" s="137"/>
      <c r="K123" s="145"/>
    </row>
    <row r="124" spans="2:11">
      <c r="B124" s="136"/>
      <c r="C124" s="145"/>
      <c r="D124" s="145"/>
      <c r="E124" s="145"/>
      <c r="F124" s="145"/>
      <c r="G124" s="145"/>
      <c r="H124" s="145"/>
      <c r="I124" s="137"/>
      <c r="J124" s="137"/>
      <c r="K124" s="145"/>
    </row>
    <row r="125" spans="2:11">
      <c r="B125" s="136"/>
      <c r="C125" s="145"/>
      <c r="D125" s="145"/>
      <c r="E125" s="145"/>
      <c r="F125" s="145"/>
      <c r="G125" s="145"/>
      <c r="H125" s="145"/>
      <c r="I125" s="137"/>
      <c r="J125" s="137"/>
      <c r="K125" s="145"/>
    </row>
    <row r="126" spans="2:11">
      <c r="B126" s="136"/>
      <c r="C126" s="145"/>
      <c r="D126" s="145"/>
      <c r="E126" s="145"/>
      <c r="F126" s="145"/>
      <c r="G126" s="145"/>
      <c r="H126" s="145"/>
      <c r="I126" s="137"/>
      <c r="J126" s="137"/>
      <c r="K126" s="145"/>
    </row>
    <row r="127" spans="2:11">
      <c r="B127" s="136"/>
      <c r="C127" s="145"/>
      <c r="D127" s="145"/>
      <c r="E127" s="145"/>
      <c r="F127" s="145"/>
      <c r="G127" s="145"/>
      <c r="H127" s="145"/>
      <c r="I127" s="137"/>
      <c r="J127" s="137"/>
      <c r="K127" s="145"/>
    </row>
    <row r="128" spans="2:11">
      <c r="B128" s="136"/>
      <c r="C128" s="145"/>
      <c r="D128" s="145"/>
      <c r="E128" s="145"/>
      <c r="F128" s="145"/>
      <c r="G128" s="145"/>
      <c r="H128" s="145"/>
      <c r="I128" s="137"/>
      <c r="J128" s="137"/>
      <c r="K128" s="145"/>
    </row>
    <row r="129" spans="2:11">
      <c r="B129" s="136"/>
      <c r="C129" s="145"/>
      <c r="D129" s="145"/>
      <c r="E129" s="145"/>
      <c r="F129" s="145"/>
      <c r="G129" s="145"/>
      <c r="H129" s="145"/>
      <c r="I129" s="137"/>
      <c r="J129" s="137"/>
      <c r="K129" s="145"/>
    </row>
    <row r="130" spans="2:11">
      <c r="B130" s="136"/>
      <c r="C130" s="145"/>
      <c r="D130" s="145"/>
      <c r="E130" s="145"/>
      <c r="F130" s="145"/>
      <c r="G130" s="145"/>
      <c r="H130" s="145"/>
      <c r="I130" s="137"/>
      <c r="J130" s="137"/>
      <c r="K130" s="145"/>
    </row>
    <row r="131" spans="2:11">
      <c r="B131" s="136"/>
      <c r="C131" s="145"/>
      <c r="D131" s="145"/>
      <c r="E131" s="145"/>
      <c r="F131" s="145"/>
      <c r="G131" s="145"/>
      <c r="H131" s="145"/>
      <c r="I131" s="137"/>
      <c r="J131" s="137"/>
      <c r="K131" s="145"/>
    </row>
    <row r="132" spans="2:11">
      <c r="B132" s="136"/>
      <c r="C132" s="145"/>
      <c r="D132" s="145"/>
      <c r="E132" s="145"/>
      <c r="F132" s="145"/>
      <c r="G132" s="145"/>
      <c r="H132" s="145"/>
      <c r="I132" s="137"/>
      <c r="J132" s="137"/>
      <c r="K132" s="145"/>
    </row>
    <row r="133" spans="2:11">
      <c r="B133" s="136"/>
      <c r="C133" s="145"/>
      <c r="D133" s="145"/>
      <c r="E133" s="145"/>
      <c r="F133" s="145"/>
      <c r="G133" s="145"/>
      <c r="H133" s="145"/>
      <c r="I133" s="137"/>
      <c r="J133" s="137"/>
      <c r="K133" s="145"/>
    </row>
    <row r="134" spans="2:11">
      <c r="B134" s="136"/>
      <c r="C134" s="145"/>
      <c r="D134" s="145"/>
      <c r="E134" s="145"/>
      <c r="F134" s="145"/>
      <c r="G134" s="145"/>
      <c r="H134" s="145"/>
      <c r="I134" s="137"/>
      <c r="J134" s="137"/>
      <c r="K134" s="145"/>
    </row>
    <row r="135" spans="2:11">
      <c r="B135" s="136"/>
      <c r="C135" s="145"/>
      <c r="D135" s="145"/>
      <c r="E135" s="145"/>
      <c r="F135" s="145"/>
      <c r="G135" s="145"/>
      <c r="H135" s="145"/>
      <c r="I135" s="137"/>
      <c r="J135" s="137"/>
      <c r="K135" s="145"/>
    </row>
    <row r="136" spans="2:11">
      <c r="B136" s="136"/>
      <c r="C136" s="145"/>
      <c r="D136" s="145"/>
      <c r="E136" s="145"/>
      <c r="F136" s="145"/>
      <c r="G136" s="145"/>
      <c r="H136" s="145"/>
      <c r="I136" s="137"/>
      <c r="J136" s="137"/>
      <c r="K136" s="145"/>
    </row>
    <row r="137" spans="2:11">
      <c r="B137" s="136"/>
      <c r="C137" s="145"/>
      <c r="D137" s="145"/>
      <c r="E137" s="145"/>
      <c r="F137" s="145"/>
      <c r="G137" s="145"/>
      <c r="H137" s="145"/>
      <c r="I137" s="137"/>
      <c r="J137" s="137"/>
      <c r="K137" s="145"/>
    </row>
    <row r="138" spans="2:11">
      <c r="B138" s="136"/>
      <c r="C138" s="145"/>
      <c r="D138" s="145"/>
      <c r="E138" s="145"/>
      <c r="F138" s="145"/>
      <c r="G138" s="145"/>
      <c r="H138" s="145"/>
      <c r="I138" s="137"/>
      <c r="J138" s="137"/>
      <c r="K138" s="145"/>
    </row>
    <row r="139" spans="2:11">
      <c r="B139" s="136"/>
      <c r="C139" s="145"/>
      <c r="D139" s="145"/>
      <c r="E139" s="145"/>
      <c r="F139" s="145"/>
      <c r="G139" s="145"/>
      <c r="H139" s="145"/>
      <c r="I139" s="137"/>
      <c r="J139" s="137"/>
      <c r="K139" s="145"/>
    </row>
    <row r="140" spans="2:11">
      <c r="B140" s="136"/>
      <c r="C140" s="145"/>
      <c r="D140" s="145"/>
      <c r="E140" s="145"/>
      <c r="F140" s="145"/>
      <c r="G140" s="145"/>
      <c r="H140" s="145"/>
      <c r="I140" s="137"/>
      <c r="J140" s="137"/>
      <c r="K140" s="145"/>
    </row>
    <row r="141" spans="2:11">
      <c r="B141" s="136"/>
      <c r="C141" s="145"/>
      <c r="D141" s="145"/>
      <c r="E141" s="145"/>
      <c r="F141" s="145"/>
      <c r="G141" s="145"/>
      <c r="H141" s="145"/>
      <c r="I141" s="137"/>
      <c r="J141" s="137"/>
      <c r="K141" s="145"/>
    </row>
    <row r="142" spans="2:11">
      <c r="B142" s="136"/>
      <c r="C142" s="145"/>
      <c r="D142" s="145"/>
      <c r="E142" s="145"/>
      <c r="F142" s="145"/>
      <c r="G142" s="145"/>
      <c r="H142" s="145"/>
      <c r="I142" s="137"/>
      <c r="J142" s="137"/>
      <c r="K142" s="145"/>
    </row>
    <row r="143" spans="2:11">
      <c r="B143" s="136"/>
      <c r="C143" s="145"/>
      <c r="D143" s="145"/>
      <c r="E143" s="145"/>
      <c r="F143" s="145"/>
      <c r="G143" s="145"/>
      <c r="H143" s="145"/>
      <c r="I143" s="137"/>
      <c r="J143" s="137"/>
      <c r="K143" s="145"/>
    </row>
    <row r="144" spans="2:11">
      <c r="B144" s="136"/>
      <c r="C144" s="145"/>
      <c r="D144" s="145"/>
      <c r="E144" s="145"/>
      <c r="F144" s="145"/>
      <c r="G144" s="145"/>
      <c r="H144" s="145"/>
      <c r="I144" s="137"/>
      <c r="J144" s="137"/>
      <c r="K144" s="145"/>
    </row>
    <row r="145" spans="2:11">
      <c r="B145" s="136"/>
      <c r="C145" s="145"/>
      <c r="D145" s="145"/>
      <c r="E145" s="145"/>
      <c r="F145" s="145"/>
      <c r="G145" s="145"/>
      <c r="H145" s="145"/>
      <c r="I145" s="137"/>
      <c r="J145" s="137"/>
      <c r="K145" s="145"/>
    </row>
    <row r="146" spans="2:11">
      <c r="B146" s="136"/>
      <c r="C146" s="145"/>
      <c r="D146" s="145"/>
      <c r="E146" s="145"/>
      <c r="F146" s="145"/>
      <c r="G146" s="145"/>
      <c r="H146" s="145"/>
      <c r="I146" s="137"/>
      <c r="J146" s="137"/>
      <c r="K146" s="145"/>
    </row>
    <row r="147" spans="2:11">
      <c r="B147" s="136"/>
      <c r="C147" s="145"/>
      <c r="D147" s="145"/>
      <c r="E147" s="145"/>
      <c r="F147" s="145"/>
      <c r="G147" s="145"/>
      <c r="H147" s="145"/>
      <c r="I147" s="137"/>
      <c r="J147" s="137"/>
      <c r="K147" s="145"/>
    </row>
    <row r="148" spans="2:11">
      <c r="B148" s="136"/>
      <c r="C148" s="145"/>
      <c r="D148" s="145"/>
      <c r="E148" s="145"/>
      <c r="F148" s="145"/>
      <c r="G148" s="145"/>
      <c r="H148" s="145"/>
      <c r="I148" s="137"/>
      <c r="J148" s="137"/>
      <c r="K148" s="145"/>
    </row>
    <row r="149" spans="2:11">
      <c r="B149" s="136"/>
      <c r="C149" s="145"/>
      <c r="D149" s="145"/>
      <c r="E149" s="145"/>
      <c r="F149" s="145"/>
      <c r="G149" s="145"/>
      <c r="H149" s="145"/>
      <c r="I149" s="137"/>
      <c r="J149" s="137"/>
      <c r="K149" s="145"/>
    </row>
    <row r="150" spans="2:11">
      <c r="B150" s="136"/>
      <c r="C150" s="145"/>
      <c r="D150" s="145"/>
      <c r="E150" s="145"/>
      <c r="F150" s="145"/>
      <c r="G150" s="145"/>
      <c r="H150" s="145"/>
      <c r="I150" s="137"/>
      <c r="J150" s="137"/>
      <c r="K150" s="145"/>
    </row>
    <row r="151" spans="2:11">
      <c r="B151" s="136"/>
      <c r="C151" s="145"/>
      <c r="D151" s="145"/>
      <c r="E151" s="145"/>
      <c r="F151" s="145"/>
      <c r="G151" s="145"/>
      <c r="H151" s="145"/>
      <c r="I151" s="137"/>
      <c r="J151" s="137"/>
      <c r="K151" s="145"/>
    </row>
    <row r="152" spans="2:11">
      <c r="B152" s="136"/>
      <c r="C152" s="145"/>
      <c r="D152" s="145"/>
      <c r="E152" s="145"/>
      <c r="F152" s="145"/>
      <c r="G152" s="145"/>
      <c r="H152" s="145"/>
      <c r="I152" s="137"/>
      <c r="J152" s="137"/>
      <c r="K152" s="145"/>
    </row>
    <row r="153" spans="2:11">
      <c r="B153" s="136"/>
      <c r="C153" s="145"/>
      <c r="D153" s="145"/>
      <c r="E153" s="145"/>
      <c r="F153" s="145"/>
      <c r="G153" s="145"/>
      <c r="H153" s="145"/>
      <c r="I153" s="137"/>
      <c r="J153" s="137"/>
      <c r="K153" s="145"/>
    </row>
    <row r="154" spans="2:11">
      <c r="B154" s="136"/>
      <c r="C154" s="145"/>
      <c r="D154" s="145"/>
      <c r="E154" s="145"/>
      <c r="F154" s="145"/>
      <c r="G154" s="145"/>
      <c r="H154" s="145"/>
      <c r="I154" s="137"/>
      <c r="J154" s="137"/>
      <c r="K154" s="145"/>
    </row>
    <row r="155" spans="2:11">
      <c r="B155" s="136"/>
      <c r="C155" s="145"/>
      <c r="D155" s="145"/>
      <c r="E155" s="145"/>
      <c r="F155" s="145"/>
      <c r="G155" s="145"/>
      <c r="H155" s="145"/>
      <c r="I155" s="137"/>
      <c r="J155" s="137"/>
      <c r="K155" s="145"/>
    </row>
    <row r="156" spans="2:11">
      <c r="B156" s="136"/>
      <c r="C156" s="145"/>
      <c r="D156" s="145"/>
      <c r="E156" s="145"/>
      <c r="F156" s="145"/>
      <c r="G156" s="145"/>
      <c r="H156" s="145"/>
      <c r="I156" s="137"/>
      <c r="J156" s="137"/>
      <c r="K156" s="145"/>
    </row>
    <row r="157" spans="2:11">
      <c r="B157" s="136"/>
      <c r="C157" s="145"/>
      <c r="D157" s="145"/>
      <c r="E157" s="145"/>
      <c r="F157" s="145"/>
      <c r="G157" s="145"/>
      <c r="H157" s="145"/>
      <c r="I157" s="137"/>
      <c r="J157" s="137"/>
      <c r="K157" s="145"/>
    </row>
    <row r="158" spans="2:11">
      <c r="B158" s="136"/>
      <c r="C158" s="145"/>
      <c r="D158" s="145"/>
      <c r="E158" s="145"/>
      <c r="F158" s="145"/>
      <c r="G158" s="145"/>
      <c r="H158" s="145"/>
      <c r="I158" s="137"/>
      <c r="J158" s="137"/>
      <c r="K158" s="145"/>
    </row>
    <row r="159" spans="2:11">
      <c r="B159" s="136"/>
      <c r="C159" s="145"/>
      <c r="D159" s="145"/>
      <c r="E159" s="145"/>
      <c r="F159" s="145"/>
      <c r="G159" s="145"/>
      <c r="H159" s="145"/>
      <c r="I159" s="137"/>
      <c r="J159" s="137"/>
      <c r="K159" s="145"/>
    </row>
    <row r="160" spans="2:11">
      <c r="B160" s="136"/>
      <c r="C160" s="145"/>
      <c r="D160" s="145"/>
      <c r="E160" s="145"/>
      <c r="F160" s="145"/>
      <c r="G160" s="145"/>
      <c r="H160" s="145"/>
      <c r="I160" s="137"/>
      <c r="J160" s="137"/>
      <c r="K160" s="145"/>
    </row>
    <row r="161" spans="2:11">
      <c r="B161" s="136"/>
      <c r="C161" s="145"/>
      <c r="D161" s="145"/>
      <c r="E161" s="145"/>
      <c r="F161" s="145"/>
      <c r="G161" s="145"/>
      <c r="H161" s="145"/>
      <c r="I161" s="137"/>
      <c r="J161" s="137"/>
      <c r="K161" s="145"/>
    </row>
    <row r="162" spans="2:11">
      <c r="B162" s="136"/>
      <c r="C162" s="145"/>
      <c r="D162" s="145"/>
      <c r="E162" s="145"/>
      <c r="F162" s="145"/>
      <c r="G162" s="145"/>
      <c r="H162" s="145"/>
      <c r="I162" s="137"/>
      <c r="J162" s="137"/>
      <c r="K162" s="145"/>
    </row>
    <row r="163" spans="2:11">
      <c r="B163" s="136"/>
      <c r="C163" s="145"/>
      <c r="D163" s="145"/>
      <c r="E163" s="145"/>
      <c r="F163" s="145"/>
      <c r="G163" s="145"/>
      <c r="H163" s="145"/>
      <c r="I163" s="137"/>
      <c r="J163" s="137"/>
      <c r="K163" s="145"/>
    </row>
    <row r="164" spans="2:11">
      <c r="B164" s="136"/>
      <c r="C164" s="145"/>
      <c r="D164" s="145"/>
      <c r="E164" s="145"/>
      <c r="F164" s="145"/>
      <c r="G164" s="145"/>
      <c r="H164" s="145"/>
      <c r="I164" s="137"/>
      <c r="J164" s="137"/>
      <c r="K164" s="145"/>
    </row>
    <row r="165" spans="2:11">
      <c r="B165" s="136"/>
      <c r="C165" s="145"/>
      <c r="D165" s="145"/>
      <c r="E165" s="145"/>
      <c r="F165" s="145"/>
      <c r="G165" s="145"/>
      <c r="H165" s="145"/>
      <c r="I165" s="137"/>
      <c r="J165" s="137"/>
      <c r="K165" s="145"/>
    </row>
    <row r="166" spans="2:11">
      <c r="B166" s="136"/>
      <c r="C166" s="145"/>
      <c r="D166" s="145"/>
      <c r="E166" s="145"/>
      <c r="F166" s="145"/>
      <c r="G166" s="145"/>
      <c r="H166" s="145"/>
      <c r="I166" s="137"/>
      <c r="J166" s="137"/>
      <c r="K166" s="145"/>
    </row>
    <row r="167" spans="2:11">
      <c r="B167" s="136"/>
      <c r="C167" s="145"/>
      <c r="D167" s="145"/>
      <c r="E167" s="145"/>
      <c r="F167" s="145"/>
      <c r="G167" s="145"/>
      <c r="H167" s="145"/>
      <c r="I167" s="137"/>
      <c r="J167" s="137"/>
      <c r="K167" s="145"/>
    </row>
    <row r="168" spans="2:11">
      <c r="B168" s="136"/>
      <c r="C168" s="145"/>
      <c r="D168" s="145"/>
      <c r="E168" s="145"/>
      <c r="F168" s="145"/>
      <c r="G168" s="145"/>
      <c r="H168" s="145"/>
      <c r="I168" s="137"/>
      <c r="J168" s="137"/>
      <c r="K168" s="145"/>
    </row>
    <row r="169" spans="2:11">
      <c r="B169" s="136"/>
      <c r="C169" s="145"/>
      <c r="D169" s="145"/>
      <c r="E169" s="145"/>
      <c r="F169" s="145"/>
      <c r="G169" s="145"/>
      <c r="H169" s="145"/>
      <c r="I169" s="137"/>
      <c r="J169" s="137"/>
      <c r="K169" s="145"/>
    </row>
    <row r="170" spans="2:11">
      <c r="B170" s="136"/>
      <c r="C170" s="145"/>
      <c r="D170" s="145"/>
      <c r="E170" s="145"/>
      <c r="F170" s="145"/>
      <c r="G170" s="145"/>
      <c r="H170" s="145"/>
      <c r="I170" s="137"/>
      <c r="J170" s="137"/>
      <c r="K170" s="145"/>
    </row>
    <row r="171" spans="2:11">
      <c r="B171" s="136"/>
      <c r="C171" s="145"/>
      <c r="D171" s="145"/>
      <c r="E171" s="145"/>
      <c r="F171" s="145"/>
      <c r="G171" s="145"/>
      <c r="H171" s="145"/>
      <c r="I171" s="137"/>
      <c r="J171" s="137"/>
      <c r="K171" s="145"/>
    </row>
    <row r="172" spans="2:11">
      <c r="B172" s="136"/>
      <c r="C172" s="145"/>
      <c r="D172" s="145"/>
      <c r="E172" s="145"/>
      <c r="F172" s="145"/>
      <c r="G172" s="145"/>
      <c r="H172" s="145"/>
      <c r="I172" s="137"/>
      <c r="J172" s="137"/>
      <c r="K172" s="145"/>
    </row>
    <row r="173" spans="2:11">
      <c r="B173" s="136"/>
      <c r="C173" s="145"/>
      <c r="D173" s="145"/>
      <c r="E173" s="145"/>
      <c r="F173" s="145"/>
      <c r="G173" s="145"/>
      <c r="H173" s="145"/>
      <c r="I173" s="137"/>
      <c r="J173" s="137"/>
      <c r="K173" s="145"/>
    </row>
    <row r="174" spans="2:11">
      <c r="B174" s="136"/>
      <c r="C174" s="145"/>
      <c r="D174" s="145"/>
      <c r="E174" s="145"/>
      <c r="F174" s="145"/>
      <c r="G174" s="145"/>
      <c r="H174" s="145"/>
      <c r="I174" s="137"/>
      <c r="J174" s="137"/>
      <c r="K174" s="145"/>
    </row>
    <row r="175" spans="2:11">
      <c r="B175" s="136"/>
      <c r="C175" s="145"/>
      <c r="D175" s="145"/>
      <c r="E175" s="145"/>
      <c r="F175" s="145"/>
      <c r="G175" s="145"/>
      <c r="H175" s="145"/>
      <c r="I175" s="137"/>
      <c r="J175" s="137"/>
      <c r="K175" s="145"/>
    </row>
    <row r="176" spans="2:11">
      <c r="B176" s="136"/>
      <c r="C176" s="145"/>
      <c r="D176" s="145"/>
      <c r="E176" s="145"/>
      <c r="F176" s="145"/>
      <c r="G176" s="145"/>
      <c r="H176" s="145"/>
      <c r="I176" s="137"/>
      <c r="J176" s="137"/>
      <c r="K176" s="145"/>
    </row>
    <row r="177" spans="2:11">
      <c r="B177" s="136"/>
      <c r="C177" s="145"/>
      <c r="D177" s="145"/>
      <c r="E177" s="145"/>
      <c r="F177" s="145"/>
      <c r="G177" s="145"/>
      <c r="H177" s="145"/>
      <c r="I177" s="137"/>
      <c r="J177" s="137"/>
      <c r="K177" s="145"/>
    </row>
    <row r="178" spans="2:11">
      <c r="B178" s="136"/>
      <c r="C178" s="145"/>
      <c r="D178" s="145"/>
      <c r="E178" s="145"/>
      <c r="F178" s="145"/>
      <c r="G178" s="145"/>
      <c r="H178" s="145"/>
      <c r="I178" s="137"/>
      <c r="J178" s="137"/>
      <c r="K178" s="145"/>
    </row>
    <row r="179" spans="2:11">
      <c r="B179" s="136"/>
      <c r="C179" s="145"/>
      <c r="D179" s="145"/>
      <c r="E179" s="145"/>
      <c r="F179" s="145"/>
      <c r="G179" s="145"/>
      <c r="H179" s="145"/>
      <c r="I179" s="137"/>
      <c r="J179" s="137"/>
      <c r="K179" s="145"/>
    </row>
    <row r="180" spans="2:11">
      <c r="B180" s="136"/>
      <c r="C180" s="145"/>
      <c r="D180" s="145"/>
      <c r="E180" s="145"/>
      <c r="F180" s="145"/>
      <c r="G180" s="145"/>
      <c r="H180" s="145"/>
      <c r="I180" s="137"/>
      <c r="J180" s="137"/>
      <c r="K180" s="145"/>
    </row>
    <row r="181" spans="2:11">
      <c r="B181" s="136"/>
      <c r="C181" s="145"/>
      <c r="D181" s="145"/>
      <c r="E181" s="145"/>
      <c r="F181" s="145"/>
      <c r="G181" s="145"/>
      <c r="H181" s="145"/>
      <c r="I181" s="137"/>
      <c r="J181" s="137"/>
      <c r="K181" s="145"/>
    </row>
    <row r="182" spans="2:11">
      <c r="B182" s="136"/>
      <c r="C182" s="145"/>
      <c r="D182" s="145"/>
      <c r="E182" s="145"/>
      <c r="F182" s="145"/>
      <c r="G182" s="145"/>
      <c r="H182" s="145"/>
      <c r="I182" s="137"/>
      <c r="J182" s="137"/>
      <c r="K182" s="145"/>
    </row>
    <row r="183" spans="2:11">
      <c r="B183" s="136"/>
      <c r="C183" s="145"/>
      <c r="D183" s="145"/>
      <c r="E183" s="145"/>
      <c r="F183" s="145"/>
      <c r="G183" s="145"/>
      <c r="H183" s="145"/>
      <c r="I183" s="137"/>
      <c r="J183" s="137"/>
      <c r="K183" s="145"/>
    </row>
    <row r="184" spans="2:11">
      <c r="B184" s="136"/>
      <c r="C184" s="145"/>
      <c r="D184" s="145"/>
      <c r="E184" s="145"/>
      <c r="F184" s="145"/>
      <c r="G184" s="145"/>
      <c r="H184" s="145"/>
      <c r="I184" s="137"/>
      <c r="J184" s="137"/>
      <c r="K184" s="145"/>
    </row>
    <row r="185" spans="2:11">
      <c r="B185" s="136"/>
      <c r="C185" s="145"/>
      <c r="D185" s="145"/>
      <c r="E185" s="145"/>
      <c r="F185" s="145"/>
      <c r="G185" s="145"/>
      <c r="H185" s="145"/>
      <c r="I185" s="137"/>
      <c r="J185" s="137"/>
      <c r="K185" s="145"/>
    </row>
    <row r="186" spans="2:11">
      <c r="B186" s="136"/>
      <c r="C186" s="145"/>
      <c r="D186" s="145"/>
      <c r="E186" s="145"/>
      <c r="F186" s="145"/>
      <c r="G186" s="145"/>
      <c r="H186" s="145"/>
      <c r="I186" s="137"/>
      <c r="J186" s="137"/>
      <c r="K186" s="145"/>
    </row>
    <row r="187" spans="2:11">
      <c r="B187" s="136"/>
      <c r="C187" s="145"/>
      <c r="D187" s="145"/>
      <c r="E187" s="145"/>
      <c r="F187" s="145"/>
      <c r="G187" s="145"/>
      <c r="H187" s="145"/>
      <c r="I187" s="137"/>
      <c r="J187" s="137"/>
      <c r="K187" s="145"/>
    </row>
    <row r="188" spans="2:11">
      <c r="B188" s="136"/>
      <c r="C188" s="145"/>
      <c r="D188" s="145"/>
      <c r="E188" s="145"/>
      <c r="F188" s="145"/>
      <c r="G188" s="145"/>
      <c r="H188" s="145"/>
      <c r="I188" s="137"/>
      <c r="J188" s="137"/>
      <c r="K188" s="145"/>
    </row>
    <row r="189" spans="2:11">
      <c r="B189" s="136"/>
      <c r="C189" s="145"/>
      <c r="D189" s="145"/>
      <c r="E189" s="145"/>
      <c r="F189" s="145"/>
      <c r="G189" s="145"/>
      <c r="H189" s="145"/>
      <c r="I189" s="137"/>
      <c r="J189" s="137"/>
      <c r="K189" s="145"/>
    </row>
    <row r="190" spans="2:11">
      <c r="B190" s="136"/>
      <c r="C190" s="145"/>
      <c r="D190" s="145"/>
      <c r="E190" s="145"/>
      <c r="F190" s="145"/>
      <c r="G190" s="145"/>
      <c r="H190" s="145"/>
      <c r="I190" s="137"/>
      <c r="J190" s="137"/>
      <c r="K190" s="145"/>
    </row>
    <row r="191" spans="2:11">
      <c r="B191" s="136"/>
      <c r="C191" s="145"/>
      <c r="D191" s="145"/>
      <c r="E191" s="145"/>
      <c r="F191" s="145"/>
      <c r="G191" s="145"/>
      <c r="H191" s="145"/>
      <c r="I191" s="137"/>
      <c r="J191" s="137"/>
      <c r="K191" s="145"/>
    </row>
    <row r="192" spans="2:11">
      <c r="B192" s="136"/>
      <c r="C192" s="145"/>
      <c r="D192" s="145"/>
      <c r="E192" s="145"/>
      <c r="F192" s="145"/>
      <c r="G192" s="145"/>
      <c r="H192" s="145"/>
      <c r="I192" s="137"/>
      <c r="J192" s="137"/>
      <c r="K192" s="145"/>
    </row>
    <row r="193" spans="2:11">
      <c r="B193" s="136"/>
      <c r="C193" s="145"/>
      <c r="D193" s="145"/>
      <c r="E193" s="145"/>
      <c r="F193" s="145"/>
      <c r="G193" s="145"/>
      <c r="H193" s="145"/>
      <c r="I193" s="137"/>
      <c r="J193" s="137"/>
      <c r="K193" s="145"/>
    </row>
    <row r="194" spans="2:11">
      <c r="B194" s="136"/>
      <c r="C194" s="145"/>
      <c r="D194" s="145"/>
      <c r="E194" s="145"/>
      <c r="F194" s="145"/>
      <c r="G194" s="145"/>
      <c r="H194" s="145"/>
      <c r="I194" s="137"/>
      <c r="J194" s="137"/>
      <c r="K194" s="145"/>
    </row>
    <row r="195" spans="2:11">
      <c r="B195" s="136"/>
      <c r="C195" s="145"/>
      <c r="D195" s="145"/>
      <c r="E195" s="145"/>
      <c r="F195" s="145"/>
      <c r="G195" s="145"/>
      <c r="H195" s="145"/>
      <c r="I195" s="137"/>
      <c r="J195" s="137"/>
      <c r="K195" s="145"/>
    </row>
    <row r="196" spans="2:11">
      <c r="B196" s="136"/>
      <c r="C196" s="145"/>
      <c r="D196" s="145"/>
      <c r="E196" s="145"/>
      <c r="F196" s="145"/>
      <c r="G196" s="145"/>
      <c r="H196" s="145"/>
      <c r="I196" s="137"/>
      <c r="J196" s="137"/>
      <c r="K196" s="145"/>
    </row>
    <row r="197" spans="2:11">
      <c r="B197" s="136"/>
      <c r="C197" s="145"/>
      <c r="D197" s="145"/>
      <c r="E197" s="145"/>
      <c r="F197" s="145"/>
      <c r="G197" s="145"/>
      <c r="H197" s="145"/>
      <c r="I197" s="137"/>
      <c r="J197" s="137"/>
      <c r="K197" s="145"/>
    </row>
    <row r="198" spans="2:11">
      <c r="B198" s="136"/>
      <c r="C198" s="145"/>
      <c r="D198" s="145"/>
      <c r="E198" s="145"/>
      <c r="F198" s="145"/>
      <c r="G198" s="145"/>
      <c r="H198" s="145"/>
      <c r="I198" s="137"/>
      <c r="J198" s="137"/>
      <c r="K198" s="145"/>
    </row>
    <row r="199" spans="2:11">
      <c r="B199" s="136"/>
      <c r="C199" s="145"/>
      <c r="D199" s="145"/>
      <c r="E199" s="145"/>
      <c r="F199" s="145"/>
      <c r="G199" s="145"/>
      <c r="H199" s="145"/>
      <c r="I199" s="137"/>
      <c r="J199" s="137"/>
      <c r="K199" s="145"/>
    </row>
    <row r="200" spans="2:11">
      <c r="B200" s="136"/>
      <c r="C200" s="145"/>
      <c r="D200" s="145"/>
      <c r="E200" s="145"/>
      <c r="F200" s="145"/>
      <c r="G200" s="145"/>
      <c r="H200" s="145"/>
      <c r="I200" s="137"/>
      <c r="J200" s="137"/>
      <c r="K200" s="145"/>
    </row>
    <row r="201" spans="2:11">
      <c r="B201" s="136"/>
      <c r="C201" s="145"/>
      <c r="D201" s="145"/>
      <c r="E201" s="145"/>
      <c r="F201" s="145"/>
      <c r="G201" s="145"/>
      <c r="H201" s="145"/>
      <c r="I201" s="137"/>
      <c r="J201" s="137"/>
      <c r="K201" s="145"/>
    </row>
    <row r="202" spans="2:11">
      <c r="B202" s="136"/>
      <c r="C202" s="145"/>
      <c r="D202" s="145"/>
      <c r="E202" s="145"/>
      <c r="F202" s="145"/>
      <c r="G202" s="145"/>
      <c r="H202" s="145"/>
      <c r="I202" s="137"/>
      <c r="J202" s="137"/>
      <c r="K202" s="145"/>
    </row>
    <row r="203" spans="2:11">
      <c r="B203" s="136"/>
      <c r="C203" s="145"/>
      <c r="D203" s="145"/>
      <c r="E203" s="145"/>
      <c r="F203" s="145"/>
      <c r="G203" s="145"/>
      <c r="H203" s="145"/>
      <c r="I203" s="137"/>
      <c r="J203" s="137"/>
      <c r="K203" s="145"/>
    </row>
    <row r="204" spans="2:11">
      <c r="B204" s="136"/>
      <c r="C204" s="145"/>
      <c r="D204" s="145"/>
      <c r="E204" s="145"/>
      <c r="F204" s="145"/>
      <c r="G204" s="145"/>
      <c r="H204" s="145"/>
      <c r="I204" s="137"/>
      <c r="J204" s="137"/>
      <c r="K204" s="145"/>
    </row>
    <row r="205" spans="2:11">
      <c r="B205" s="136"/>
      <c r="C205" s="145"/>
      <c r="D205" s="145"/>
      <c r="E205" s="145"/>
      <c r="F205" s="145"/>
      <c r="G205" s="145"/>
      <c r="H205" s="145"/>
      <c r="I205" s="137"/>
      <c r="J205" s="137"/>
      <c r="K205" s="145"/>
    </row>
    <row r="206" spans="2:11">
      <c r="B206" s="136"/>
      <c r="C206" s="145"/>
      <c r="D206" s="145"/>
      <c r="E206" s="145"/>
      <c r="F206" s="145"/>
      <c r="G206" s="145"/>
      <c r="H206" s="145"/>
      <c r="I206" s="137"/>
      <c r="J206" s="137"/>
      <c r="K206" s="145"/>
    </row>
    <row r="207" spans="2:11">
      <c r="B207" s="136"/>
      <c r="C207" s="145"/>
      <c r="D207" s="145"/>
      <c r="E207" s="145"/>
      <c r="F207" s="145"/>
      <c r="G207" s="145"/>
      <c r="H207" s="145"/>
      <c r="I207" s="137"/>
      <c r="J207" s="137"/>
      <c r="K207" s="145"/>
    </row>
    <row r="208" spans="2:11">
      <c r="B208" s="136"/>
      <c r="C208" s="145"/>
      <c r="D208" s="145"/>
      <c r="E208" s="145"/>
      <c r="F208" s="145"/>
      <c r="G208" s="145"/>
      <c r="H208" s="145"/>
      <c r="I208" s="137"/>
      <c r="J208" s="137"/>
      <c r="K208" s="145"/>
    </row>
    <row r="209" spans="2:11">
      <c r="B209" s="136"/>
      <c r="C209" s="145"/>
      <c r="D209" s="145"/>
      <c r="E209" s="145"/>
      <c r="F209" s="145"/>
      <c r="G209" s="145"/>
      <c r="H209" s="145"/>
      <c r="I209" s="137"/>
      <c r="J209" s="137"/>
      <c r="K209" s="145"/>
    </row>
    <row r="210" spans="2:11">
      <c r="B210" s="136"/>
      <c r="C210" s="145"/>
      <c r="D210" s="145"/>
      <c r="E210" s="145"/>
      <c r="F210" s="145"/>
      <c r="G210" s="145"/>
      <c r="H210" s="145"/>
      <c r="I210" s="137"/>
      <c r="J210" s="137"/>
      <c r="K210" s="145"/>
    </row>
    <row r="211" spans="2:11">
      <c r="B211" s="136"/>
      <c r="C211" s="145"/>
      <c r="D211" s="145"/>
      <c r="E211" s="145"/>
      <c r="F211" s="145"/>
      <c r="G211" s="145"/>
      <c r="H211" s="145"/>
      <c r="I211" s="137"/>
      <c r="J211" s="137"/>
      <c r="K211" s="145"/>
    </row>
    <row r="212" spans="2:11">
      <c r="B212" s="136"/>
      <c r="C212" s="145"/>
      <c r="D212" s="145"/>
      <c r="E212" s="145"/>
      <c r="F212" s="145"/>
      <c r="G212" s="145"/>
      <c r="H212" s="145"/>
      <c r="I212" s="137"/>
      <c r="J212" s="137"/>
      <c r="K212" s="145"/>
    </row>
    <row r="213" spans="2:11">
      <c r="B213" s="136"/>
      <c r="C213" s="145"/>
      <c r="D213" s="145"/>
      <c r="E213" s="145"/>
      <c r="F213" s="145"/>
      <c r="G213" s="145"/>
      <c r="H213" s="145"/>
      <c r="I213" s="137"/>
      <c r="J213" s="137"/>
      <c r="K213" s="145"/>
    </row>
    <row r="214" spans="2:11">
      <c r="B214" s="136"/>
      <c r="C214" s="145"/>
      <c r="D214" s="145"/>
      <c r="E214" s="145"/>
      <c r="F214" s="145"/>
      <c r="G214" s="145"/>
      <c r="H214" s="145"/>
      <c r="I214" s="137"/>
      <c r="J214" s="137"/>
      <c r="K214" s="145"/>
    </row>
    <row r="215" spans="2:11">
      <c r="B215" s="136"/>
      <c r="C215" s="145"/>
      <c r="D215" s="145"/>
      <c r="E215" s="145"/>
      <c r="F215" s="145"/>
      <c r="G215" s="145"/>
      <c r="H215" s="145"/>
      <c r="I215" s="137"/>
      <c r="J215" s="137"/>
      <c r="K215" s="145"/>
    </row>
    <row r="216" spans="2:11">
      <c r="B216" s="136"/>
      <c r="C216" s="145"/>
      <c r="D216" s="145"/>
      <c r="E216" s="145"/>
      <c r="F216" s="145"/>
      <c r="G216" s="145"/>
      <c r="H216" s="145"/>
      <c r="I216" s="137"/>
      <c r="J216" s="137"/>
      <c r="K216" s="145"/>
    </row>
    <row r="217" spans="2:11">
      <c r="B217" s="136"/>
      <c r="C217" s="145"/>
      <c r="D217" s="145"/>
      <c r="E217" s="145"/>
      <c r="F217" s="145"/>
      <c r="G217" s="145"/>
      <c r="H217" s="145"/>
      <c r="I217" s="137"/>
      <c r="J217" s="137"/>
      <c r="K217" s="145"/>
    </row>
    <row r="218" spans="2:11">
      <c r="B218" s="136"/>
      <c r="C218" s="145"/>
      <c r="D218" s="145"/>
      <c r="E218" s="145"/>
      <c r="F218" s="145"/>
      <c r="G218" s="145"/>
      <c r="H218" s="145"/>
      <c r="I218" s="137"/>
      <c r="J218" s="137"/>
      <c r="K218" s="145"/>
    </row>
    <row r="219" spans="2:11">
      <c r="B219" s="136"/>
      <c r="C219" s="145"/>
      <c r="D219" s="145"/>
      <c r="E219" s="145"/>
      <c r="F219" s="145"/>
      <c r="G219" s="145"/>
      <c r="H219" s="145"/>
      <c r="I219" s="137"/>
      <c r="J219" s="137"/>
      <c r="K219" s="145"/>
    </row>
    <row r="220" spans="2:11">
      <c r="B220" s="136"/>
      <c r="C220" s="145"/>
      <c r="D220" s="145"/>
      <c r="E220" s="145"/>
      <c r="F220" s="145"/>
      <c r="G220" s="145"/>
      <c r="H220" s="145"/>
      <c r="I220" s="137"/>
      <c r="J220" s="137"/>
      <c r="K220" s="145"/>
    </row>
    <row r="221" spans="2:11">
      <c r="B221" s="136"/>
      <c r="C221" s="145"/>
      <c r="D221" s="145"/>
      <c r="E221" s="145"/>
      <c r="F221" s="145"/>
      <c r="G221" s="145"/>
      <c r="H221" s="145"/>
      <c r="I221" s="137"/>
      <c r="J221" s="137"/>
      <c r="K221" s="145"/>
    </row>
    <row r="222" spans="2:11">
      <c r="B222" s="136"/>
      <c r="C222" s="145"/>
      <c r="D222" s="145"/>
      <c r="E222" s="145"/>
      <c r="F222" s="145"/>
      <c r="G222" s="145"/>
      <c r="H222" s="145"/>
      <c r="I222" s="137"/>
      <c r="J222" s="137"/>
      <c r="K222" s="145"/>
    </row>
    <row r="223" spans="2:11">
      <c r="B223" s="136"/>
      <c r="C223" s="145"/>
      <c r="D223" s="145"/>
      <c r="E223" s="145"/>
      <c r="F223" s="145"/>
      <c r="G223" s="145"/>
      <c r="H223" s="145"/>
      <c r="I223" s="137"/>
      <c r="J223" s="137"/>
      <c r="K223" s="145"/>
    </row>
    <row r="224" spans="2:11">
      <c r="B224" s="136"/>
      <c r="C224" s="145"/>
      <c r="D224" s="145"/>
      <c r="E224" s="145"/>
      <c r="F224" s="145"/>
      <c r="G224" s="145"/>
      <c r="H224" s="145"/>
      <c r="I224" s="137"/>
      <c r="J224" s="137"/>
      <c r="K224" s="145"/>
    </row>
    <row r="225" spans="2:11">
      <c r="B225" s="136"/>
      <c r="C225" s="145"/>
      <c r="D225" s="145"/>
      <c r="E225" s="145"/>
      <c r="F225" s="145"/>
      <c r="G225" s="145"/>
      <c r="H225" s="145"/>
      <c r="I225" s="137"/>
      <c r="J225" s="137"/>
      <c r="K225" s="145"/>
    </row>
    <row r="226" spans="2:11">
      <c r="B226" s="136"/>
      <c r="C226" s="145"/>
      <c r="D226" s="145"/>
      <c r="E226" s="145"/>
      <c r="F226" s="145"/>
      <c r="G226" s="145"/>
      <c r="H226" s="145"/>
      <c r="I226" s="137"/>
      <c r="J226" s="137"/>
      <c r="K226" s="145"/>
    </row>
    <row r="227" spans="2:11">
      <c r="B227" s="136"/>
      <c r="C227" s="145"/>
      <c r="D227" s="145"/>
      <c r="E227" s="145"/>
      <c r="F227" s="145"/>
      <c r="G227" s="145"/>
      <c r="H227" s="145"/>
      <c r="I227" s="137"/>
      <c r="J227" s="137"/>
      <c r="K227" s="145"/>
    </row>
    <row r="228" spans="2:11">
      <c r="B228" s="136"/>
      <c r="C228" s="145"/>
      <c r="D228" s="145"/>
      <c r="E228" s="145"/>
      <c r="F228" s="145"/>
      <c r="G228" s="145"/>
      <c r="H228" s="145"/>
      <c r="I228" s="137"/>
      <c r="J228" s="137"/>
      <c r="K228" s="145"/>
    </row>
    <row r="229" spans="2:11">
      <c r="B229" s="136"/>
      <c r="C229" s="145"/>
      <c r="D229" s="145"/>
      <c r="E229" s="145"/>
      <c r="F229" s="145"/>
      <c r="G229" s="145"/>
      <c r="H229" s="145"/>
      <c r="I229" s="137"/>
      <c r="J229" s="137"/>
      <c r="K229" s="145"/>
    </row>
    <row r="230" spans="2:11">
      <c r="B230" s="136"/>
      <c r="C230" s="145"/>
      <c r="D230" s="145"/>
      <c r="E230" s="145"/>
      <c r="F230" s="145"/>
      <c r="G230" s="145"/>
      <c r="H230" s="145"/>
      <c r="I230" s="137"/>
      <c r="J230" s="137"/>
      <c r="K230" s="145"/>
    </row>
    <row r="231" spans="2:11">
      <c r="B231" s="136"/>
      <c r="C231" s="145"/>
      <c r="D231" s="145"/>
      <c r="E231" s="145"/>
      <c r="F231" s="145"/>
      <c r="G231" s="145"/>
      <c r="H231" s="145"/>
      <c r="I231" s="137"/>
      <c r="J231" s="137"/>
      <c r="K231" s="145"/>
    </row>
    <row r="232" spans="2:11">
      <c r="B232" s="136"/>
      <c r="C232" s="145"/>
      <c r="D232" s="145"/>
      <c r="E232" s="145"/>
      <c r="F232" s="145"/>
      <c r="G232" s="145"/>
      <c r="H232" s="145"/>
      <c r="I232" s="137"/>
      <c r="J232" s="137"/>
      <c r="K232" s="145"/>
    </row>
    <row r="233" spans="2:11">
      <c r="B233" s="136"/>
      <c r="C233" s="145"/>
      <c r="D233" s="145"/>
      <c r="E233" s="145"/>
      <c r="F233" s="145"/>
      <c r="G233" s="145"/>
      <c r="H233" s="145"/>
      <c r="I233" s="137"/>
      <c r="J233" s="137"/>
      <c r="K233" s="145"/>
    </row>
    <row r="234" spans="2:11">
      <c r="B234" s="136"/>
      <c r="C234" s="145"/>
      <c r="D234" s="145"/>
      <c r="E234" s="145"/>
      <c r="F234" s="145"/>
      <c r="G234" s="145"/>
      <c r="H234" s="145"/>
      <c r="I234" s="137"/>
      <c r="J234" s="137"/>
      <c r="K234" s="145"/>
    </row>
    <row r="235" spans="2:11">
      <c r="B235" s="136"/>
      <c r="C235" s="145"/>
      <c r="D235" s="145"/>
      <c r="E235" s="145"/>
      <c r="F235" s="145"/>
      <c r="G235" s="145"/>
      <c r="H235" s="145"/>
      <c r="I235" s="137"/>
      <c r="J235" s="137"/>
      <c r="K235" s="145"/>
    </row>
    <row r="236" spans="2:11">
      <c r="B236" s="136"/>
      <c r="C236" s="145"/>
      <c r="D236" s="145"/>
      <c r="E236" s="145"/>
      <c r="F236" s="145"/>
      <c r="G236" s="145"/>
      <c r="H236" s="145"/>
      <c r="I236" s="137"/>
      <c r="J236" s="137"/>
      <c r="K236" s="145"/>
    </row>
    <row r="237" spans="2:11">
      <c r="B237" s="136"/>
      <c r="C237" s="145"/>
      <c r="D237" s="145"/>
      <c r="E237" s="145"/>
      <c r="F237" s="145"/>
      <c r="G237" s="145"/>
      <c r="H237" s="145"/>
      <c r="I237" s="137"/>
      <c r="J237" s="137"/>
      <c r="K237" s="145"/>
    </row>
    <row r="238" spans="2:11">
      <c r="B238" s="136"/>
      <c r="C238" s="145"/>
      <c r="D238" s="145"/>
      <c r="E238" s="145"/>
      <c r="F238" s="145"/>
      <c r="G238" s="145"/>
      <c r="H238" s="145"/>
      <c r="I238" s="137"/>
      <c r="J238" s="137"/>
      <c r="K238" s="145"/>
    </row>
    <row r="239" spans="2:11">
      <c r="B239" s="136"/>
      <c r="C239" s="145"/>
      <c r="D239" s="145"/>
      <c r="E239" s="145"/>
      <c r="F239" s="145"/>
      <c r="G239" s="145"/>
      <c r="H239" s="145"/>
      <c r="I239" s="137"/>
      <c r="J239" s="137"/>
      <c r="K239" s="145"/>
    </row>
    <row r="240" spans="2:11">
      <c r="B240" s="136"/>
      <c r="C240" s="145"/>
      <c r="D240" s="145"/>
      <c r="E240" s="145"/>
      <c r="F240" s="145"/>
      <c r="G240" s="145"/>
      <c r="H240" s="145"/>
      <c r="I240" s="137"/>
      <c r="J240" s="137"/>
      <c r="K240" s="145"/>
    </row>
    <row r="241" spans="2:11">
      <c r="B241" s="136"/>
      <c r="C241" s="145"/>
      <c r="D241" s="145"/>
      <c r="E241" s="145"/>
      <c r="F241" s="145"/>
      <c r="G241" s="145"/>
      <c r="H241" s="145"/>
      <c r="I241" s="137"/>
      <c r="J241" s="137"/>
      <c r="K241" s="145"/>
    </row>
    <row r="242" spans="2:11">
      <c r="B242" s="136"/>
      <c r="C242" s="145"/>
      <c r="D242" s="145"/>
      <c r="E242" s="145"/>
      <c r="F242" s="145"/>
      <c r="G242" s="145"/>
      <c r="H242" s="145"/>
      <c r="I242" s="137"/>
      <c r="J242" s="137"/>
      <c r="K242" s="145"/>
    </row>
    <row r="243" spans="2:11">
      <c r="B243" s="136"/>
      <c r="C243" s="145"/>
      <c r="D243" s="145"/>
      <c r="E243" s="145"/>
      <c r="F243" s="145"/>
      <c r="G243" s="145"/>
      <c r="H243" s="145"/>
      <c r="I243" s="137"/>
      <c r="J243" s="137"/>
      <c r="K243" s="145"/>
    </row>
    <row r="244" spans="2:11">
      <c r="B244" s="136"/>
      <c r="C244" s="145"/>
      <c r="D244" s="145"/>
      <c r="E244" s="145"/>
      <c r="F244" s="145"/>
      <c r="G244" s="145"/>
      <c r="H244" s="145"/>
      <c r="I244" s="137"/>
      <c r="J244" s="137"/>
      <c r="K244" s="145"/>
    </row>
    <row r="245" spans="2:11">
      <c r="B245" s="136"/>
      <c r="C245" s="145"/>
      <c r="D245" s="145"/>
      <c r="E245" s="145"/>
      <c r="F245" s="145"/>
      <c r="G245" s="145"/>
      <c r="H245" s="145"/>
      <c r="I245" s="137"/>
      <c r="J245" s="137"/>
      <c r="K245" s="145"/>
    </row>
    <row r="246" spans="2:11">
      <c r="B246" s="136"/>
      <c r="C246" s="145"/>
      <c r="D246" s="145"/>
      <c r="E246" s="145"/>
      <c r="F246" s="145"/>
      <c r="G246" s="145"/>
      <c r="H246" s="145"/>
      <c r="I246" s="137"/>
      <c r="J246" s="137"/>
      <c r="K246" s="145"/>
    </row>
    <row r="247" spans="2:11">
      <c r="B247" s="136"/>
      <c r="C247" s="145"/>
      <c r="D247" s="145"/>
      <c r="E247" s="145"/>
      <c r="F247" s="145"/>
      <c r="G247" s="145"/>
      <c r="H247" s="145"/>
      <c r="I247" s="137"/>
      <c r="J247" s="137"/>
      <c r="K247" s="145"/>
    </row>
    <row r="248" spans="2:11">
      <c r="B248" s="136"/>
      <c r="C248" s="145"/>
      <c r="D248" s="145"/>
      <c r="E248" s="145"/>
      <c r="F248" s="145"/>
      <c r="G248" s="145"/>
      <c r="H248" s="145"/>
      <c r="I248" s="137"/>
      <c r="J248" s="137"/>
      <c r="K248" s="145"/>
    </row>
    <row r="249" spans="2:11">
      <c r="B249" s="136"/>
      <c r="C249" s="145"/>
      <c r="D249" s="145"/>
      <c r="E249" s="145"/>
      <c r="F249" s="145"/>
      <c r="G249" s="145"/>
      <c r="H249" s="145"/>
      <c r="I249" s="137"/>
      <c r="J249" s="137"/>
      <c r="K249" s="145"/>
    </row>
    <row r="250" spans="2:11">
      <c r="B250" s="136"/>
      <c r="C250" s="145"/>
      <c r="D250" s="145"/>
      <c r="E250" s="145"/>
      <c r="F250" s="145"/>
      <c r="G250" s="145"/>
      <c r="H250" s="145"/>
      <c r="I250" s="137"/>
      <c r="J250" s="137"/>
      <c r="K250" s="145"/>
    </row>
    <row r="251" spans="2:11">
      <c r="B251" s="136"/>
      <c r="C251" s="145"/>
      <c r="D251" s="145"/>
      <c r="E251" s="145"/>
      <c r="F251" s="145"/>
      <c r="G251" s="145"/>
      <c r="H251" s="145"/>
      <c r="I251" s="137"/>
      <c r="J251" s="137"/>
      <c r="K251" s="145"/>
    </row>
    <row r="252" spans="2:11">
      <c r="B252" s="136"/>
      <c r="C252" s="145"/>
      <c r="D252" s="145"/>
      <c r="E252" s="145"/>
      <c r="F252" s="145"/>
      <c r="G252" s="145"/>
      <c r="H252" s="145"/>
      <c r="I252" s="137"/>
      <c r="J252" s="137"/>
      <c r="K252" s="145"/>
    </row>
    <row r="253" spans="2:11">
      <c r="B253" s="136"/>
      <c r="C253" s="145"/>
      <c r="D253" s="145"/>
      <c r="E253" s="145"/>
      <c r="F253" s="145"/>
      <c r="G253" s="145"/>
      <c r="H253" s="145"/>
      <c r="I253" s="137"/>
      <c r="J253" s="137"/>
      <c r="K253" s="145"/>
    </row>
    <row r="254" spans="2:11">
      <c r="B254" s="136"/>
      <c r="C254" s="145"/>
      <c r="D254" s="145"/>
      <c r="E254" s="145"/>
      <c r="F254" s="145"/>
      <c r="G254" s="145"/>
      <c r="H254" s="145"/>
      <c r="I254" s="137"/>
      <c r="J254" s="137"/>
      <c r="K254" s="145"/>
    </row>
    <row r="255" spans="2:11">
      <c r="B255" s="136"/>
      <c r="C255" s="145"/>
      <c r="D255" s="145"/>
      <c r="E255" s="145"/>
      <c r="F255" s="145"/>
      <c r="G255" s="145"/>
      <c r="H255" s="145"/>
      <c r="I255" s="137"/>
      <c r="J255" s="137"/>
      <c r="K255" s="145"/>
    </row>
    <row r="256" spans="2:11">
      <c r="B256" s="136"/>
      <c r="C256" s="145"/>
      <c r="D256" s="145"/>
      <c r="E256" s="145"/>
      <c r="F256" s="145"/>
      <c r="G256" s="145"/>
      <c r="H256" s="145"/>
      <c r="I256" s="137"/>
      <c r="J256" s="137"/>
      <c r="K256" s="145"/>
    </row>
    <row r="257" spans="2:11">
      <c r="B257" s="136"/>
      <c r="C257" s="145"/>
      <c r="D257" s="145"/>
      <c r="E257" s="145"/>
      <c r="F257" s="145"/>
      <c r="G257" s="145"/>
      <c r="H257" s="145"/>
      <c r="I257" s="137"/>
      <c r="J257" s="137"/>
      <c r="K257" s="145"/>
    </row>
    <row r="258" spans="2:11">
      <c r="B258" s="136"/>
      <c r="C258" s="145"/>
      <c r="D258" s="145"/>
      <c r="E258" s="145"/>
      <c r="F258" s="145"/>
      <c r="G258" s="145"/>
      <c r="H258" s="145"/>
      <c r="I258" s="137"/>
      <c r="J258" s="137"/>
      <c r="K258" s="145"/>
    </row>
    <row r="259" spans="2:11">
      <c r="B259" s="136"/>
      <c r="C259" s="145"/>
      <c r="D259" s="145"/>
      <c r="E259" s="145"/>
      <c r="F259" s="145"/>
      <c r="G259" s="145"/>
      <c r="H259" s="145"/>
      <c r="I259" s="137"/>
      <c r="J259" s="137"/>
      <c r="K259" s="145"/>
    </row>
    <row r="260" spans="2:11">
      <c r="B260" s="136"/>
      <c r="C260" s="145"/>
      <c r="D260" s="145"/>
      <c r="E260" s="145"/>
      <c r="F260" s="145"/>
      <c r="G260" s="145"/>
      <c r="H260" s="145"/>
      <c r="I260" s="137"/>
      <c r="J260" s="137"/>
      <c r="K260" s="145"/>
    </row>
    <row r="261" spans="2:11">
      <c r="B261" s="136"/>
      <c r="C261" s="145"/>
      <c r="D261" s="145"/>
      <c r="E261" s="145"/>
      <c r="F261" s="145"/>
      <c r="G261" s="145"/>
      <c r="H261" s="145"/>
      <c r="I261" s="137"/>
      <c r="J261" s="137"/>
      <c r="K261" s="145"/>
    </row>
    <row r="262" spans="2:11">
      <c r="B262" s="136"/>
      <c r="C262" s="145"/>
      <c r="D262" s="145"/>
      <c r="E262" s="145"/>
      <c r="F262" s="145"/>
      <c r="G262" s="145"/>
      <c r="H262" s="145"/>
      <c r="I262" s="137"/>
      <c r="J262" s="137"/>
      <c r="K262" s="145"/>
    </row>
    <row r="263" spans="2:11">
      <c r="B263" s="136"/>
      <c r="C263" s="145"/>
      <c r="D263" s="145"/>
      <c r="E263" s="145"/>
      <c r="F263" s="145"/>
      <c r="G263" s="145"/>
      <c r="H263" s="145"/>
      <c r="I263" s="137"/>
      <c r="J263" s="137"/>
      <c r="K263" s="145"/>
    </row>
    <row r="264" spans="2:11">
      <c r="B264" s="136"/>
      <c r="C264" s="145"/>
      <c r="D264" s="145"/>
      <c r="E264" s="145"/>
      <c r="F264" s="145"/>
      <c r="G264" s="145"/>
      <c r="H264" s="145"/>
      <c r="I264" s="137"/>
      <c r="J264" s="137"/>
      <c r="K264" s="145"/>
    </row>
    <row r="265" spans="2:11">
      <c r="B265" s="136"/>
      <c r="C265" s="145"/>
      <c r="D265" s="145"/>
      <c r="E265" s="145"/>
      <c r="F265" s="145"/>
      <c r="G265" s="145"/>
      <c r="H265" s="145"/>
      <c r="I265" s="137"/>
      <c r="J265" s="137"/>
      <c r="K265" s="145"/>
    </row>
    <row r="266" spans="2:11">
      <c r="B266" s="136"/>
      <c r="C266" s="145"/>
      <c r="D266" s="145"/>
      <c r="E266" s="145"/>
      <c r="F266" s="145"/>
      <c r="G266" s="145"/>
      <c r="H266" s="145"/>
      <c r="I266" s="137"/>
      <c r="J266" s="137"/>
      <c r="K266" s="145"/>
    </row>
    <row r="267" spans="2:11">
      <c r="B267" s="136"/>
      <c r="C267" s="145"/>
      <c r="D267" s="145"/>
      <c r="E267" s="145"/>
      <c r="F267" s="145"/>
      <c r="G267" s="145"/>
      <c r="H267" s="145"/>
      <c r="I267" s="137"/>
      <c r="J267" s="137"/>
      <c r="K267" s="145"/>
    </row>
    <row r="268" spans="2:11">
      <c r="B268" s="136"/>
      <c r="C268" s="145"/>
      <c r="D268" s="145"/>
      <c r="E268" s="145"/>
      <c r="F268" s="145"/>
      <c r="G268" s="145"/>
      <c r="H268" s="145"/>
      <c r="I268" s="137"/>
      <c r="J268" s="137"/>
      <c r="K268" s="145"/>
    </row>
    <row r="269" spans="2:11">
      <c r="B269" s="136"/>
      <c r="C269" s="145"/>
      <c r="D269" s="145"/>
      <c r="E269" s="145"/>
      <c r="F269" s="145"/>
      <c r="G269" s="145"/>
      <c r="H269" s="145"/>
      <c r="I269" s="137"/>
      <c r="J269" s="137"/>
      <c r="K269" s="145"/>
    </row>
    <row r="270" spans="2:11">
      <c r="B270" s="136"/>
      <c r="C270" s="145"/>
      <c r="D270" s="145"/>
      <c r="E270" s="145"/>
      <c r="F270" s="145"/>
      <c r="G270" s="145"/>
      <c r="H270" s="145"/>
      <c r="I270" s="137"/>
      <c r="J270" s="137"/>
      <c r="K270" s="145"/>
    </row>
    <row r="271" spans="2:11">
      <c r="B271" s="136"/>
      <c r="C271" s="145"/>
      <c r="D271" s="145"/>
      <c r="E271" s="145"/>
      <c r="F271" s="145"/>
      <c r="G271" s="145"/>
      <c r="H271" s="145"/>
      <c r="I271" s="137"/>
      <c r="J271" s="137"/>
      <c r="K271" s="145"/>
    </row>
    <row r="272" spans="2:11">
      <c r="B272" s="136"/>
      <c r="C272" s="145"/>
      <c r="D272" s="145"/>
      <c r="E272" s="145"/>
      <c r="F272" s="145"/>
      <c r="G272" s="145"/>
      <c r="H272" s="145"/>
      <c r="I272" s="137"/>
      <c r="J272" s="137"/>
      <c r="K272" s="145"/>
    </row>
    <row r="273" spans="2:11">
      <c r="B273" s="136"/>
      <c r="C273" s="145"/>
      <c r="D273" s="145"/>
      <c r="E273" s="145"/>
      <c r="F273" s="145"/>
      <c r="G273" s="145"/>
      <c r="H273" s="145"/>
      <c r="I273" s="137"/>
      <c r="J273" s="137"/>
      <c r="K273" s="145"/>
    </row>
    <row r="274" spans="2:11">
      <c r="B274" s="136"/>
      <c r="C274" s="145"/>
      <c r="D274" s="145"/>
      <c r="E274" s="145"/>
      <c r="F274" s="145"/>
      <c r="G274" s="145"/>
      <c r="H274" s="145"/>
      <c r="I274" s="137"/>
      <c r="J274" s="137"/>
      <c r="K274" s="145"/>
    </row>
    <row r="275" spans="2:11">
      <c r="B275" s="136"/>
      <c r="C275" s="145"/>
      <c r="D275" s="145"/>
      <c r="E275" s="145"/>
      <c r="F275" s="145"/>
      <c r="G275" s="145"/>
      <c r="H275" s="145"/>
      <c r="I275" s="137"/>
      <c r="J275" s="137"/>
      <c r="K275" s="145"/>
    </row>
    <row r="276" spans="2:11">
      <c r="B276" s="136"/>
      <c r="C276" s="145"/>
      <c r="D276" s="145"/>
      <c r="E276" s="145"/>
      <c r="F276" s="145"/>
      <c r="G276" s="145"/>
      <c r="H276" s="145"/>
      <c r="I276" s="137"/>
      <c r="J276" s="137"/>
      <c r="K276" s="145"/>
    </row>
    <row r="277" spans="2:11">
      <c r="B277" s="136"/>
      <c r="C277" s="145"/>
      <c r="D277" s="145"/>
      <c r="E277" s="145"/>
      <c r="F277" s="145"/>
      <c r="G277" s="145"/>
      <c r="H277" s="145"/>
      <c r="I277" s="137"/>
      <c r="J277" s="137"/>
      <c r="K277" s="145"/>
    </row>
    <row r="278" spans="2:11">
      <c r="B278" s="136"/>
      <c r="C278" s="145"/>
      <c r="D278" s="145"/>
      <c r="E278" s="145"/>
      <c r="F278" s="145"/>
      <c r="G278" s="145"/>
      <c r="H278" s="145"/>
      <c r="I278" s="137"/>
      <c r="J278" s="137"/>
      <c r="K278" s="145"/>
    </row>
    <row r="279" spans="2:11">
      <c r="B279" s="136"/>
      <c r="C279" s="145"/>
      <c r="D279" s="145"/>
      <c r="E279" s="145"/>
      <c r="F279" s="145"/>
      <c r="G279" s="145"/>
      <c r="H279" s="145"/>
      <c r="I279" s="137"/>
      <c r="J279" s="137"/>
      <c r="K279" s="145"/>
    </row>
    <row r="280" spans="2:11">
      <c r="B280" s="136"/>
      <c r="C280" s="145"/>
      <c r="D280" s="145"/>
      <c r="E280" s="145"/>
      <c r="F280" s="145"/>
      <c r="G280" s="145"/>
      <c r="H280" s="145"/>
      <c r="I280" s="137"/>
      <c r="J280" s="137"/>
      <c r="K280" s="145"/>
    </row>
    <row r="281" spans="2:11">
      <c r="B281" s="136"/>
      <c r="C281" s="145"/>
      <c r="D281" s="145"/>
      <c r="E281" s="145"/>
      <c r="F281" s="145"/>
      <c r="G281" s="145"/>
      <c r="H281" s="145"/>
      <c r="I281" s="137"/>
      <c r="J281" s="137"/>
      <c r="K281" s="145"/>
    </row>
    <row r="282" spans="2:11">
      <c r="B282" s="136"/>
      <c r="C282" s="145"/>
      <c r="D282" s="145"/>
      <c r="E282" s="145"/>
      <c r="F282" s="145"/>
      <c r="G282" s="145"/>
      <c r="H282" s="145"/>
      <c r="I282" s="137"/>
      <c r="J282" s="137"/>
      <c r="K282" s="145"/>
    </row>
    <row r="283" spans="2:11">
      <c r="B283" s="136"/>
      <c r="C283" s="145"/>
      <c r="D283" s="145"/>
      <c r="E283" s="145"/>
      <c r="F283" s="145"/>
      <c r="G283" s="145"/>
      <c r="H283" s="145"/>
      <c r="I283" s="137"/>
      <c r="J283" s="137"/>
      <c r="K283" s="145"/>
    </row>
    <row r="284" spans="2:11">
      <c r="B284" s="136"/>
      <c r="C284" s="145"/>
      <c r="D284" s="145"/>
      <c r="E284" s="145"/>
      <c r="F284" s="145"/>
      <c r="G284" s="145"/>
      <c r="H284" s="145"/>
      <c r="I284" s="137"/>
      <c r="J284" s="137"/>
      <c r="K284" s="145"/>
    </row>
    <row r="285" spans="2:11">
      <c r="B285" s="136"/>
      <c r="C285" s="145"/>
      <c r="D285" s="145"/>
      <c r="E285" s="145"/>
      <c r="F285" s="145"/>
      <c r="G285" s="145"/>
      <c r="H285" s="145"/>
      <c r="I285" s="137"/>
      <c r="J285" s="137"/>
      <c r="K285" s="145"/>
    </row>
    <row r="286" spans="2:11">
      <c r="B286" s="136"/>
      <c r="C286" s="145"/>
      <c r="D286" s="145"/>
      <c r="E286" s="145"/>
      <c r="F286" s="145"/>
      <c r="G286" s="145"/>
      <c r="H286" s="145"/>
      <c r="I286" s="137"/>
      <c r="J286" s="137"/>
      <c r="K286" s="145"/>
    </row>
    <row r="287" spans="2:11">
      <c r="B287" s="136"/>
      <c r="C287" s="145"/>
      <c r="D287" s="145"/>
      <c r="E287" s="145"/>
      <c r="F287" s="145"/>
      <c r="G287" s="145"/>
      <c r="H287" s="145"/>
      <c r="I287" s="137"/>
      <c r="J287" s="137"/>
      <c r="K287" s="145"/>
    </row>
    <row r="288" spans="2:11">
      <c r="B288" s="136"/>
      <c r="C288" s="145"/>
      <c r="D288" s="145"/>
      <c r="E288" s="145"/>
      <c r="F288" s="145"/>
      <c r="G288" s="145"/>
      <c r="H288" s="145"/>
      <c r="I288" s="137"/>
      <c r="J288" s="137"/>
      <c r="K288" s="145"/>
    </row>
    <row r="289" spans="2:11">
      <c r="B289" s="136"/>
      <c r="C289" s="145"/>
      <c r="D289" s="145"/>
      <c r="E289" s="145"/>
      <c r="F289" s="145"/>
      <c r="G289" s="145"/>
      <c r="H289" s="145"/>
      <c r="I289" s="137"/>
      <c r="J289" s="137"/>
      <c r="K289" s="145"/>
    </row>
    <row r="290" spans="2:11">
      <c r="B290" s="136"/>
      <c r="C290" s="145"/>
      <c r="D290" s="145"/>
      <c r="E290" s="145"/>
      <c r="F290" s="145"/>
      <c r="G290" s="145"/>
      <c r="H290" s="145"/>
      <c r="I290" s="137"/>
      <c r="J290" s="137"/>
      <c r="K290" s="145"/>
    </row>
    <row r="291" spans="2:11">
      <c r="B291" s="136"/>
      <c r="C291" s="145"/>
      <c r="D291" s="145"/>
      <c r="E291" s="145"/>
      <c r="F291" s="145"/>
      <c r="G291" s="145"/>
      <c r="H291" s="145"/>
      <c r="I291" s="137"/>
      <c r="J291" s="137"/>
      <c r="K291" s="145"/>
    </row>
    <row r="292" spans="2:11">
      <c r="B292" s="136"/>
      <c r="C292" s="145"/>
      <c r="D292" s="145"/>
      <c r="E292" s="145"/>
      <c r="F292" s="145"/>
      <c r="G292" s="145"/>
      <c r="H292" s="145"/>
      <c r="I292" s="137"/>
      <c r="J292" s="137"/>
      <c r="K292" s="145"/>
    </row>
    <row r="293" spans="2:11">
      <c r="B293" s="136"/>
      <c r="C293" s="145"/>
      <c r="D293" s="145"/>
      <c r="E293" s="145"/>
      <c r="F293" s="145"/>
      <c r="G293" s="145"/>
      <c r="H293" s="145"/>
      <c r="I293" s="137"/>
      <c r="J293" s="137"/>
      <c r="K293" s="145"/>
    </row>
    <row r="294" spans="2:11">
      <c r="B294" s="136"/>
      <c r="C294" s="145"/>
      <c r="D294" s="145"/>
      <c r="E294" s="145"/>
      <c r="F294" s="145"/>
      <c r="G294" s="145"/>
      <c r="H294" s="145"/>
      <c r="I294" s="137"/>
      <c r="J294" s="137"/>
      <c r="K294" s="145"/>
    </row>
    <row r="295" spans="2:11">
      <c r="B295" s="136"/>
      <c r="C295" s="145"/>
      <c r="D295" s="145"/>
      <c r="E295" s="145"/>
      <c r="F295" s="145"/>
      <c r="G295" s="145"/>
      <c r="H295" s="145"/>
      <c r="I295" s="137"/>
      <c r="J295" s="137"/>
      <c r="K295" s="145"/>
    </row>
    <row r="296" spans="2:11">
      <c r="B296" s="136"/>
      <c r="C296" s="145"/>
      <c r="D296" s="145"/>
      <c r="E296" s="145"/>
      <c r="F296" s="145"/>
      <c r="G296" s="145"/>
      <c r="H296" s="145"/>
      <c r="I296" s="137"/>
      <c r="J296" s="137"/>
      <c r="K296" s="145"/>
    </row>
    <row r="297" spans="2:11">
      <c r="B297" s="136"/>
      <c r="C297" s="145"/>
      <c r="D297" s="145"/>
      <c r="E297" s="145"/>
      <c r="F297" s="145"/>
      <c r="G297" s="145"/>
      <c r="H297" s="145"/>
      <c r="I297" s="137"/>
      <c r="J297" s="137"/>
      <c r="K297" s="145"/>
    </row>
    <row r="298" spans="2:11">
      <c r="B298" s="136"/>
      <c r="C298" s="145"/>
      <c r="D298" s="145"/>
      <c r="E298" s="145"/>
      <c r="F298" s="145"/>
      <c r="G298" s="145"/>
      <c r="H298" s="145"/>
      <c r="I298" s="137"/>
      <c r="J298" s="137"/>
      <c r="K298" s="145"/>
    </row>
    <row r="299" spans="2:11">
      <c r="B299" s="136"/>
      <c r="C299" s="145"/>
      <c r="D299" s="145"/>
      <c r="E299" s="145"/>
      <c r="F299" s="145"/>
      <c r="G299" s="145"/>
      <c r="H299" s="145"/>
      <c r="I299" s="137"/>
      <c r="J299" s="137"/>
      <c r="K299" s="145"/>
    </row>
    <row r="300" spans="2:11">
      <c r="B300" s="136"/>
      <c r="C300" s="145"/>
      <c r="D300" s="145"/>
      <c r="E300" s="145"/>
      <c r="F300" s="145"/>
      <c r="G300" s="145"/>
      <c r="H300" s="145"/>
      <c r="I300" s="137"/>
      <c r="J300" s="137"/>
      <c r="K300" s="145"/>
    </row>
    <row r="301" spans="2:11">
      <c r="B301" s="136"/>
      <c r="C301" s="145"/>
      <c r="D301" s="145"/>
      <c r="E301" s="145"/>
      <c r="F301" s="145"/>
      <c r="G301" s="145"/>
      <c r="H301" s="145"/>
      <c r="I301" s="137"/>
      <c r="J301" s="137"/>
      <c r="K301" s="145"/>
    </row>
    <row r="302" spans="2:11">
      <c r="B302" s="136"/>
      <c r="C302" s="145"/>
      <c r="D302" s="145"/>
      <c r="E302" s="145"/>
      <c r="F302" s="145"/>
      <c r="G302" s="145"/>
      <c r="H302" s="145"/>
      <c r="I302" s="137"/>
      <c r="J302" s="137"/>
      <c r="K302" s="145"/>
    </row>
    <row r="303" spans="2:11">
      <c r="B303" s="136"/>
      <c r="C303" s="145"/>
      <c r="D303" s="145"/>
      <c r="E303" s="145"/>
      <c r="F303" s="145"/>
      <c r="G303" s="145"/>
      <c r="H303" s="145"/>
      <c r="I303" s="137"/>
      <c r="J303" s="137"/>
      <c r="K303" s="145"/>
    </row>
    <row r="304" spans="2:11">
      <c r="B304" s="136"/>
      <c r="C304" s="145"/>
      <c r="D304" s="145"/>
      <c r="E304" s="145"/>
      <c r="F304" s="145"/>
      <c r="G304" s="145"/>
      <c r="H304" s="145"/>
      <c r="I304" s="137"/>
      <c r="J304" s="137"/>
      <c r="K304" s="145"/>
    </row>
    <row r="305" spans="2:11">
      <c r="B305" s="136"/>
      <c r="C305" s="145"/>
      <c r="D305" s="145"/>
      <c r="E305" s="145"/>
      <c r="F305" s="145"/>
      <c r="G305" s="145"/>
      <c r="H305" s="145"/>
      <c r="I305" s="137"/>
      <c r="J305" s="137"/>
      <c r="K305" s="145"/>
    </row>
    <row r="306" spans="2:11">
      <c r="B306" s="136"/>
      <c r="C306" s="145"/>
      <c r="D306" s="145"/>
      <c r="E306" s="145"/>
      <c r="F306" s="145"/>
      <c r="G306" s="145"/>
      <c r="H306" s="145"/>
      <c r="I306" s="137"/>
      <c r="J306" s="137"/>
      <c r="K306" s="145"/>
    </row>
    <row r="307" spans="2:11">
      <c r="B307" s="136"/>
      <c r="C307" s="145"/>
      <c r="D307" s="145"/>
      <c r="E307" s="145"/>
      <c r="F307" s="145"/>
      <c r="G307" s="145"/>
      <c r="H307" s="145"/>
      <c r="I307" s="137"/>
      <c r="J307" s="137"/>
      <c r="K307" s="145"/>
    </row>
    <row r="308" spans="2:11">
      <c r="B308" s="136"/>
      <c r="C308" s="145"/>
      <c r="D308" s="145"/>
      <c r="E308" s="145"/>
      <c r="F308" s="145"/>
      <c r="G308" s="145"/>
      <c r="H308" s="145"/>
      <c r="I308" s="137"/>
      <c r="J308" s="137"/>
      <c r="K308" s="145"/>
    </row>
    <row r="309" spans="2:11">
      <c r="B309" s="136"/>
      <c r="C309" s="145"/>
      <c r="D309" s="145"/>
      <c r="E309" s="145"/>
      <c r="F309" s="145"/>
      <c r="G309" s="145"/>
      <c r="H309" s="145"/>
      <c r="I309" s="137"/>
      <c r="J309" s="137"/>
      <c r="K309" s="145"/>
    </row>
    <row r="310" spans="2:11">
      <c r="B310" s="136"/>
      <c r="C310" s="145"/>
      <c r="D310" s="145"/>
      <c r="E310" s="145"/>
      <c r="F310" s="145"/>
      <c r="G310" s="145"/>
      <c r="H310" s="145"/>
      <c r="I310" s="137"/>
      <c r="J310" s="137"/>
      <c r="K310" s="145"/>
    </row>
    <row r="311" spans="2:11">
      <c r="B311" s="136"/>
      <c r="C311" s="145"/>
      <c r="D311" s="145"/>
      <c r="E311" s="145"/>
      <c r="F311" s="145"/>
      <c r="G311" s="145"/>
      <c r="H311" s="145"/>
      <c r="I311" s="137"/>
      <c r="J311" s="137"/>
      <c r="K311" s="145"/>
    </row>
    <row r="312" spans="2:11">
      <c r="B312" s="136"/>
      <c r="C312" s="145"/>
      <c r="D312" s="145"/>
      <c r="E312" s="145"/>
      <c r="F312" s="145"/>
      <c r="G312" s="145"/>
      <c r="H312" s="145"/>
      <c r="I312" s="137"/>
      <c r="J312" s="137"/>
      <c r="K312" s="145"/>
    </row>
    <row r="313" spans="2:11">
      <c r="B313" s="136"/>
      <c r="C313" s="145"/>
      <c r="D313" s="145"/>
      <c r="E313" s="145"/>
      <c r="F313" s="145"/>
      <c r="G313" s="145"/>
      <c r="H313" s="145"/>
      <c r="I313" s="137"/>
      <c r="J313" s="137"/>
      <c r="K313" s="145"/>
    </row>
    <row r="314" spans="2:11">
      <c r="B314" s="136"/>
      <c r="C314" s="145"/>
      <c r="D314" s="145"/>
      <c r="E314" s="145"/>
      <c r="F314" s="145"/>
      <c r="G314" s="145"/>
      <c r="H314" s="145"/>
      <c r="I314" s="137"/>
      <c r="J314" s="137"/>
      <c r="K314" s="145"/>
    </row>
    <row r="315" spans="2:11">
      <c r="B315" s="136"/>
      <c r="C315" s="145"/>
      <c r="D315" s="145"/>
      <c r="E315" s="145"/>
      <c r="F315" s="145"/>
      <c r="G315" s="145"/>
      <c r="H315" s="145"/>
      <c r="I315" s="137"/>
      <c r="J315" s="137"/>
      <c r="K315" s="145"/>
    </row>
    <row r="316" spans="2:11">
      <c r="B316" s="136"/>
      <c r="C316" s="145"/>
      <c r="D316" s="145"/>
      <c r="E316" s="145"/>
      <c r="F316" s="145"/>
      <c r="G316" s="145"/>
      <c r="H316" s="145"/>
      <c r="I316" s="137"/>
      <c r="J316" s="137"/>
      <c r="K316" s="145"/>
    </row>
    <row r="317" spans="2:11">
      <c r="B317" s="136"/>
      <c r="C317" s="145"/>
      <c r="D317" s="145"/>
      <c r="E317" s="145"/>
      <c r="F317" s="145"/>
      <c r="G317" s="145"/>
      <c r="H317" s="145"/>
      <c r="I317" s="137"/>
      <c r="J317" s="137"/>
      <c r="K317" s="145"/>
    </row>
    <row r="318" spans="2:11">
      <c r="B318" s="136"/>
      <c r="C318" s="145"/>
      <c r="D318" s="145"/>
      <c r="E318" s="145"/>
      <c r="F318" s="145"/>
      <c r="G318" s="145"/>
      <c r="H318" s="145"/>
      <c r="I318" s="137"/>
      <c r="J318" s="137"/>
      <c r="K318" s="145"/>
    </row>
    <row r="319" spans="2:11">
      <c r="B319" s="136"/>
      <c r="C319" s="145"/>
      <c r="D319" s="145"/>
      <c r="E319" s="145"/>
      <c r="F319" s="145"/>
      <c r="G319" s="145"/>
      <c r="H319" s="145"/>
      <c r="I319" s="137"/>
      <c r="J319" s="137"/>
      <c r="K319" s="145"/>
    </row>
    <row r="320" spans="2:11">
      <c r="B320" s="136"/>
      <c r="C320" s="145"/>
      <c r="D320" s="145"/>
      <c r="E320" s="145"/>
      <c r="F320" s="145"/>
      <c r="G320" s="145"/>
      <c r="H320" s="145"/>
      <c r="I320" s="137"/>
      <c r="J320" s="137"/>
      <c r="K320" s="145"/>
    </row>
    <row r="321" spans="2:11">
      <c r="B321" s="136"/>
      <c r="C321" s="145"/>
      <c r="D321" s="145"/>
      <c r="E321" s="145"/>
      <c r="F321" s="145"/>
      <c r="G321" s="145"/>
      <c r="H321" s="145"/>
      <c r="I321" s="137"/>
      <c r="J321" s="137"/>
      <c r="K321" s="145"/>
    </row>
    <row r="322" spans="2:11">
      <c r="B322" s="136"/>
      <c r="C322" s="145"/>
      <c r="D322" s="145"/>
      <c r="E322" s="145"/>
      <c r="F322" s="145"/>
      <c r="G322" s="145"/>
      <c r="H322" s="145"/>
      <c r="I322" s="137"/>
      <c r="J322" s="137"/>
      <c r="K322" s="145"/>
    </row>
    <row r="323" spans="2:11">
      <c r="B323" s="136"/>
      <c r="C323" s="145"/>
      <c r="D323" s="145"/>
      <c r="E323" s="145"/>
      <c r="F323" s="145"/>
      <c r="G323" s="145"/>
      <c r="H323" s="145"/>
      <c r="I323" s="137"/>
      <c r="J323" s="137"/>
      <c r="K323" s="145"/>
    </row>
    <row r="324" spans="2:11">
      <c r="B324" s="136"/>
      <c r="C324" s="145"/>
      <c r="D324" s="145"/>
      <c r="E324" s="145"/>
      <c r="F324" s="145"/>
      <c r="G324" s="145"/>
      <c r="H324" s="145"/>
      <c r="I324" s="137"/>
      <c r="J324" s="137"/>
      <c r="K324" s="145"/>
    </row>
    <row r="325" spans="2:11">
      <c r="B325" s="136"/>
      <c r="C325" s="145"/>
      <c r="D325" s="145"/>
      <c r="E325" s="145"/>
      <c r="F325" s="145"/>
      <c r="G325" s="145"/>
      <c r="H325" s="145"/>
      <c r="I325" s="137"/>
      <c r="J325" s="137"/>
      <c r="K325" s="145"/>
    </row>
    <row r="326" spans="2:11">
      <c r="B326" s="136"/>
      <c r="C326" s="145"/>
      <c r="D326" s="145"/>
      <c r="E326" s="145"/>
      <c r="F326" s="145"/>
      <c r="G326" s="145"/>
      <c r="H326" s="145"/>
      <c r="I326" s="137"/>
      <c r="J326" s="137"/>
      <c r="K326" s="145"/>
    </row>
    <row r="327" spans="2:11">
      <c r="B327" s="136"/>
      <c r="C327" s="145"/>
      <c r="D327" s="145"/>
      <c r="E327" s="145"/>
      <c r="F327" s="145"/>
      <c r="G327" s="145"/>
      <c r="H327" s="145"/>
      <c r="I327" s="137"/>
      <c r="J327" s="137"/>
      <c r="K327" s="145"/>
    </row>
    <row r="328" spans="2:11">
      <c r="B328" s="136"/>
      <c r="C328" s="145"/>
      <c r="D328" s="145"/>
      <c r="E328" s="145"/>
      <c r="F328" s="145"/>
      <c r="G328" s="145"/>
      <c r="H328" s="145"/>
      <c r="I328" s="137"/>
      <c r="J328" s="137"/>
      <c r="K328" s="145"/>
    </row>
    <row r="329" spans="2:11">
      <c r="B329" s="136"/>
      <c r="C329" s="145"/>
      <c r="D329" s="145"/>
      <c r="E329" s="145"/>
      <c r="F329" s="145"/>
      <c r="G329" s="145"/>
      <c r="H329" s="145"/>
      <c r="I329" s="137"/>
      <c r="J329" s="137"/>
      <c r="K329" s="145"/>
    </row>
    <row r="330" spans="2:11">
      <c r="B330" s="136"/>
      <c r="C330" s="145"/>
      <c r="D330" s="145"/>
      <c r="E330" s="145"/>
      <c r="F330" s="145"/>
      <c r="G330" s="145"/>
      <c r="H330" s="145"/>
      <c r="I330" s="137"/>
      <c r="J330" s="137"/>
      <c r="K330" s="145"/>
    </row>
    <row r="331" spans="2:11">
      <c r="B331" s="136"/>
      <c r="C331" s="145"/>
      <c r="D331" s="145"/>
      <c r="E331" s="145"/>
      <c r="F331" s="145"/>
      <c r="G331" s="145"/>
      <c r="H331" s="145"/>
      <c r="I331" s="137"/>
      <c r="J331" s="137"/>
      <c r="K331" s="145"/>
    </row>
    <row r="332" spans="2:11">
      <c r="B332" s="136"/>
      <c r="C332" s="145"/>
      <c r="D332" s="145"/>
      <c r="E332" s="145"/>
      <c r="F332" s="145"/>
      <c r="G332" s="145"/>
      <c r="H332" s="145"/>
      <c r="I332" s="137"/>
      <c r="J332" s="137"/>
      <c r="K332" s="145"/>
    </row>
    <row r="333" spans="2:11">
      <c r="B333" s="136"/>
      <c r="C333" s="145"/>
      <c r="D333" s="145"/>
      <c r="E333" s="145"/>
      <c r="F333" s="145"/>
      <c r="G333" s="145"/>
      <c r="H333" s="145"/>
      <c r="I333" s="137"/>
      <c r="J333" s="137"/>
      <c r="K333" s="145"/>
    </row>
    <row r="334" spans="2:11">
      <c r="B334" s="136"/>
      <c r="C334" s="145"/>
      <c r="D334" s="145"/>
      <c r="E334" s="145"/>
      <c r="F334" s="145"/>
      <c r="G334" s="145"/>
      <c r="H334" s="145"/>
      <c r="I334" s="137"/>
      <c r="J334" s="137"/>
      <c r="K334" s="145"/>
    </row>
    <row r="335" spans="2:11">
      <c r="B335" s="136"/>
      <c r="C335" s="145"/>
      <c r="D335" s="145"/>
      <c r="E335" s="145"/>
      <c r="F335" s="145"/>
      <c r="G335" s="145"/>
      <c r="H335" s="145"/>
      <c r="I335" s="137"/>
      <c r="J335" s="137"/>
      <c r="K335" s="145"/>
    </row>
    <row r="336" spans="2:11">
      <c r="B336" s="136"/>
      <c r="C336" s="145"/>
      <c r="D336" s="145"/>
      <c r="E336" s="145"/>
      <c r="F336" s="145"/>
      <c r="G336" s="145"/>
      <c r="H336" s="145"/>
      <c r="I336" s="137"/>
      <c r="J336" s="137"/>
      <c r="K336" s="145"/>
    </row>
    <row r="337" spans="2:11">
      <c r="B337" s="136"/>
      <c r="C337" s="145"/>
      <c r="D337" s="145"/>
      <c r="E337" s="145"/>
      <c r="F337" s="145"/>
      <c r="G337" s="145"/>
      <c r="H337" s="145"/>
      <c r="I337" s="137"/>
      <c r="J337" s="137"/>
      <c r="K337" s="145"/>
    </row>
    <row r="338" spans="2:11">
      <c r="B338" s="136"/>
      <c r="C338" s="145"/>
      <c r="D338" s="145"/>
      <c r="E338" s="145"/>
      <c r="F338" s="145"/>
      <c r="G338" s="145"/>
      <c r="H338" s="145"/>
      <c r="I338" s="137"/>
      <c r="J338" s="137"/>
      <c r="K338" s="145"/>
    </row>
    <row r="339" spans="2:11">
      <c r="B339" s="136"/>
      <c r="C339" s="145"/>
      <c r="D339" s="145"/>
      <c r="E339" s="145"/>
      <c r="F339" s="145"/>
      <c r="G339" s="145"/>
      <c r="H339" s="145"/>
      <c r="I339" s="137"/>
      <c r="J339" s="137"/>
      <c r="K339" s="145"/>
    </row>
    <row r="340" spans="2:11">
      <c r="B340" s="136"/>
      <c r="C340" s="145"/>
      <c r="D340" s="145"/>
      <c r="E340" s="145"/>
      <c r="F340" s="145"/>
      <c r="G340" s="145"/>
      <c r="H340" s="145"/>
      <c r="I340" s="137"/>
      <c r="J340" s="137"/>
      <c r="K340" s="145"/>
    </row>
    <row r="341" spans="2:11">
      <c r="B341" s="136"/>
      <c r="C341" s="145"/>
      <c r="D341" s="145"/>
      <c r="E341" s="145"/>
      <c r="F341" s="145"/>
      <c r="G341" s="145"/>
      <c r="H341" s="145"/>
      <c r="I341" s="137"/>
      <c r="J341" s="137"/>
      <c r="K341" s="145"/>
    </row>
    <row r="342" spans="2:11">
      <c r="B342" s="136"/>
      <c r="C342" s="145"/>
      <c r="D342" s="145"/>
      <c r="E342" s="145"/>
      <c r="F342" s="145"/>
      <c r="G342" s="145"/>
      <c r="H342" s="145"/>
      <c r="I342" s="137"/>
      <c r="J342" s="137"/>
      <c r="K342" s="145"/>
    </row>
    <row r="343" spans="2:11">
      <c r="B343" s="136"/>
      <c r="C343" s="145"/>
      <c r="D343" s="145"/>
      <c r="E343" s="145"/>
      <c r="F343" s="145"/>
      <c r="G343" s="145"/>
      <c r="H343" s="145"/>
      <c r="I343" s="137"/>
      <c r="J343" s="137"/>
      <c r="K343" s="145"/>
    </row>
    <row r="344" spans="2:11">
      <c r="B344" s="136"/>
      <c r="C344" s="145"/>
      <c r="D344" s="145"/>
      <c r="E344" s="145"/>
      <c r="F344" s="145"/>
      <c r="G344" s="145"/>
      <c r="H344" s="145"/>
      <c r="I344" s="137"/>
      <c r="J344" s="137"/>
      <c r="K344" s="145"/>
    </row>
    <row r="345" spans="2:11">
      <c r="B345" s="136"/>
      <c r="C345" s="145"/>
      <c r="D345" s="145"/>
      <c r="E345" s="145"/>
      <c r="F345" s="145"/>
      <c r="G345" s="145"/>
      <c r="H345" s="145"/>
      <c r="I345" s="137"/>
      <c r="J345" s="137"/>
      <c r="K345" s="145"/>
    </row>
    <row r="346" spans="2:11">
      <c r="B346" s="136"/>
      <c r="C346" s="145"/>
      <c r="D346" s="145"/>
      <c r="E346" s="145"/>
      <c r="F346" s="145"/>
      <c r="G346" s="145"/>
      <c r="H346" s="145"/>
      <c r="I346" s="137"/>
      <c r="J346" s="137"/>
      <c r="K346" s="145"/>
    </row>
    <row r="347" spans="2:11">
      <c r="B347" s="136"/>
      <c r="C347" s="145"/>
      <c r="D347" s="145"/>
      <c r="E347" s="145"/>
      <c r="F347" s="145"/>
      <c r="G347" s="145"/>
      <c r="H347" s="145"/>
      <c r="I347" s="137"/>
      <c r="J347" s="137"/>
      <c r="K347" s="145"/>
    </row>
    <row r="348" spans="2:11">
      <c r="B348" s="136"/>
      <c r="C348" s="145"/>
      <c r="D348" s="145"/>
      <c r="E348" s="145"/>
      <c r="F348" s="145"/>
      <c r="G348" s="145"/>
      <c r="H348" s="145"/>
      <c r="I348" s="137"/>
      <c r="J348" s="137"/>
      <c r="K348" s="145"/>
    </row>
    <row r="349" spans="2:11">
      <c r="B349" s="136"/>
      <c r="C349" s="145"/>
      <c r="D349" s="145"/>
      <c r="E349" s="145"/>
      <c r="F349" s="145"/>
      <c r="G349" s="145"/>
      <c r="H349" s="145"/>
      <c r="I349" s="137"/>
      <c r="J349" s="137"/>
      <c r="K349" s="145"/>
    </row>
    <row r="350" spans="2:11">
      <c r="B350" s="136"/>
      <c r="C350" s="145"/>
      <c r="D350" s="145"/>
      <c r="E350" s="145"/>
      <c r="F350" s="145"/>
      <c r="G350" s="145"/>
      <c r="H350" s="145"/>
      <c r="I350" s="137"/>
      <c r="J350" s="137"/>
      <c r="K350" s="145"/>
    </row>
    <row r="351" spans="2:11">
      <c r="B351" s="136"/>
      <c r="C351" s="145"/>
      <c r="D351" s="145"/>
      <c r="E351" s="145"/>
      <c r="F351" s="145"/>
      <c r="G351" s="145"/>
      <c r="H351" s="145"/>
      <c r="I351" s="137"/>
      <c r="J351" s="137"/>
      <c r="K351" s="145"/>
    </row>
    <row r="352" spans="2:11">
      <c r="B352" s="136"/>
      <c r="C352" s="145"/>
      <c r="D352" s="145"/>
      <c r="E352" s="145"/>
      <c r="F352" s="145"/>
      <c r="G352" s="145"/>
      <c r="H352" s="145"/>
      <c r="I352" s="137"/>
      <c r="J352" s="137"/>
      <c r="K352" s="145"/>
    </row>
    <row r="353" spans="2:11">
      <c r="B353" s="136"/>
      <c r="C353" s="145"/>
      <c r="D353" s="145"/>
      <c r="E353" s="145"/>
      <c r="F353" s="145"/>
      <c r="G353" s="145"/>
      <c r="H353" s="145"/>
      <c r="I353" s="137"/>
      <c r="J353" s="137"/>
      <c r="K353" s="145"/>
    </row>
    <row r="354" spans="2:11">
      <c r="B354" s="136"/>
      <c r="C354" s="145"/>
      <c r="D354" s="145"/>
      <c r="E354" s="145"/>
      <c r="F354" s="145"/>
      <c r="G354" s="145"/>
      <c r="H354" s="145"/>
      <c r="I354" s="137"/>
      <c r="J354" s="137"/>
      <c r="K354" s="145"/>
    </row>
    <row r="355" spans="2:11">
      <c r="B355" s="136"/>
      <c r="C355" s="145"/>
      <c r="D355" s="145"/>
      <c r="E355" s="145"/>
      <c r="F355" s="145"/>
      <c r="G355" s="145"/>
      <c r="H355" s="145"/>
      <c r="I355" s="137"/>
      <c r="J355" s="137"/>
      <c r="K355" s="145"/>
    </row>
    <row r="356" spans="2:11">
      <c r="B356" s="136"/>
      <c r="C356" s="145"/>
      <c r="D356" s="145"/>
      <c r="E356" s="145"/>
      <c r="F356" s="145"/>
      <c r="G356" s="145"/>
      <c r="H356" s="145"/>
      <c r="I356" s="137"/>
      <c r="J356" s="137"/>
      <c r="K356" s="145"/>
    </row>
    <row r="357" spans="2:11">
      <c r="B357" s="136"/>
      <c r="C357" s="145"/>
      <c r="D357" s="145"/>
      <c r="E357" s="145"/>
      <c r="F357" s="145"/>
      <c r="G357" s="145"/>
      <c r="H357" s="145"/>
      <c r="I357" s="137"/>
      <c r="J357" s="137"/>
      <c r="K357" s="145"/>
    </row>
    <row r="358" spans="2:11">
      <c r="B358" s="136"/>
      <c r="C358" s="145"/>
      <c r="D358" s="145"/>
      <c r="E358" s="145"/>
      <c r="F358" s="145"/>
      <c r="G358" s="145"/>
      <c r="H358" s="145"/>
      <c r="I358" s="137"/>
      <c r="J358" s="137"/>
      <c r="K358" s="145"/>
    </row>
    <row r="359" spans="2:11">
      <c r="B359" s="136"/>
      <c r="C359" s="145"/>
      <c r="D359" s="145"/>
      <c r="E359" s="145"/>
      <c r="F359" s="145"/>
      <c r="G359" s="145"/>
      <c r="H359" s="145"/>
      <c r="I359" s="137"/>
      <c r="J359" s="137"/>
      <c r="K359" s="145"/>
    </row>
    <row r="360" spans="2:11">
      <c r="B360" s="136"/>
      <c r="C360" s="145"/>
      <c r="D360" s="145"/>
      <c r="E360" s="145"/>
      <c r="F360" s="145"/>
      <c r="G360" s="145"/>
      <c r="H360" s="145"/>
      <c r="I360" s="137"/>
      <c r="J360" s="137"/>
      <c r="K360" s="145"/>
    </row>
    <row r="361" spans="2:11">
      <c r="B361" s="136"/>
      <c r="C361" s="145"/>
      <c r="D361" s="145"/>
      <c r="E361" s="145"/>
      <c r="F361" s="145"/>
      <c r="G361" s="145"/>
      <c r="H361" s="145"/>
      <c r="I361" s="137"/>
      <c r="J361" s="137"/>
      <c r="K361" s="145"/>
    </row>
    <row r="362" spans="2:11">
      <c r="B362" s="136"/>
      <c r="C362" s="145"/>
      <c r="D362" s="145"/>
      <c r="E362" s="145"/>
      <c r="F362" s="145"/>
      <c r="G362" s="145"/>
      <c r="H362" s="145"/>
      <c r="I362" s="137"/>
      <c r="J362" s="137"/>
      <c r="K362" s="145"/>
    </row>
    <row r="363" spans="2:11">
      <c r="B363" s="136"/>
      <c r="C363" s="145"/>
      <c r="D363" s="145"/>
      <c r="E363" s="145"/>
      <c r="F363" s="145"/>
      <c r="G363" s="145"/>
      <c r="H363" s="145"/>
      <c r="I363" s="137"/>
      <c r="J363" s="137"/>
      <c r="K363" s="145"/>
    </row>
    <row r="364" spans="2:11">
      <c r="B364" s="136"/>
      <c r="C364" s="145"/>
      <c r="D364" s="145"/>
      <c r="E364" s="145"/>
      <c r="F364" s="145"/>
      <c r="G364" s="145"/>
      <c r="H364" s="145"/>
      <c r="I364" s="137"/>
      <c r="J364" s="137"/>
      <c r="K364" s="145"/>
    </row>
    <row r="365" spans="2:11">
      <c r="B365" s="136"/>
      <c r="C365" s="145"/>
      <c r="D365" s="145"/>
      <c r="E365" s="145"/>
      <c r="F365" s="145"/>
      <c r="G365" s="145"/>
      <c r="H365" s="145"/>
      <c r="I365" s="137"/>
      <c r="J365" s="137"/>
      <c r="K365" s="145"/>
    </row>
    <row r="366" spans="2:11">
      <c r="B366" s="136"/>
      <c r="C366" s="145"/>
      <c r="D366" s="145"/>
      <c r="E366" s="145"/>
      <c r="F366" s="145"/>
      <c r="G366" s="145"/>
      <c r="H366" s="145"/>
      <c r="I366" s="137"/>
      <c r="J366" s="137"/>
      <c r="K366" s="145"/>
    </row>
    <row r="367" spans="2:11">
      <c r="B367" s="136"/>
      <c r="C367" s="145"/>
      <c r="D367" s="145"/>
      <c r="E367" s="145"/>
      <c r="F367" s="145"/>
      <c r="G367" s="145"/>
      <c r="H367" s="145"/>
      <c r="I367" s="137"/>
      <c r="J367" s="137"/>
      <c r="K367" s="145"/>
    </row>
    <row r="368" spans="2:11">
      <c r="B368" s="136"/>
      <c r="C368" s="145"/>
      <c r="D368" s="145"/>
      <c r="E368" s="145"/>
      <c r="F368" s="145"/>
      <c r="G368" s="145"/>
      <c r="H368" s="145"/>
      <c r="I368" s="137"/>
      <c r="J368" s="137"/>
      <c r="K368" s="145"/>
    </row>
    <row r="369" spans="2:11">
      <c r="B369" s="136"/>
      <c r="C369" s="145"/>
      <c r="D369" s="145"/>
      <c r="E369" s="145"/>
      <c r="F369" s="145"/>
      <c r="G369" s="145"/>
      <c r="H369" s="145"/>
      <c r="I369" s="137"/>
      <c r="J369" s="137"/>
      <c r="K369" s="145"/>
    </row>
    <row r="370" spans="2:11">
      <c r="B370" s="136"/>
      <c r="C370" s="145"/>
      <c r="D370" s="145"/>
      <c r="E370" s="145"/>
      <c r="F370" s="145"/>
      <c r="G370" s="145"/>
      <c r="H370" s="145"/>
      <c r="I370" s="137"/>
      <c r="J370" s="137"/>
      <c r="K370" s="145"/>
    </row>
    <row r="371" spans="2:11">
      <c r="B371" s="136"/>
      <c r="C371" s="145"/>
      <c r="D371" s="145"/>
      <c r="E371" s="145"/>
      <c r="F371" s="145"/>
      <c r="G371" s="145"/>
      <c r="H371" s="145"/>
      <c r="I371" s="137"/>
      <c r="J371" s="137"/>
      <c r="K371" s="145"/>
    </row>
    <row r="372" spans="2:11">
      <c r="B372" s="136"/>
      <c r="C372" s="145"/>
      <c r="D372" s="145"/>
      <c r="E372" s="145"/>
      <c r="F372" s="145"/>
      <c r="G372" s="145"/>
      <c r="H372" s="145"/>
      <c r="I372" s="137"/>
      <c r="J372" s="137"/>
      <c r="K372" s="145"/>
    </row>
    <row r="373" spans="2:11">
      <c r="B373" s="136"/>
      <c r="C373" s="145"/>
      <c r="D373" s="145"/>
      <c r="E373" s="145"/>
      <c r="F373" s="145"/>
      <c r="G373" s="145"/>
      <c r="H373" s="145"/>
      <c r="I373" s="137"/>
      <c r="J373" s="137"/>
      <c r="K373" s="145"/>
    </row>
    <row r="374" spans="2:11">
      <c r="B374" s="136"/>
      <c r="C374" s="145"/>
      <c r="D374" s="145"/>
      <c r="E374" s="145"/>
      <c r="F374" s="145"/>
      <c r="G374" s="145"/>
      <c r="H374" s="145"/>
      <c r="I374" s="137"/>
      <c r="J374" s="137"/>
      <c r="K374" s="145"/>
    </row>
    <row r="375" spans="2:11">
      <c r="B375" s="136"/>
      <c r="C375" s="145"/>
      <c r="D375" s="145"/>
      <c r="E375" s="145"/>
      <c r="F375" s="145"/>
      <c r="G375" s="145"/>
      <c r="H375" s="145"/>
      <c r="I375" s="137"/>
      <c r="J375" s="137"/>
      <c r="K375" s="145"/>
    </row>
    <row r="376" spans="2:11">
      <c r="B376" s="136"/>
      <c r="C376" s="145"/>
      <c r="D376" s="145"/>
      <c r="E376" s="145"/>
      <c r="F376" s="145"/>
      <c r="G376" s="145"/>
      <c r="H376" s="145"/>
      <c r="I376" s="137"/>
      <c r="J376" s="137"/>
      <c r="K376" s="145"/>
    </row>
    <row r="377" spans="2:11">
      <c r="B377" s="136"/>
      <c r="C377" s="145"/>
      <c r="D377" s="145"/>
      <c r="E377" s="145"/>
      <c r="F377" s="145"/>
      <c r="G377" s="145"/>
      <c r="H377" s="145"/>
      <c r="I377" s="137"/>
      <c r="J377" s="137"/>
      <c r="K377" s="145"/>
    </row>
    <row r="378" spans="2:11">
      <c r="B378" s="136"/>
      <c r="C378" s="145"/>
      <c r="D378" s="145"/>
      <c r="E378" s="145"/>
      <c r="F378" s="145"/>
      <c r="G378" s="145"/>
      <c r="H378" s="145"/>
      <c r="I378" s="137"/>
      <c r="J378" s="137"/>
      <c r="K378" s="145"/>
    </row>
    <row r="379" spans="2:11">
      <c r="B379" s="136"/>
      <c r="C379" s="145"/>
      <c r="D379" s="145"/>
      <c r="E379" s="145"/>
      <c r="F379" s="145"/>
      <c r="G379" s="145"/>
      <c r="H379" s="145"/>
      <c r="I379" s="137"/>
      <c r="J379" s="137"/>
      <c r="K379" s="145"/>
    </row>
    <row r="380" spans="2:11">
      <c r="B380" s="136"/>
      <c r="C380" s="145"/>
      <c r="D380" s="145"/>
      <c r="E380" s="145"/>
      <c r="F380" s="145"/>
      <c r="G380" s="145"/>
      <c r="H380" s="145"/>
      <c r="I380" s="137"/>
      <c r="J380" s="137"/>
      <c r="K380" s="145"/>
    </row>
    <row r="381" spans="2:11">
      <c r="B381" s="136"/>
      <c r="C381" s="145"/>
      <c r="D381" s="145"/>
      <c r="E381" s="145"/>
      <c r="F381" s="145"/>
      <c r="G381" s="145"/>
      <c r="H381" s="145"/>
      <c r="I381" s="137"/>
      <c r="J381" s="137"/>
      <c r="K381" s="145"/>
    </row>
    <row r="382" spans="2:11">
      <c r="B382" s="136"/>
      <c r="C382" s="145"/>
      <c r="D382" s="145"/>
      <c r="E382" s="145"/>
      <c r="F382" s="145"/>
      <c r="G382" s="145"/>
      <c r="H382" s="145"/>
      <c r="I382" s="137"/>
      <c r="J382" s="137"/>
      <c r="K382" s="145"/>
    </row>
    <row r="383" spans="2:11">
      <c r="B383" s="136"/>
      <c r="C383" s="145"/>
      <c r="D383" s="145"/>
      <c r="E383" s="145"/>
      <c r="F383" s="145"/>
      <c r="G383" s="145"/>
      <c r="H383" s="145"/>
      <c r="I383" s="137"/>
      <c r="J383" s="137"/>
      <c r="K383" s="145"/>
    </row>
    <row r="384" spans="2:11">
      <c r="B384" s="136"/>
      <c r="C384" s="145"/>
      <c r="D384" s="145"/>
      <c r="E384" s="145"/>
      <c r="F384" s="145"/>
      <c r="G384" s="145"/>
      <c r="H384" s="145"/>
      <c r="I384" s="137"/>
      <c r="J384" s="137"/>
      <c r="K384" s="145"/>
    </row>
    <row r="385" spans="2:11">
      <c r="B385" s="136"/>
      <c r="C385" s="145"/>
      <c r="D385" s="145"/>
      <c r="E385" s="145"/>
      <c r="F385" s="145"/>
      <c r="G385" s="145"/>
      <c r="H385" s="145"/>
      <c r="I385" s="137"/>
      <c r="J385" s="137"/>
      <c r="K385" s="145"/>
    </row>
    <row r="386" spans="2:11">
      <c r="B386" s="136"/>
      <c r="C386" s="145"/>
      <c r="D386" s="145"/>
      <c r="E386" s="145"/>
      <c r="F386" s="145"/>
      <c r="G386" s="145"/>
      <c r="H386" s="145"/>
      <c r="I386" s="137"/>
      <c r="J386" s="137"/>
      <c r="K386" s="145"/>
    </row>
    <row r="387" spans="2:11">
      <c r="B387" s="136"/>
      <c r="C387" s="145"/>
      <c r="D387" s="145"/>
      <c r="E387" s="145"/>
      <c r="F387" s="145"/>
      <c r="G387" s="145"/>
      <c r="H387" s="145"/>
      <c r="I387" s="137"/>
      <c r="J387" s="137"/>
      <c r="K387" s="145"/>
    </row>
    <row r="388" spans="2:11">
      <c r="B388" s="136"/>
      <c r="C388" s="145"/>
      <c r="D388" s="145"/>
      <c r="E388" s="145"/>
      <c r="F388" s="145"/>
      <c r="G388" s="145"/>
      <c r="H388" s="145"/>
      <c r="I388" s="137"/>
      <c r="J388" s="137"/>
      <c r="K388" s="145"/>
    </row>
    <row r="389" spans="2:11">
      <c r="B389" s="136"/>
      <c r="C389" s="145"/>
      <c r="D389" s="145"/>
      <c r="E389" s="145"/>
      <c r="F389" s="145"/>
      <c r="G389" s="145"/>
      <c r="H389" s="145"/>
      <c r="I389" s="137"/>
      <c r="J389" s="137"/>
      <c r="K389" s="145"/>
    </row>
    <row r="390" spans="2:11">
      <c r="B390" s="136"/>
      <c r="C390" s="145"/>
      <c r="D390" s="145"/>
      <c r="E390" s="145"/>
      <c r="F390" s="145"/>
      <c r="G390" s="145"/>
      <c r="H390" s="145"/>
      <c r="I390" s="137"/>
      <c r="J390" s="137"/>
      <c r="K390" s="145"/>
    </row>
    <row r="391" spans="2:11">
      <c r="B391" s="136"/>
      <c r="C391" s="145"/>
      <c r="D391" s="145"/>
      <c r="E391" s="145"/>
      <c r="F391" s="145"/>
      <c r="G391" s="145"/>
      <c r="H391" s="145"/>
      <c r="I391" s="137"/>
      <c r="J391" s="137"/>
      <c r="K391" s="145"/>
    </row>
    <row r="392" spans="2:11">
      <c r="B392" s="136"/>
      <c r="C392" s="145"/>
      <c r="D392" s="145"/>
      <c r="E392" s="145"/>
      <c r="F392" s="145"/>
      <c r="G392" s="145"/>
      <c r="H392" s="145"/>
      <c r="I392" s="137"/>
      <c r="J392" s="137"/>
      <c r="K392" s="145"/>
    </row>
    <row r="393" spans="2:11">
      <c r="B393" s="136"/>
      <c r="C393" s="145"/>
      <c r="D393" s="145"/>
      <c r="E393" s="145"/>
      <c r="F393" s="145"/>
      <c r="G393" s="145"/>
      <c r="H393" s="145"/>
      <c r="I393" s="137"/>
      <c r="J393" s="137"/>
      <c r="K393" s="145"/>
    </row>
    <row r="394" spans="2:11">
      <c r="B394" s="136"/>
      <c r="C394" s="145"/>
      <c r="D394" s="145"/>
      <c r="E394" s="145"/>
      <c r="F394" s="145"/>
      <c r="G394" s="145"/>
      <c r="H394" s="145"/>
      <c r="I394" s="137"/>
      <c r="J394" s="137"/>
      <c r="K394" s="145"/>
    </row>
    <row r="395" spans="2:11">
      <c r="B395" s="136"/>
      <c r="C395" s="145"/>
      <c r="D395" s="145"/>
      <c r="E395" s="145"/>
      <c r="F395" s="145"/>
      <c r="G395" s="145"/>
      <c r="H395" s="145"/>
      <c r="I395" s="137"/>
      <c r="J395" s="137"/>
      <c r="K395" s="145"/>
    </row>
    <row r="396" spans="2:11">
      <c r="B396" s="136"/>
      <c r="C396" s="145"/>
      <c r="D396" s="145"/>
      <c r="E396" s="145"/>
      <c r="F396" s="145"/>
      <c r="G396" s="145"/>
      <c r="H396" s="145"/>
      <c r="I396" s="137"/>
      <c r="J396" s="137"/>
      <c r="K396" s="145"/>
    </row>
    <row r="397" spans="2:11">
      <c r="B397" s="136"/>
      <c r="C397" s="145"/>
      <c r="D397" s="145"/>
      <c r="E397" s="145"/>
      <c r="F397" s="145"/>
      <c r="G397" s="145"/>
      <c r="H397" s="145"/>
      <c r="I397" s="137"/>
      <c r="J397" s="137"/>
      <c r="K397" s="145"/>
    </row>
    <row r="398" spans="2:11">
      <c r="B398" s="136"/>
      <c r="C398" s="145"/>
      <c r="D398" s="145"/>
      <c r="E398" s="145"/>
      <c r="F398" s="145"/>
      <c r="G398" s="145"/>
      <c r="H398" s="145"/>
      <c r="I398" s="137"/>
      <c r="J398" s="137"/>
      <c r="K398" s="145"/>
    </row>
    <row r="399" spans="2:11">
      <c r="B399" s="136"/>
      <c r="C399" s="145"/>
      <c r="D399" s="145"/>
      <c r="E399" s="145"/>
      <c r="F399" s="145"/>
      <c r="G399" s="145"/>
      <c r="H399" s="145"/>
      <c r="I399" s="137"/>
      <c r="J399" s="137"/>
      <c r="K399" s="145"/>
    </row>
    <row r="400" spans="2:11">
      <c r="B400" s="136"/>
      <c r="C400" s="145"/>
      <c r="D400" s="145"/>
      <c r="E400" s="145"/>
      <c r="F400" s="145"/>
      <c r="G400" s="145"/>
      <c r="H400" s="145"/>
      <c r="I400" s="137"/>
      <c r="J400" s="137"/>
      <c r="K400" s="145"/>
    </row>
    <row r="401" spans="2:11">
      <c r="B401" s="136"/>
      <c r="C401" s="145"/>
      <c r="D401" s="145"/>
      <c r="E401" s="145"/>
      <c r="F401" s="145"/>
      <c r="G401" s="145"/>
      <c r="H401" s="145"/>
      <c r="I401" s="137"/>
      <c r="J401" s="137"/>
      <c r="K401" s="145"/>
    </row>
    <row r="402" spans="2:11">
      <c r="B402" s="136"/>
      <c r="C402" s="145"/>
      <c r="D402" s="145"/>
      <c r="E402" s="145"/>
      <c r="F402" s="145"/>
      <c r="G402" s="145"/>
      <c r="H402" s="145"/>
      <c r="I402" s="137"/>
      <c r="J402" s="137"/>
      <c r="K402" s="145"/>
    </row>
    <row r="403" spans="2:11">
      <c r="B403" s="136"/>
      <c r="C403" s="145"/>
      <c r="D403" s="145"/>
      <c r="E403" s="145"/>
      <c r="F403" s="145"/>
      <c r="G403" s="145"/>
      <c r="H403" s="145"/>
      <c r="I403" s="137"/>
      <c r="J403" s="137"/>
      <c r="K403" s="145"/>
    </row>
    <row r="404" spans="2:11">
      <c r="B404" s="136"/>
      <c r="C404" s="145"/>
      <c r="D404" s="145"/>
      <c r="E404" s="145"/>
      <c r="F404" s="145"/>
      <c r="G404" s="145"/>
      <c r="H404" s="145"/>
      <c r="I404" s="137"/>
      <c r="J404" s="137"/>
      <c r="K404" s="145"/>
    </row>
    <row r="405" spans="2:11">
      <c r="B405" s="136"/>
      <c r="C405" s="145"/>
      <c r="D405" s="145"/>
      <c r="E405" s="145"/>
      <c r="F405" s="145"/>
      <c r="G405" s="145"/>
      <c r="H405" s="145"/>
      <c r="I405" s="137"/>
      <c r="J405" s="137"/>
      <c r="K405" s="145"/>
    </row>
    <row r="406" spans="2:11">
      <c r="B406" s="136"/>
      <c r="C406" s="145"/>
      <c r="D406" s="145"/>
      <c r="E406" s="145"/>
      <c r="F406" s="145"/>
      <c r="G406" s="145"/>
      <c r="H406" s="145"/>
      <c r="I406" s="137"/>
      <c r="J406" s="137"/>
      <c r="K406" s="145"/>
    </row>
    <row r="407" spans="2:11">
      <c r="B407" s="136"/>
      <c r="C407" s="145"/>
      <c r="D407" s="145"/>
      <c r="E407" s="145"/>
      <c r="F407" s="145"/>
      <c r="G407" s="145"/>
      <c r="H407" s="145"/>
      <c r="I407" s="137"/>
      <c r="J407" s="137"/>
      <c r="K407" s="145"/>
    </row>
    <row r="408" spans="2:11">
      <c r="B408" s="136"/>
      <c r="C408" s="145"/>
      <c r="D408" s="145"/>
      <c r="E408" s="145"/>
      <c r="F408" s="145"/>
      <c r="G408" s="145"/>
      <c r="H408" s="145"/>
      <c r="I408" s="137"/>
      <c r="J408" s="137"/>
      <c r="K408" s="145"/>
    </row>
    <row r="409" spans="2:11">
      <c r="B409" s="136"/>
      <c r="C409" s="145"/>
      <c r="D409" s="145"/>
      <c r="E409" s="145"/>
      <c r="F409" s="145"/>
      <c r="G409" s="145"/>
      <c r="H409" s="145"/>
      <c r="I409" s="137"/>
      <c r="J409" s="137"/>
      <c r="K409" s="145"/>
    </row>
    <row r="410" spans="2:11">
      <c r="B410" s="136"/>
      <c r="C410" s="145"/>
      <c r="D410" s="145"/>
      <c r="E410" s="145"/>
      <c r="F410" s="145"/>
      <c r="G410" s="145"/>
      <c r="H410" s="145"/>
      <c r="I410" s="137"/>
      <c r="J410" s="137"/>
      <c r="K410" s="145"/>
    </row>
    <row r="411" spans="2:11">
      <c r="B411" s="136"/>
      <c r="C411" s="145"/>
      <c r="D411" s="145"/>
      <c r="E411" s="145"/>
      <c r="F411" s="145"/>
      <c r="G411" s="145"/>
      <c r="H411" s="145"/>
      <c r="I411" s="137"/>
      <c r="J411" s="137"/>
      <c r="K411" s="145"/>
    </row>
    <row r="412" spans="2:11">
      <c r="B412" s="136"/>
      <c r="C412" s="145"/>
      <c r="D412" s="145"/>
      <c r="E412" s="145"/>
      <c r="F412" s="145"/>
      <c r="G412" s="145"/>
      <c r="H412" s="145"/>
      <c r="I412" s="137"/>
      <c r="J412" s="137"/>
      <c r="K412" s="145"/>
    </row>
    <row r="413" spans="2:11">
      <c r="B413" s="136"/>
      <c r="C413" s="145"/>
      <c r="D413" s="145"/>
      <c r="E413" s="145"/>
      <c r="F413" s="145"/>
      <c r="G413" s="145"/>
      <c r="H413" s="145"/>
      <c r="I413" s="137"/>
      <c r="J413" s="137"/>
      <c r="K413" s="145"/>
    </row>
    <row r="414" spans="2:11">
      <c r="B414" s="136"/>
      <c r="C414" s="145"/>
      <c r="D414" s="145"/>
      <c r="E414" s="145"/>
      <c r="F414" s="145"/>
      <c r="G414" s="145"/>
      <c r="H414" s="145"/>
      <c r="I414" s="137"/>
      <c r="J414" s="137"/>
      <c r="K414" s="145"/>
    </row>
    <row r="415" spans="2:11">
      <c r="B415" s="136"/>
      <c r="C415" s="145"/>
      <c r="D415" s="145"/>
      <c r="E415" s="145"/>
      <c r="F415" s="145"/>
      <c r="G415" s="145"/>
      <c r="H415" s="145"/>
      <c r="I415" s="137"/>
      <c r="J415" s="137"/>
      <c r="K415" s="145"/>
    </row>
    <row r="416" spans="2:11">
      <c r="B416" s="136"/>
      <c r="C416" s="145"/>
      <c r="D416" s="145"/>
      <c r="E416" s="145"/>
      <c r="F416" s="145"/>
      <c r="G416" s="145"/>
      <c r="H416" s="145"/>
      <c r="I416" s="137"/>
      <c r="J416" s="137"/>
      <c r="K416" s="145"/>
    </row>
    <row r="417" spans="2:11">
      <c r="B417" s="136"/>
      <c r="C417" s="145"/>
      <c r="D417" s="145"/>
      <c r="E417" s="145"/>
      <c r="F417" s="145"/>
      <c r="G417" s="145"/>
      <c r="H417" s="145"/>
      <c r="I417" s="137"/>
      <c r="J417" s="137"/>
      <c r="K417" s="145"/>
    </row>
    <row r="418" spans="2:11">
      <c r="B418" s="136"/>
      <c r="C418" s="145"/>
      <c r="D418" s="145"/>
      <c r="E418" s="145"/>
      <c r="F418" s="145"/>
      <c r="G418" s="145"/>
      <c r="H418" s="145"/>
      <c r="I418" s="137"/>
      <c r="J418" s="137"/>
      <c r="K418" s="145"/>
    </row>
    <row r="419" spans="2:11">
      <c r="B419" s="136"/>
      <c r="C419" s="145"/>
      <c r="D419" s="145"/>
      <c r="E419" s="145"/>
      <c r="F419" s="145"/>
      <c r="G419" s="145"/>
      <c r="H419" s="145"/>
      <c r="I419" s="137"/>
      <c r="J419" s="137"/>
      <c r="K419" s="145"/>
    </row>
    <row r="420" spans="2:11">
      <c r="B420" s="136"/>
      <c r="C420" s="145"/>
      <c r="D420" s="145"/>
      <c r="E420" s="145"/>
      <c r="F420" s="145"/>
      <c r="G420" s="145"/>
      <c r="H420" s="145"/>
      <c r="I420" s="137"/>
      <c r="J420" s="137"/>
      <c r="K420" s="145"/>
    </row>
    <row r="421" spans="2:11">
      <c r="B421" s="136"/>
      <c r="C421" s="145"/>
      <c r="D421" s="145"/>
      <c r="E421" s="145"/>
      <c r="F421" s="145"/>
      <c r="G421" s="145"/>
      <c r="H421" s="145"/>
      <c r="I421" s="137"/>
      <c r="J421" s="137"/>
      <c r="K421" s="145"/>
    </row>
    <row r="422" spans="2:11">
      <c r="B422" s="136"/>
      <c r="C422" s="145"/>
      <c r="D422" s="145"/>
      <c r="E422" s="145"/>
      <c r="F422" s="145"/>
      <c r="G422" s="145"/>
      <c r="H422" s="145"/>
      <c r="I422" s="137"/>
      <c r="J422" s="137"/>
      <c r="K422" s="145"/>
    </row>
    <row r="423" spans="2:11">
      <c r="B423" s="136"/>
      <c r="C423" s="145"/>
      <c r="D423" s="145"/>
      <c r="E423" s="145"/>
      <c r="F423" s="145"/>
      <c r="G423" s="145"/>
      <c r="H423" s="145"/>
      <c r="I423" s="137"/>
      <c r="J423" s="137"/>
      <c r="K423" s="145"/>
    </row>
    <row r="424" spans="2:11">
      <c r="B424" s="136"/>
      <c r="C424" s="145"/>
      <c r="D424" s="145"/>
      <c r="E424" s="145"/>
      <c r="F424" s="145"/>
      <c r="G424" s="145"/>
      <c r="H424" s="145"/>
      <c r="I424" s="137"/>
      <c r="J424" s="137"/>
      <c r="K424" s="145"/>
    </row>
    <row r="425" spans="2:11">
      <c r="B425" s="136"/>
      <c r="C425" s="145"/>
      <c r="D425" s="145"/>
      <c r="E425" s="145"/>
      <c r="F425" s="145"/>
      <c r="G425" s="145"/>
      <c r="H425" s="145"/>
      <c r="I425" s="137"/>
      <c r="J425" s="137"/>
      <c r="K425" s="145"/>
    </row>
    <row r="426" spans="2:11">
      <c r="B426" s="136"/>
      <c r="C426" s="145"/>
      <c r="D426" s="145"/>
      <c r="E426" s="145"/>
      <c r="F426" s="145"/>
      <c r="G426" s="145"/>
      <c r="H426" s="145"/>
      <c r="I426" s="137"/>
      <c r="J426" s="137"/>
      <c r="K426" s="145"/>
    </row>
    <row r="427" spans="2:11">
      <c r="B427" s="136"/>
      <c r="C427" s="145"/>
      <c r="D427" s="145"/>
      <c r="E427" s="145"/>
      <c r="F427" s="145"/>
      <c r="G427" s="145"/>
      <c r="H427" s="145"/>
      <c r="I427" s="137"/>
      <c r="J427" s="137"/>
      <c r="K427" s="145"/>
    </row>
    <row r="428" spans="2:11">
      <c r="B428" s="136"/>
      <c r="C428" s="145"/>
      <c r="D428" s="145"/>
      <c r="E428" s="145"/>
      <c r="F428" s="145"/>
      <c r="G428" s="145"/>
      <c r="H428" s="145"/>
      <c r="I428" s="137"/>
      <c r="J428" s="137"/>
      <c r="K428" s="145"/>
    </row>
    <row r="429" spans="2:11">
      <c r="B429" s="136"/>
      <c r="C429" s="145"/>
      <c r="D429" s="145"/>
      <c r="E429" s="145"/>
      <c r="F429" s="145"/>
      <c r="G429" s="145"/>
      <c r="H429" s="145"/>
      <c r="I429" s="137"/>
      <c r="J429" s="137"/>
      <c r="K429" s="145"/>
    </row>
    <row r="430" spans="2:11">
      <c r="B430" s="136"/>
      <c r="C430" s="145"/>
      <c r="D430" s="145"/>
      <c r="E430" s="145"/>
      <c r="F430" s="145"/>
      <c r="G430" s="145"/>
      <c r="H430" s="145"/>
      <c r="I430" s="137"/>
      <c r="J430" s="137"/>
      <c r="K430" s="145"/>
    </row>
    <row r="431" spans="2:11">
      <c r="B431" s="136"/>
      <c r="C431" s="145"/>
      <c r="D431" s="145"/>
      <c r="E431" s="145"/>
      <c r="F431" s="145"/>
      <c r="G431" s="145"/>
      <c r="H431" s="145"/>
      <c r="I431" s="137"/>
      <c r="J431" s="137"/>
      <c r="K431" s="145"/>
    </row>
    <row r="432" spans="2:11">
      <c r="B432" s="136"/>
      <c r="C432" s="145"/>
      <c r="D432" s="145"/>
      <c r="E432" s="145"/>
      <c r="F432" s="145"/>
      <c r="G432" s="145"/>
      <c r="H432" s="145"/>
      <c r="I432" s="137"/>
      <c r="J432" s="137"/>
      <c r="K432" s="145"/>
    </row>
    <row r="433" spans="2:11">
      <c r="B433" s="136"/>
      <c r="C433" s="145"/>
      <c r="D433" s="145"/>
      <c r="E433" s="145"/>
      <c r="F433" s="145"/>
      <c r="G433" s="145"/>
      <c r="H433" s="145"/>
      <c r="I433" s="137"/>
      <c r="J433" s="137"/>
      <c r="K433" s="145"/>
    </row>
    <row r="434" spans="2:11">
      <c r="B434" s="136"/>
      <c r="C434" s="145"/>
      <c r="D434" s="145"/>
      <c r="E434" s="145"/>
      <c r="F434" s="145"/>
      <c r="G434" s="145"/>
      <c r="H434" s="145"/>
      <c r="I434" s="137"/>
      <c r="J434" s="137"/>
      <c r="K434" s="145"/>
    </row>
    <row r="435" spans="2:11">
      <c r="B435" s="136"/>
      <c r="C435" s="145"/>
      <c r="D435" s="145"/>
      <c r="E435" s="145"/>
      <c r="F435" s="145"/>
      <c r="G435" s="145"/>
      <c r="H435" s="145"/>
      <c r="I435" s="137"/>
      <c r="J435" s="137"/>
      <c r="K435" s="145"/>
    </row>
    <row r="436" spans="2:11">
      <c r="B436" s="136"/>
      <c r="C436" s="145"/>
      <c r="D436" s="145"/>
      <c r="E436" s="145"/>
      <c r="F436" s="145"/>
      <c r="G436" s="145"/>
      <c r="H436" s="145"/>
      <c r="I436" s="137"/>
      <c r="J436" s="137"/>
      <c r="K436" s="145"/>
    </row>
    <row r="437" spans="2:11">
      <c r="B437" s="136"/>
      <c r="C437" s="145"/>
      <c r="D437" s="145"/>
      <c r="E437" s="145"/>
      <c r="F437" s="145"/>
      <c r="G437" s="145"/>
      <c r="H437" s="145"/>
      <c r="I437" s="137"/>
      <c r="J437" s="137"/>
      <c r="K437" s="145"/>
    </row>
    <row r="438" spans="2:11">
      <c r="B438" s="136"/>
      <c r="C438" s="145"/>
      <c r="D438" s="145"/>
      <c r="E438" s="145"/>
      <c r="F438" s="145"/>
      <c r="G438" s="145"/>
      <c r="H438" s="145"/>
      <c r="I438" s="137"/>
      <c r="J438" s="137"/>
      <c r="K438" s="145"/>
    </row>
    <row r="439" spans="2:11">
      <c r="B439" s="136"/>
      <c r="C439" s="145"/>
      <c r="D439" s="145"/>
      <c r="E439" s="145"/>
      <c r="F439" s="145"/>
      <c r="G439" s="145"/>
      <c r="H439" s="145"/>
      <c r="I439" s="137"/>
      <c r="J439" s="137"/>
      <c r="K439" s="145"/>
    </row>
    <row r="440" spans="2:11">
      <c r="B440" s="136"/>
      <c r="C440" s="145"/>
      <c r="D440" s="145"/>
      <c r="E440" s="145"/>
      <c r="F440" s="145"/>
      <c r="G440" s="145"/>
      <c r="H440" s="145"/>
      <c r="I440" s="137"/>
      <c r="J440" s="137"/>
      <c r="K440" s="145"/>
    </row>
    <row r="441" spans="2:11">
      <c r="B441" s="136"/>
      <c r="C441" s="145"/>
      <c r="D441" s="145"/>
      <c r="E441" s="145"/>
      <c r="F441" s="145"/>
      <c r="G441" s="145"/>
      <c r="H441" s="145"/>
      <c r="I441" s="137"/>
      <c r="J441" s="137"/>
      <c r="K441" s="145"/>
    </row>
    <row r="442" spans="2:11">
      <c r="B442" s="136"/>
      <c r="C442" s="145"/>
      <c r="D442" s="145"/>
      <c r="E442" s="145"/>
      <c r="F442" s="145"/>
      <c r="G442" s="145"/>
      <c r="H442" s="145"/>
      <c r="I442" s="137"/>
      <c r="J442" s="137"/>
      <c r="K442" s="145"/>
    </row>
    <row r="443" spans="2:11">
      <c r="B443" s="136"/>
      <c r="C443" s="145"/>
      <c r="D443" s="145"/>
      <c r="E443" s="145"/>
      <c r="F443" s="145"/>
      <c r="G443" s="145"/>
      <c r="H443" s="145"/>
      <c r="I443" s="137"/>
      <c r="J443" s="137"/>
      <c r="K443" s="145"/>
    </row>
    <row r="444" spans="2:11">
      <c r="B444" s="136"/>
      <c r="C444" s="145"/>
      <c r="D444" s="145"/>
      <c r="E444" s="145"/>
      <c r="F444" s="145"/>
      <c r="G444" s="145"/>
      <c r="H444" s="145"/>
      <c r="I444" s="137"/>
      <c r="J444" s="137"/>
      <c r="K444" s="145"/>
    </row>
    <row r="445" spans="2:11">
      <c r="B445" s="136"/>
      <c r="C445" s="145"/>
      <c r="D445" s="145"/>
      <c r="E445" s="145"/>
      <c r="F445" s="145"/>
      <c r="G445" s="145"/>
      <c r="H445" s="145"/>
      <c r="I445" s="137"/>
      <c r="J445" s="137"/>
      <c r="K445" s="145"/>
    </row>
    <row r="446" spans="2:11">
      <c r="B446" s="136"/>
      <c r="C446" s="145"/>
      <c r="D446" s="145"/>
      <c r="E446" s="145"/>
      <c r="F446" s="145"/>
      <c r="G446" s="145"/>
      <c r="H446" s="145"/>
      <c r="I446" s="137"/>
      <c r="J446" s="137"/>
      <c r="K446" s="145"/>
    </row>
    <row r="447" spans="2:11">
      <c r="B447" s="136"/>
      <c r="C447" s="145"/>
      <c r="D447" s="145"/>
      <c r="E447" s="145"/>
      <c r="F447" s="145"/>
      <c r="G447" s="145"/>
      <c r="H447" s="145"/>
      <c r="I447" s="137"/>
      <c r="J447" s="137"/>
      <c r="K447" s="145"/>
    </row>
    <row r="448" spans="2:11">
      <c r="B448" s="136"/>
      <c r="C448" s="145"/>
      <c r="D448" s="145"/>
      <c r="E448" s="145"/>
      <c r="F448" s="145"/>
      <c r="G448" s="145"/>
      <c r="H448" s="145"/>
      <c r="I448" s="137"/>
      <c r="J448" s="137"/>
      <c r="K448" s="145"/>
    </row>
    <row r="449" spans="2:11">
      <c r="B449" s="136"/>
      <c r="C449" s="145"/>
      <c r="D449" s="145"/>
      <c r="E449" s="145"/>
      <c r="F449" s="145"/>
      <c r="G449" s="145"/>
      <c r="H449" s="145"/>
      <c r="I449" s="137"/>
      <c r="J449" s="137"/>
      <c r="K449" s="145"/>
    </row>
    <row r="450" spans="2:11">
      <c r="B450" s="136"/>
      <c r="C450" s="145"/>
      <c r="D450" s="145"/>
      <c r="E450" s="145"/>
      <c r="F450" s="145"/>
      <c r="G450" s="145"/>
      <c r="H450" s="145"/>
      <c r="I450" s="137"/>
      <c r="J450" s="137"/>
      <c r="K450" s="145"/>
    </row>
    <row r="451" spans="2:11">
      <c r="B451" s="136"/>
      <c r="C451" s="145"/>
      <c r="D451" s="145"/>
      <c r="E451" s="145"/>
      <c r="F451" s="145"/>
      <c r="G451" s="145"/>
      <c r="H451" s="145"/>
      <c r="I451" s="137"/>
      <c r="J451" s="137"/>
      <c r="K451" s="145"/>
    </row>
    <row r="452" spans="2:11">
      <c r="B452" s="136"/>
      <c r="C452" s="145"/>
      <c r="D452" s="145"/>
      <c r="E452" s="145"/>
      <c r="F452" s="145"/>
      <c r="G452" s="145"/>
      <c r="H452" s="145"/>
      <c r="I452" s="137"/>
      <c r="J452" s="137"/>
      <c r="K452" s="145"/>
    </row>
    <row r="453" spans="2:11">
      <c r="B453" s="136"/>
      <c r="C453" s="145"/>
      <c r="D453" s="145"/>
      <c r="E453" s="145"/>
      <c r="F453" s="145"/>
      <c r="G453" s="145"/>
      <c r="H453" s="145"/>
      <c r="I453" s="137"/>
      <c r="J453" s="137"/>
      <c r="K453" s="145"/>
    </row>
    <row r="454" spans="2:11">
      <c r="B454" s="136"/>
      <c r="C454" s="145"/>
      <c r="D454" s="145"/>
      <c r="E454" s="145"/>
      <c r="F454" s="145"/>
      <c r="G454" s="145"/>
      <c r="H454" s="145"/>
      <c r="I454" s="137"/>
      <c r="J454" s="137"/>
      <c r="K454" s="145"/>
    </row>
    <row r="455" spans="2:11">
      <c r="B455" s="136"/>
      <c r="C455" s="145"/>
      <c r="D455" s="145"/>
      <c r="E455" s="145"/>
      <c r="F455" s="145"/>
      <c r="G455" s="145"/>
      <c r="H455" s="145"/>
      <c r="I455" s="137"/>
      <c r="J455" s="137"/>
      <c r="K455" s="145"/>
    </row>
    <row r="456" spans="2:11">
      <c r="B456" s="136"/>
      <c r="C456" s="145"/>
      <c r="D456" s="145"/>
      <c r="E456" s="145"/>
      <c r="F456" s="145"/>
      <c r="G456" s="145"/>
      <c r="H456" s="145"/>
      <c r="I456" s="137"/>
      <c r="J456" s="137"/>
      <c r="K456" s="145"/>
    </row>
    <row r="457" spans="2:11">
      <c r="B457" s="136"/>
      <c r="C457" s="145"/>
      <c r="D457" s="145"/>
      <c r="E457" s="145"/>
      <c r="F457" s="145"/>
      <c r="G457" s="145"/>
      <c r="H457" s="145"/>
      <c r="I457" s="137"/>
      <c r="J457" s="137"/>
      <c r="K457" s="145"/>
    </row>
    <row r="458" spans="2:11">
      <c r="B458" s="136"/>
      <c r="C458" s="145"/>
      <c r="D458" s="145"/>
      <c r="E458" s="145"/>
      <c r="F458" s="145"/>
      <c r="G458" s="145"/>
      <c r="H458" s="145"/>
      <c r="I458" s="137"/>
      <c r="J458" s="137"/>
      <c r="K458" s="145"/>
    </row>
    <row r="459" spans="2:11">
      <c r="B459" s="136"/>
      <c r="C459" s="145"/>
      <c r="D459" s="145"/>
      <c r="E459" s="145"/>
      <c r="F459" s="145"/>
      <c r="G459" s="145"/>
      <c r="H459" s="145"/>
      <c r="I459" s="137"/>
      <c r="J459" s="137"/>
      <c r="K459" s="145"/>
    </row>
    <row r="460" spans="2:11">
      <c r="B460" s="136"/>
      <c r="C460" s="145"/>
      <c r="D460" s="145"/>
      <c r="E460" s="145"/>
      <c r="F460" s="145"/>
      <c r="G460" s="145"/>
      <c r="H460" s="145"/>
      <c r="I460" s="137"/>
      <c r="J460" s="137"/>
      <c r="K460" s="145"/>
    </row>
    <row r="461" spans="2:11">
      <c r="B461" s="136"/>
      <c r="C461" s="145"/>
      <c r="D461" s="145"/>
      <c r="E461" s="145"/>
      <c r="F461" s="145"/>
      <c r="G461" s="145"/>
      <c r="H461" s="145"/>
      <c r="I461" s="137"/>
      <c r="J461" s="137"/>
      <c r="K461" s="145"/>
    </row>
    <row r="462" spans="2:11">
      <c r="B462" s="136"/>
      <c r="C462" s="145"/>
      <c r="D462" s="145"/>
      <c r="E462" s="145"/>
      <c r="F462" s="145"/>
      <c r="G462" s="145"/>
      <c r="H462" s="145"/>
      <c r="I462" s="137"/>
      <c r="J462" s="137"/>
      <c r="K462" s="145"/>
    </row>
    <row r="463" spans="2:11">
      <c r="B463" s="136"/>
      <c r="C463" s="145"/>
      <c r="D463" s="145"/>
      <c r="E463" s="145"/>
      <c r="F463" s="145"/>
      <c r="G463" s="145"/>
      <c r="H463" s="145"/>
      <c r="I463" s="137"/>
      <c r="J463" s="137"/>
      <c r="K463" s="145"/>
    </row>
    <row r="464" spans="2:11">
      <c r="B464" s="136"/>
      <c r="C464" s="145"/>
      <c r="D464" s="145"/>
      <c r="E464" s="145"/>
      <c r="F464" s="145"/>
      <c r="G464" s="145"/>
      <c r="H464" s="145"/>
      <c r="I464" s="137"/>
      <c r="J464" s="137"/>
      <c r="K464" s="145"/>
    </row>
    <row r="465" spans="2:11">
      <c r="B465" s="136"/>
      <c r="C465" s="145"/>
      <c r="D465" s="145"/>
      <c r="E465" s="145"/>
      <c r="F465" s="145"/>
      <c r="G465" s="145"/>
      <c r="H465" s="145"/>
      <c r="I465" s="137"/>
      <c r="J465" s="137"/>
      <c r="K465" s="145"/>
    </row>
    <row r="466" spans="2:11">
      <c r="B466" s="136"/>
      <c r="C466" s="145"/>
      <c r="D466" s="145"/>
      <c r="E466" s="145"/>
      <c r="F466" s="145"/>
      <c r="G466" s="145"/>
      <c r="H466" s="145"/>
      <c r="I466" s="137"/>
      <c r="J466" s="137"/>
      <c r="K466" s="145"/>
    </row>
    <row r="467" spans="2:11">
      <c r="B467" s="136"/>
      <c r="C467" s="145"/>
      <c r="D467" s="145"/>
      <c r="E467" s="145"/>
      <c r="F467" s="145"/>
      <c r="G467" s="145"/>
      <c r="H467" s="145"/>
      <c r="I467" s="137"/>
      <c r="J467" s="137"/>
      <c r="K467" s="145"/>
    </row>
    <row r="468" spans="2:11">
      <c r="B468" s="136"/>
      <c r="C468" s="145"/>
      <c r="D468" s="145"/>
      <c r="E468" s="145"/>
      <c r="F468" s="145"/>
      <c r="G468" s="145"/>
      <c r="H468" s="145"/>
      <c r="I468" s="137"/>
      <c r="J468" s="137"/>
      <c r="K468" s="145"/>
    </row>
    <row r="469" spans="2:11">
      <c r="B469" s="136"/>
      <c r="C469" s="145"/>
      <c r="D469" s="145"/>
      <c r="E469" s="145"/>
      <c r="F469" s="145"/>
      <c r="G469" s="145"/>
      <c r="H469" s="145"/>
      <c r="I469" s="137"/>
      <c r="J469" s="137"/>
      <c r="K469" s="145"/>
    </row>
    <row r="470" spans="2:11">
      <c r="B470" s="136"/>
      <c r="C470" s="145"/>
      <c r="D470" s="145"/>
      <c r="E470" s="145"/>
      <c r="F470" s="145"/>
      <c r="G470" s="145"/>
      <c r="H470" s="145"/>
      <c r="I470" s="137"/>
      <c r="J470" s="137"/>
      <c r="K470" s="145"/>
    </row>
    <row r="471" spans="2:11">
      <c r="B471" s="136"/>
      <c r="C471" s="145"/>
      <c r="D471" s="145"/>
      <c r="E471" s="145"/>
      <c r="F471" s="145"/>
      <c r="G471" s="145"/>
      <c r="H471" s="145"/>
      <c r="I471" s="137"/>
      <c r="J471" s="137"/>
      <c r="K471" s="145"/>
    </row>
    <row r="472" spans="2:11">
      <c r="B472" s="136"/>
      <c r="C472" s="145"/>
      <c r="D472" s="145"/>
      <c r="E472" s="145"/>
      <c r="F472" s="145"/>
      <c r="G472" s="145"/>
      <c r="H472" s="145"/>
      <c r="I472" s="137"/>
      <c r="J472" s="137"/>
      <c r="K472" s="145"/>
    </row>
    <row r="473" spans="2:11">
      <c r="B473" s="136"/>
      <c r="C473" s="145"/>
      <c r="D473" s="145"/>
      <c r="E473" s="145"/>
      <c r="F473" s="145"/>
      <c r="G473" s="145"/>
      <c r="H473" s="145"/>
      <c r="I473" s="137"/>
      <c r="J473" s="137"/>
      <c r="K473" s="145"/>
    </row>
    <row r="474" spans="2:11">
      <c r="B474" s="136"/>
      <c r="C474" s="145"/>
      <c r="D474" s="145"/>
      <c r="E474" s="145"/>
      <c r="F474" s="145"/>
      <c r="G474" s="145"/>
      <c r="H474" s="145"/>
      <c r="I474" s="137"/>
      <c r="J474" s="137"/>
      <c r="K474" s="145"/>
    </row>
    <row r="475" spans="2:11">
      <c r="B475" s="136"/>
      <c r="C475" s="145"/>
      <c r="D475" s="145"/>
      <c r="E475" s="145"/>
      <c r="F475" s="145"/>
      <c r="G475" s="145"/>
      <c r="H475" s="145"/>
      <c r="I475" s="137"/>
      <c r="J475" s="137"/>
      <c r="K475" s="145"/>
    </row>
    <row r="476" spans="2:11">
      <c r="B476" s="136"/>
      <c r="C476" s="145"/>
      <c r="D476" s="145"/>
      <c r="E476" s="145"/>
      <c r="F476" s="145"/>
      <c r="G476" s="145"/>
      <c r="H476" s="145"/>
      <c r="I476" s="137"/>
      <c r="J476" s="137"/>
      <c r="K476" s="145"/>
    </row>
    <row r="477" spans="2:11">
      <c r="B477" s="136"/>
      <c r="C477" s="145"/>
      <c r="D477" s="145"/>
      <c r="E477" s="145"/>
      <c r="F477" s="145"/>
      <c r="G477" s="145"/>
      <c r="H477" s="145"/>
      <c r="I477" s="137"/>
      <c r="J477" s="137"/>
      <c r="K477" s="145"/>
    </row>
    <row r="478" spans="2:11">
      <c r="B478" s="136"/>
      <c r="C478" s="145"/>
      <c r="D478" s="145"/>
      <c r="E478" s="145"/>
      <c r="F478" s="145"/>
      <c r="G478" s="145"/>
      <c r="H478" s="145"/>
      <c r="I478" s="137"/>
      <c r="J478" s="137"/>
      <c r="K478" s="145"/>
    </row>
    <row r="479" spans="2:11">
      <c r="B479" s="136"/>
      <c r="C479" s="145"/>
      <c r="D479" s="145"/>
      <c r="E479" s="145"/>
      <c r="F479" s="145"/>
      <c r="G479" s="145"/>
      <c r="H479" s="145"/>
      <c r="I479" s="137"/>
      <c r="J479" s="137"/>
      <c r="K479" s="145"/>
    </row>
    <row r="480" spans="2:11">
      <c r="B480" s="136"/>
      <c r="C480" s="145"/>
      <c r="D480" s="145"/>
      <c r="E480" s="145"/>
      <c r="F480" s="145"/>
      <c r="G480" s="145"/>
      <c r="H480" s="145"/>
      <c r="I480" s="137"/>
      <c r="J480" s="137"/>
      <c r="K480" s="145"/>
    </row>
    <row r="481" spans="2:11">
      <c r="B481" s="136"/>
      <c r="C481" s="145"/>
      <c r="D481" s="145"/>
      <c r="E481" s="145"/>
      <c r="F481" s="145"/>
      <c r="G481" s="145"/>
      <c r="H481" s="145"/>
      <c r="I481" s="137"/>
      <c r="J481" s="137"/>
      <c r="K481" s="145"/>
    </row>
    <row r="482" spans="2:11">
      <c r="B482" s="136"/>
      <c r="C482" s="145"/>
      <c r="D482" s="145"/>
      <c r="E482" s="145"/>
      <c r="F482" s="145"/>
      <c r="G482" s="145"/>
      <c r="H482" s="145"/>
      <c r="I482" s="137"/>
      <c r="J482" s="137"/>
      <c r="K482" s="145"/>
    </row>
    <row r="483" spans="2:11">
      <c r="B483" s="136"/>
      <c r="C483" s="145"/>
      <c r="D483" s="145"/>
      <c r="E483" s="145"/>
      <c r="F483" s="145"/>
      <c r="G483" s="145"/>
      <c r="H483" s="145"/>
      <c r="I483" s="137"/>
      <c r="J483" s="137"/>
      <c r="K483" s="145"/>
    </row>
    <row r="484" spans="2:11">
      <c r="B484" s="136"/>
      <c r="C484" s="145"/>
      <c r="D484" s="145"/>
      <c r="E484" s="145"/>
      <c r="F484" s="145"/>
      <c r="G484" s="145"/>
      <c r="H484" s="145"/>
      <c r="I484" s="137"/>
      <c r="J484" s="137"/>
      <c r="K484" s="145"/>
    </row>
    <row r="485" spans="2:11">
      <c r="B485" s="136"/>
      <c r="C485" s="145"/>
      <c r="D485" s="145"/>
      <c r="E485" s="145"/>
      <c r="F485" s="145"/>
      <c r="G485" s="145"/>
      <c r="H485" s="145"/>
      <c r="I485" s="137"/>
      <c r="J485" s="137"/>
      <c r="K485" s="145"/>
    </row>
    <row r="486" spans="2:11">
      <c r="B486" s="136"/>
      <c r="C486" s="145"/>
      <c r="D486" s="145"/>
      <c r="E486" s="145"/>
      <c r="F486" s="145"/>
      <c r="G486" s="145"/>
      <c r="H486" s="145"/>
      <c r="I486" s="137"/>
      <c r="J486" s="137"/>
      <c r="K486" s="145"/>
    </row>
    <row r="487" spans="2:11">
      <c r="B487" s="136"/>
      <c r="C487" s="145"/>
      <c r="D487" s="145"/>
      <c r="E487" s="145"/>
      <c r="F487" s="145"/>
      <c r="G487" s="145"/>
      <c r="H487" s="145"/>
      <c r="I487" s="137"/>
      <c r="J487" s="137"/>
      <c r="K487" s="145"/>
    </row>
    <row r="488" spans="2:11">
      <c r="B488" s="136"/>
      <c r="C488" s="145"/>
      <c r="D488" s="145"/>
      <c r="E488" s="145"/>
      <c r="F488" s="145"/>
      <c r="G488" s="145"/>
      <c r="H488" s="145"/>
      <c r="I488" s="137"/>
      <c r="J488" s="137"/>
      <c r="K488" s="145"/>
    </row>
    <row r="489" spans="2:11">
      <c r="B489" s="136"/>
      <c r="C489" s="145"/>
      <c r="D489" s="145"/>
      <c r="E489" s="145"/>
      <c r="F489" s="145"/>
      <c r="G489" s="145"/>
      <c r="H489" s="145"/>
      <c r="I489" s="137"/>
      <c r="J489" s="137"/>
      <c r="K489" s="145"/>
    </row>
    <row r="490" spans="2:11">
      <c r="B490" s="136"/>
      <c r="C490" s="145"/>
      <c r="D490" s="145"/>
      <c r="E490" s="145"/>
      <c r="F490" s="145"/>
      <c r="G490" s="145"/>
      <c r="H490" s="145"/>
      <c r="I490" s="137"/>
      <c r="J490" s="137"/>
      <c r="K490" s="145"/>
    </row>
    <row r="491" spans="2:11">
      <c r="B491" s="136"/>
      <c r="C491" s="145"/>
      <c r="D491" s="145"/>
      <c r="E491" s="145"/>
      <c r="F491" s="145"/>
      <c r="G491" s="145"/>
      <c r="H491" s="145"/>
      <c r="I491" s="137"/>
      <c r="J491" s="137"/>
      <c r="K491" s="145"/>
    </row>
    <row r="492" spans="2:11">
      <c r="B492" s="136"/>
      <c r="C492" s="145"/>
      <c r="D492" s="145"/>
      <c r="E492" s="145"/>
      <c r="F492" s="145"/>
      <c r="G492" s="145"/>
      <c r="H492" s="145"/>
      <c r="I492" s="137"/>
      <c r="J492" s="137"/>
      <c r="K492" s="145"/>
    </row>
    <row r="493" spans="2:11">
      <c r="B493" s="136"/>
      <c r="C493" s="145"/>
      <c r="D493" s="145"/>
      <c r="E493" s="145"/>
      <c r="F493" s="145"/>
      <c r="G493" s="145"/>
      <c r="H493" s="145"/>
      <c r="I493" s="137"/>
      <c r="J493" s="137"/>
      <c r="K493" s="145"/>
    </row>
    <row r="494" spans="2:11">
      <c r="B494" s="136"/>
      <c r="C494" s="145"/>
      <c r="D494" s="145"/>
      <c r="E494" s="145"/>
      <c r="F494" s="145"/>
      <c r="G494" s="145"/>
      <c r="H494" s="145"/>
      <c r="I494" s="137"/>
      <c r="J494" s="137"/>
      <c r="K494" s="145"/>
    </row>
    <row r="495" spans="2:11">
      <c r="B495" s="136"/>
      <c r="C495" s="145"/>
      <c r="D495" s="145"/>
      <c r="E495" s="145"/>
      <c r="F495" s="145"/>
      <c r="G495" s="145"/>
      <c r="H495" s="145"/>
      <c r="I495" s="137"/>
      <c r="J495" s="137"/>
      <c r="K495" s="145"/>
    </row>
    <row r="496" spans="2:11">
      <c r="B496" s="136"/>
      <c r="C496" s="145"/>
      <c r="D496" s="145"/>
      <c r="E496" s="145"/>
      <c r="F496" s="145"/>
      <c r="G496" s="145"/>
      <c r="H496" s="145"/>
      <c r="I496" s="137"/>
      <c r="J496" s="137"/>
      <c r="K496" s="145"/>
    </row>
    <row r="497" spans="2:11">
      <c r="B497" s="136"/>
      <c r="C497" s="145"/>
      <c r="D497" s="145"/>
      <c r="E497" s="145"/>
      <c r="F497" s="145"/>
      <c r="G497" s="145"/>
      <c r="H497" s="145"/>
      <c r="I497" s="137"/>
      <c r="J497" s="137"/>
      <c r="K497" s="145"/>
    </row>
    <row r="498" spans="2:11">
      <c r="B498" s="136"/>
      <c r="C498" s="145"/>
      <c r="D498" s="145"/>
      <c r="E498" s="145"/>
      <c r="F498" s="145"/>
      <c r="G498" s="145"/>
      <c r="H498" s="145"/>
      <c r="I498" s="137"/>
      <c r="J498" s="137"/>
      <c r="K498" s="145"/>
    </row>
    <row r="499" spans="2:11">
      <c r="B499" s="136"/>
      <c r="C499" s="145"/>
      <c r="D499" s="145"/>
      <c r="E499" s="145"/>
      <c r="F499" s="145"/>
      <c r="G499" s="145"/>
      <c r="H499" s="145"/>
      <c r="I499" s="137"/>
      <c r="J499" s="137"/>
      <c r="K499" s="145"/>
    </row>
    <row r="500" spans="2:11">
      <c r="B500" s="136"/>
      <c r="C500" s="145"/>
      <c r="D500" s="145"/>
      <c r="E500" s="145"/>
      <c r="F500" s="145"/>
      <c r="G500" s="145"/>
      <c r="H500" s="145"/>
      <c r="I500" s="137"/>
      <c r="J500" s="137"/>
      <c r="K500" s="145"/>
    </row>
    <row r="501" spans="2:11">
      <c r="B501" s="136"/>
      <c r="C501" s="145"/>
      <c r="D501" s="145"/>
      <c r="E501" s="145"/>
      <c r="F501" s="145"/>
      <c r="G501" s="145"/>
      <c r="H501" s="145"/>
      <c r="I501" s="137"/>
      <c r="J501" s="137"/>
      <c r="K501" s="145"/>
    </row>
    <row r="502" spans="2:11">
      <c r="B502" s="136"/>
      <c r="C502" s="145"/>
      <c r="D502" s="145"/>
      <c r="E502" s="145"/>
      <c r="F502" s="145"/>
      <c r="G502" s="145"/>
      <c r="H502" s="145"/>
      <c r="I502" s="137"/>
      <c r="J502" s="137"/>
      <c r="K502" s="145"/>
    </row>
    <row r="503" spans="2:11">
      <c r="B503" s="136"/>
      <c r="C503" s="145"/>
      <c r="D503" s="145"/>
      <c r="E503" s="145"/>
      <c r="F503" s="145"/>
      <c r="G503" s="145"/>
      <c r="H503" s="145"/>
      <c r="I503" s="137"/>
      <c r="J503" s="137"/>
      <c r="K503" s="145"/>
    </row>
    <row r="504" spans="2:11">
      <c r="B504" s="136"/>
      <c r="C504" s="145"/>
      <c r="D504" s="145"/>
      <c r="E504" s="145"/>
      <c r="F504" s="145"/>
      <c r="G504" s="145"/>
      <c r="H504" s="145"/>
      <c r="I504" s="137"/>
      <c r="J504" s="137"/>
      <c r="K504" s="145"/>
    </row>
    <row r="505" spans="2:11">
      <c r="B505" s="136"/>
      <c r="C505" s="145"/>
      <c r="D505" s="145"/>
      <c r="E505" s="145"/>
      <c r="F505" s="145"/>
      <c r="G505" s="145"/>
      <c r="H505" s="145"/>
      <c r="I505" s="137"/>
      <c r="J505" s="137"/>
      <c r="K505" s="145"/>
    </row>
    <row r="506" spans="2:11">
      <c r="B506" s="136"/>
      <c r="C506" s="145"/>
      <c r="D506" s="145"/>
      <c r="E506" s="145"/>
      <c r="F506" s="145"/>
      <c r="G506" s="145"/>
      <c r="H506" s="145"/>
      <c r="I506" s="137"/>
      <c r="J506" s="137"/>
      <c r="K506" s="145"/>
    </row>
    <row r="507" spans="2:11">
      <c r="B507" s="136"/>
      <c r="C507" s="145"/>
      <c r="D507" s="145"/>
      <c r="E507" s="145"/>
      <c r="F507" s="145"/>
      <c r="G507" s="145"/>
      <c r="H507" s="145"/>
      <c r="I507" s="137"/>
      <c r="J507" s="137"/>
      <c r="K507" s="145"/>
    </row>
    <row r="508" spans="2:11">
      <c r="B508" s="136"/>
      <c r="C508" s="145"/>
      <c r="D508" s="145"/>
      <c r="E508" s="145"/>
      <c r="F508" s="145"/>
      <c r="G508" s="145"/>
      <c r="H508" s="145"/>
      <c r="I508" s="137"/>
      <c r="J508" s="137"/>
      <c r="K508" s="145"/>
    </row>
    <row r="509" spans="2:11">
      <c r="B509" s="136"/>
      <c r="C509" s="145"/>
      <c r="D509" s="145"/>
      <c r="E509" s="145"/>
      <c r="F509" s="145"/>
      <c r="G509" s="145"/>
      <c r="H509" s="145"/>
      <c r="I509" s="137"/>
      <c r="J509" s="137"/>
      <c r="K509" s="145"/>
    </row>
    <row r="510" spans="2:11">
      <c r="B510" s="136"/>
      <c r="C510" s="145"/>
      <c r="D510" s="145"/>
      <c r="E510" s="145"/>
      <c r="F510" s="145"/>
      <c r="G510" s="145"/>
      <c r="H510" s="145"/>
      <c r="I510" s="137"/>
      <c r="J510" s="137"/>
      <c r="K510" s="145"/>
    </row>
    <row r="511" spans="2:11">
      <c r="B511" s="136"/>
      <c r="C511" s="145"/>
      <c r="D511" s="145"/>
      <c r="E511" s="145"/>
      <c r="F511" s="145"/>
      <c r="G511" s="145"/>
      <c r="H511" s="145"/>
      <c r="I511" s="137"/>
      <c r="J511" s="137"/>
      <c r="K511" s="145"/>
    </row>
    <row r="512" spans="2:11">
      <c r="B512" s="136"/>
      <c r="C512" s="145"/>
      <c r="D512" s="145"/>
      <c r="E512" s="145"/>
      <c r="F512" s="145"/>
      <c r="G512" s="145"/>
      <c r="H512" s="145"/>
      <c r="I512" s="137"/>
      <c r="J512" s="137"/>
      <c r="K512" s="145"/>
    </row>
    <row r="513" spans="2:11">
      <c r="B513" s="136"/>
      <c r="C513" s="145"/>
      <c r="D513" s="145"/>
      <c r="E513" s="145"/>
      <c r="F513" s="145"/>
      <c r="G513" s="145"/>
      <c r="H513" s="145"/>
      <c r="I513" s="137"/>
      <c r="J513" s="137"/>
      <c r="K513" s="145"/>
    </row>
    <row r="514" spans="2:11">
      <c r="B514" s="136"/>
      <c r="C514" s="145"/>
      <c r="D514" s="145"/>
      <c r="E514" s="145"/>
      <c r="F514" s="145"/>
      <c r="G514" s="145"/>
      <c r="H514" s="145"/>
      <c r="I514" s="137"/>
      <c r="J514" s="137"/>
      <c r="K514" s="145"/>
    </row>
    <row r="515" spans="2:11">
      <c r="B515" s="136"/>
      <c r="C515" s="145"/>
      <c r="D515" s="145"/>
      <c r="E515" s="145"/>
      <c r="F515" s="145"/>
      <c r="G515" s="145"/>
      <c r="H515" s="145"/>
      <c r="I515" s="137"/>
      <c r="J515" s="137"/>
      <c r="K515" s="145"/>
    </row>
    <row r="516" spans="2:11">
      <c r="B516" s="136"/>
      <c r="C516" s="145"/>
      <c r="D516" s="145"/>
      <c r="E516" s="145"/>
      <c r="F516" s="145"/>
      <c r="G516" s="145"/>
      <c r="H516" s="145"/>
      <c r="I516" s="137"/>
      <c r="J516" s="137"/>
      <c r="K516" s="145"/>
    </row>
    <row r="517" spans="2:11">
      <c r="B517" s="136"/>
      <c r="C517" s="145"/>
      <c r="D517" s="145"/>
      <c r="E517" s="145"/>
      <c r="F517" s="145"/>
      <c r="G517" s="145"/>
      <c r="H517" s="145"/>
      <c r="I517" s="137"/>
      <c r="J517" s="137"/>
      <c r="K517" s="145"/>
    </row>
    <row r="518" spans="2:11">
      <c r="B518" s="136"/>
      <c r="C518" s="145"/>
      <c r="D518" s="145"/>
      <c r="E518" s="145"/>
      <c r="F518" s="145"/>
      <c r="G518" s="145"/>
      <c r="H518" s="145"/>
      <c r="I518" s="137"/>
      <c r="J518" s="137"/>
      <c r="K518" s="145"/>
    </row>
    <row r="519" spans="2:11">
      <c r="B519" s="136"/>
      <c r="C519" s="145"/>
      <c r="D519" s="145"/>
      <c r="E519" s="145"/>
      <c r="F519" s="145"/>
      <c r="G519" s="145"/>
      <c r="H519" s="145"/>
      <c r="I519" s="137"/>
      <c r="J519" s="137"/>
      <c r="K519" s="145"/>
    </row>
    <row r="520" spans="2:11">
      <c r="B520" s="136"/>
      <c r="C520" s="145"/>
      <c r="D520" s="145"/>
      <c r="E520" s="145"/>
      <c r="F520" s="145"/>
      <c r="G520" s="145"/>
      <c r="H520" s="145"/>
      <c r="I520" s="137"/>
      <c r="J520" s="137"/>
      <c r="K520" s="145"/>
    </row>
    <row r="521" spans="2:11">
      <c r="B521" s="136"/>
      <c r="C521" s="145"/>
      <c r="D521" s="145"/>
      <c r="E521" s="145"/>
      <c r="F521" s="145"/>
      <c r="G521" s="145"/>
      <c r="H521" s="145"/>
      <c r="I521" s="137"/>
      <c r="J521" s="137"/>
      <c r="K521" s="145"/>
    </row>
    <row r="522" spans="2:11">
      <c r="B522" s="136"/>
      <c r="C522" s="145"/>
      <c r="D522" s="145"/>
      <c r="E522" s="145"/>
      <c r="F522" s="145"/>
      <c r="G522" s="145"/>
      <c r="H522" s="145"/>
      <c r="I522" s="137"/>
      <c r="J522" s="137"/>
      <c r="K522" s="145"/>
    </row>
    <row r="523" spans="2:11">
      <c r="B523" s="136"/>
      <c r="C523" s="145"/>
      <c r="D523" s="145"/>
      <c r="E523" s="145"/>
      <c r="F523" s="145"/>
      <c r="G523" s="145"/>
      <c r="H523" s="145"/>
      <c r="I523" s="137"/>
      <c r="J523" s="137"/>
      <c r="K523" s="145"/>
    </row>
    <row r="524" spans="2:11">
      <c r="B524" s="136"/>
      <c r="C524" s="145"/>
      <c r="D524" s="145"/>
      <c r="E524" s="145"/>
      <c r="F524" s="145"/>
      <c r="G524" s="145"/>
      <c r="H524" s="145"/>
      <c r="I524" s="137"/>
      <c r="J524" s="137"/>
      <c r="K524" s="145"/>
    </row>
    <row r="525" spans="2:11">
      <c r="B525" s="136"/>
      <c r="C525" s="145"/>
      <c r="D525" s="145"/>
      <c r="E525" s="145"/>
      <c r="F525" s="145"/>
      <c r="G525" s="145"/>
      <c r="H525" s="145"/>
      <c r="I525" s="137"/>
      <c r="J525" s="137"/>
      <c r="K525" s="145"/>
    </row>
    <row r="526" spans="2:11">
      <c r="B526" s="136"/>
      <c r="C526" s="145"/>
      <c r="D526" s="145"/>
      <c r="E526" s="145"/>
      <c r="F526" s="145"/>
      <c r="G526" s="145"/>
      <c r="H526" s="145"/>
      <c r="I526" s="137"/>
      <c r="J526" s="137"/>
      <c r="K526" s="145"/>
    </row>
    <row r="527" spans="2:11">
      <c r="B527" s="136"/>
      <c r="C527" s="145"/>
      <c r="D527" s="145"/>
      <c r="E527" s="145"/>
      <c r="F527" s="145"/>
      <c r="G527" s="145"/>
      <c r="H527" s="145"/>
      <c r="I527" s="137"/>
      <c r="J527" s="137"/>
      <c r="K527" s="145"/>
    </row>
    <row r="528" spans="2:11">
      <c r="B528" s="136"/>
      <c r="C528" s="145"/>
      <c r="D528" s="145"/>
      <c r="E528" s="145"/>
      <c r="F528" s="145"/>
      <c r="G528" s="145"/>
      <c r="H528" s="145"/>
      <c r="I528" s="137"/>
      <c r="J528" s="137"/>
      <c r="K528" s="145"/>
    </row>
    <row r="529" spans="2:11">
      <c r="B529" s="136"/>
      <c r="C529" s="145"/>
      <c r="D529" s="145"/>
      <c r="E529" s="145"/>
      <c r="F529" s="145"/>
      <c r="G529" s="145"/>
      <c r="H529" s="145"/>
      <c r="I529" s="137"/>
      <c r="J529" s="137"/>
      <c r="K529" s="145"/>
    </row>
    <row r="530" spans="2:11">
      <c r="B530" s="136"/>
      <c r="C530" s="145"/>
      <c r="D530" s="145"/>
      <c r="E530" s="145"/>
      <c r="F530" s="145"/>
      <c r="G530" s="145"/>
      <c r="H530" s="145"/>
      <c r="I530" s="137"/>
      <c r="J530" s="137"/>
      <c r="K530" s="145"/>
    </row>
    <row r="531" spans="2:11">
      <c r="B531" s="136"/>
      <c r="C531" s="145"/>
      <c r="D531" s="145"/>
      <c r="E531" s="145"/>
      <c r="F531" s="145"/>
      <c r="G531" s="145"/>
      <c r="H531" s="145"/>
      <c r="I531" s="137"/>
      <c r="J531" s="137"/>
      <c r="K531" s="145"/>
    </row>
    <row r="532" spans="2:11">
      <c r="B532" s="136"/>
      <c r="C532" s="145"/>
      <c r="D532" s="145"/>
      <c r="E532" s="145"/>
      <c r="F532" s="145"/>
      <c r="G532" s="145"/>
      <c r="H532" s="145"/>
      <c r="I532" s="137"/>
      <c r="J532" s="137"/>
      <c r="K532" s="145"/>
    </row>
    <row r="533" spans="2:11">
      <c r="B533" s="136"/>
      <c r="C533" s="145"/>
      <c r="D533" s="145"/>
      <c r="E533" s="145"/>
      <c r="F533" s="145"/>
      <c r="G533" s="145"/>
      <c r="H533" s="145"/>
      <c r="I533" s="137"/>
      <c r="J533" s="137"/>
      <c r="K533" s="145"/>
    </row>
    <row r="534" spans="2:11">
      <c r="B534" s="136"/>
      <c r="C534" s="145"/>
      <c r="D534" s="145"/>
      <c r="E534" s="145"/>
      <c r="F534" s="145"/>
      <c r="G534" s="145"/>
      <c r="H534" s="145"/>
      <c r="I534" s="137"/>
      <c r="J534" s="137"/>
      <c r="K534" s="145"/>
    </row>
    <row r="535" spans="2:11">
      <c r="B535" s="136"/>
      <c r="C535" s="145"/>
      <c r="D535" s="145"/>
      <c r="E535" s="145"/>
      <c r="F535" s="145"/>
      <c r="G535" s="145"/>
      <c r="H535" s="145"/>
      <c r="I535" s="137"/>
      <c r="J535" s="137"/>
      <c r="K535" s="145"/>
    </row>
    <row r="536" spans="2:11">
      <c r="B536" s="136"/>
      <c r="C536" s="145"/>
      <c r="D536" s="145"/>
      <c r="E536" s="145"/>
      <c r="F536" s="145"/>
      <c r="G536" s="145"/>
      <c r="H536" s="145"/>
      <c r="I536" s="137"/>
      <c r="J536" s="137"/>
      <c r="K536" s="145"/>
    </row>
    <row r="537" spans="2:11">
      <c r="B537" s="136"/>
      <c r="C537" s="145"/>
      <c r="D537" s="145"/>
      <c r="E537" s="145"/>
      <c r="F537" s="145"/>
      <c r="G537" s="145"/>
      <c r="H537" s="145"/>
      <c r="I537" s="137"/>
      <c r="J537" s="137"/>
      <c r="K537" s="145"/>
    </row>
    <row r="538" spans="2:11">
      <c r="B538" s="136"/>
      <c r="C538" s="145"/>
      <c r="D538" s="145"/>
      <c r="E538" s="145"/>
      <c r="F538" s="145"/>
      <c r="G538" s="145"/>
      <c r="H538" s="145"/>
      <c r="I538" s="137"/>
      <c r="J538" s="137"/>
      <c r="K538" s="145"/>
    </row>
    <row r="539" spans="2:11">
      <c r="B539" s="136"/>
      <c r="C539" s="145"/>
      <c r="D539" s="145"/>
      <c r="E539" s="145"/>
      <c r="F539" s="145"/>
      <c r="G539" s="145"/>
      <c r="H539" s="145"/>
      <c r="I539" s="137"/>
      <c r="J539" s="137"/>
      <c r="K539" s="145"/>
    </row>
    <row r="540" spans="2:11">
      <c r="B540" s="136"/>
      <c r="C540" s="145"/>
      <c r="D540" s="145"/>
      <c r="E540" s="145"/>
      <c r="F540" s="145"/>
      <c r="G540" s="145"/>
      <c r="H540" s="145"/>
      <c r="I540" s="137"/>
      <c r="J540" s="137"/>
      <c r="K540" s="145"/>
    </row>
    <row r="541" spans="2:11">
      <c r="B541" s="136"/>
      <c r="C541" s="145"/>
      <c r="D541" s="145"/>
      <c r="E541" s="145"/>
      <c r="F541" s="145"/>
      <c r="G541" s="145"/>
      <c r="H541" s="145"/>
      <c r="I541" s="137"/>
      <c r="J541" s="137"/>
      <c r="K541" s="145"/>
    </row>
    <row r="542" spans="2:11">
      <c r="B542" s="136"/>
      <c r="C542" s="145"/>
      <c r="D542" s="145"/>
      <c r="E542" s="145"/>
      <c r="F542" s="145"/>
      <c r="G542" s="145"/>
      <c r="H542" s="145"/>
      <c r="I542" s="137"/>
      <c r="J542" s="137"/>
      <c r="K542" s="145"/>
    </row>
    <row r="543" spans="2:11">
      <c r="B543" s="136"/>
      <c r="C543" s="145"/>
      <c r="D543" s="145"/>
      <c r="E543" s="145"/>
      <c r="F543" s="145"/>
      <c r="G543" s="145"/>
      <c r="H543" s="145"/>
      <c r="I543" s="137"/>
      <c r="J543" s="137"/>
      <c r="K543" s="145"/>
    </row>
    <row r="544" spans="2:11">
      <c r="B544" s="136"/>
      <c r="C544" s="145"/>
      <c r="D544" s="145"/>
      <c r="E544" s="145"/>
      <c r="F544" s="145"/>
      <c r="G544" s="145"/>
      <c r="H544" s="145"/>
      <c r="I544" s="137"/>
      <c r="J544" s="137"/>
      <c r="K544" s="145"/>
    </row>
    <row r="545" spans="2:11">
      <c r="B545" s="136"/>
      <c r="C545" s="145"/>
      <c r="D545" s="145"/>
      <c r="E545" s="145"/>
      <c r="F545" s="145"/>
      <c r="G545" s="145"/>
      <c r="H545" s="145"/>
      <c r="I545" s="137"/>
      <c r="J545" s="137"/>
      <c r="K545" s="145"/>
    </row>
    <row r="546" spans="2:11">
      <c r="B546" s="136"/>
      <c r="C546" s="145"/>
      <c r="D546" s="145"/>
      <c r="E546" s="145"/>
      <c r="F546" s="145"/>
      <c r="G546" s="145"/>
      <c r="H546" s="145"/>
      <c r="I546" s="137"/>
      <c r="J546" s="137"/>
      <c r="K546" s="145"/>
    </row>
    <row r="547" spans="2:11">
      <c r="B547" s="136"/>
      <c r="C547" s="145"/>
      <c r="D547" s="145"/>
      <c r="E547" s="145"/>
      <c r="F547" s="145"/>
      <c r="G547" s="145"/>
      <c r="H547" s="145"/>
      <c r="I547" s="137"/>
      <c r="J547" s="137"/>
      <c r="K547" s="145"/>
    </row>
    <row r="548" spans="2:11">
      <c r="B548" s="136"/>
      <c r="C548" s="145"/>
      <c r="D548" s="145"/>
      <c r="E548" s="145"/>
      <c r="F548" s="145"/>
      <c r="G548" s="145"/>
      <c r="H548" s="145"/>
      <c r="I548" s="137"/>
      <c r="J548" s="137"/>
      <c r="K548" s="145"/>
    </row>
    <row r="549" spans="2:11">
      <c r="B549" s="136"/>
      <c r="C549" s="145"/>
      <c r="D549" s="145"/>
      <c r="E549" s="145"/>
      <c r="F549" s="145"/>
      <c r="G549" s="145"/>
      <c r="H549" s="145"/>
      <c r="I549" s="137"/>
      <c r="J549" s="137"/>
      <c r="K549" s="145"/>
    </row>
    <row r="550" spans="2:11">
      <c r="B550" s="136"/>
      <c r="C550" s="145"/>
      <c r="D550" s="145"/>
      <c r="E550" s="145"/>
      <c r="F550" s="145"/>
      <c r="G550" s="145"/>
      <c r="H550" s="145"/>
      <c r="I550" s="137"/>
      <c r="J550" s="137"/>
      <c r="K550" s="145"/>
    </row>
    <row r="551" spans="2:11">
      <c r="B551" s="136"/>
      <c r="C551" s="145"/>
      <c r="D551" s="145"/>
      <c r="E551" s="145"/>
      <c r="F551" s="145"/>
      <c r="G551" s="145"/>
      <c r="H551" s="145"/>
      <c r="I551" s="137"/>
      <c r="J551" s="137"/>
      <c r="K551" s="145"/>
    </row>
    <row r="552" spans="2:11">
      <c r="B552" s="136"/>
      <c r="C552" s="145"/>
      <c r="D552" s="145"/>
      <c r="E552" s="145"/>
      <c r="F552" s="145"/>
      <c r="G552" s="145"/>
      <c r="H552" s="145"/>
      <c r="I552" s="137"/>
      <c r="J552" s="137"/>
      <c r="K552" s="145"/>
    </row>
    <row r="553" spans="2:11">
      <c r="B553" s="136"/>
      <c r="C553" s="145"/>
      <c r="D553" s="145"/>
      <c r="E553" s="145"/>
      <c r="F553" s="145"/>
      <c r="G553" s="145"/>
      <c r="H553" s="145"/>
      <c r="I553" s="137"/>
      <c r="J553" s="137"/>
      <c r="K553" s="145"/>
    </row>
    <row r="554" spans="2:11">
      <c r="B554" s="136"/>
      <c r="C554" s="145"/>
      <c r="D554" s="145"/>
      <c r="E554" s="145"/>
      <c r="F554" s="145"/>
      <c r="G554" s="145"/>
      <c r="H554" s="145"/>
      <c r="I554" s="137"/>
      <c r="J554" s="137"/>
      <c r="K554" s="145"/>
    </row>
    <row r="555" spans="2:11">
      <c r="B555" s="136"/>
      <c r="C555" s="145"/>
      <c r="D555" s="145"/>
      <c r="E555" s="145"/>
      <c r="F555" s="145"/>
      <c r="G555" s="145"/>
      <c r="H555" s="145"/>
      <c r="I555" s="137"/>
      <c r="J555" s="137"/>
      <c r="K555" s="145"/>
    </row>
    <row r="556" spans="2:11">
      <c r="B556" s="136"/>
      <c r="C556" s="145"/>
      <c r="D556" s="145"/>
      <c r="E556" s="145"/>
      <c r="F556" s="145"/>
      <c r="G556" s="145"/>
      <c r="H556" s="145"/>
      <c r="I556" s="137"/>
      <c r="J556" s="137"/>
      <c r="K556" s="145"/>
    </row>
    <row r="557" spans="2:11">
      <c r="B557" s="136"/>
      <c r="C557" s="145"/>
      <c r="D557" s="145"/>
      <c r="E557" s="145"/>
      <c r="F557" s="145"/>
      <c r="G557" s="145"/>
      <c r="H557" s="145"/>
      <c r="I557" s="137"/>
      <c r="J557" s="137"/>
      <c r="K557" s="145"/>
    </row>
    <row r="558" spans="2:11">
      <c r="B558" s="136"/>
      <c r="C558" s="145"/>
      <c r="D558" s="145"/>
      <c r="E558" s="145"/>
      <c r="F558" s="145"/>
      <c r="G558" s="145"/>
      <c r="H558" s="145"/>
      <c r="I558" s="137"/>
      <c r="J558" s="137"/>
      <c r="K558" s="145"/>
    </row>
    <row r="559" spans="2:11">
      <c r="B559" s="136"/>
      <c r="C559" s="145"/>
      <c r="D559" s="145"/>
      <c r="E559" s="145"/>
      <c r="F559" s="145"/>
      <c r="G559" s="145"/>
      <c r="H559" s="145"/>
      <c r="I559" s="137"/>
      <c r="J559" s="137"/>
      <c r="K559" s="145"/>
    </row>
    <row r="560" spans="2:11">
      <c r="B560" s="136"/>
      <c r="C560" s="145"/>
      <c r="D560" s="145"/>
      <c r="E560" s="145"/>
      <c r="F560" s="145"/>
      <c r="G560" s="145"/>
      <c r="H560" s="145"/>
      <c r="I560" s="137"/>
      <c r="J560" s="137"/>
      <c r="K560" s="145"/>
    </row>
    <row r="561" spans="2:11">
      <c r="B561" s="136"/>
      <c r="C561" s="145"/>
      <c r="D561" s="145"/>
      <c r="E561" s="145"/>
      <c r="F561" s="145"/>
      <c r="G561" s="145"/>
      <c r="H561" s="145"/>
      <c r="I561" s="137"/>
      <c r="J561" s="137"/>
      <c r="K561" s="145"/>
    </row>
    <row r="562" spans="2:11">
      <c r="B562" s="136"/>
      <c r="C562" s="145"/>
      <c r="D562" s="145"/>
      <c r="E562" s="145"/>
      <c r="F562" s="145"/>
      <c r="G562" s="145"/>
      <c r="H562" s="145"/>
      <c r="I562" s="137"/>
      <c r="J562" s="137"/>
      <c r="K562" s="145"/>
    </row>
    <row r="563" spans="2:11">
      <c r="B563" s="136"/>
      <c r="C563" s="145"/>
      <c r="D563" s="145"/>
      <c r="E563" s="145"/>
      <c r="F563" s="145"/>
      <c r="G563" s="145"/>
      <c r="H563" s="145"/>
      <c r="I563" s="137"/>
      <c r="J563" s="137"/>
      <c r="K563" s="145"/>
    </row>
    <row r="564" spans="2:11">
      <c r="B564" s="136"/>
      <c r="C564" s="145"/>
      <c r="D564" s="145"/>
      <c r="E564" s="145"/>
      <c r="F564" s="145"/>
      <c r="G564" s="145"/>
      <c r="H564" s="145"/>
      <c r="I564" s="137"/>
      <c r="J564" s="137"/>
      <c r="K564" s="145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148</v>
      </c>
      <c r="C1" s="67" t="s" vm="1">
        <v>236</v>
      </c>
    </row>
    <row r="2" spans="2:35">
      <c r="B2" s="46" t="s">
        <v>147</v>
      </c>
      <c r="C2" s="67" t="s">
        <v>237</v>
      </c>
    </row>
    <row r="3" spans="2:35">
      <c r="B3" s="46" t="s">
        <v>149</v>
      </c>
      <c r="C3" s="67" t="s">
        <v>238</v>
      </c>
      <c r="E3" s="2"/>
    </row>
    <row r="4" spans="2:35">
      <c r="B4" s="46" t="s">
        <v>150</v>
      </c>
      <c r="C4" s="67">
        <v>2102</v>
      </c>
    </row>
    <row r="6" spans="2:35" ht="26.25" customHeight="1">
      <c r="B6" s="180" t="s">
        <v>176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</row>
    <row r="7" spans="2:35" ht="26.25" customHeight="1">
      <c r="B7" s="180" t="s">
        <v>99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2"/>
    </row>
    <row r="8" spans="2:35" s="3" customFormat="1" ht="47.25">
      <c r="B8" s="21" t="s">
        <v>118</v>
      </c>
      <c r="C8" s="29" t="s">
        <v>46</v>
      </c>
      <c r="D8" s="12" t="s">
        <v>53</v>
      </c>
      <c r="E8" s="29" t="s">
        <v>14</v>
      </c>
      <c r="F8" s="29" t="s">
        <v>68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63</v>
      </c>
      <c r="O8" s="29" t="s">
        <v>60</v>
      </c>
      <c r="P8" s="29" t="s">
        <v>151</v>
      </c>
      <c r="Q8" s="30" t="s">
        <v>153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219</v>
      </c>
      <c r="M9" s="31"/>
      <c r="N9" s="31" t="s">
        <v>215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115</v>
      </c>
    </row>
    <row r="11" spans="2:35" s="4" customFormat="1" ht="18" customHeight="1">
      <c r="B11" s="147" t="s">
        <v>3560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48">
        <v>0</v>
      </c>
      <c r="O11" s="91"/>
      <c r="P11" s="149">
        <v>0</v>
      </c>
      <c r="Q11" s="149">
        <v>0</v>
      </c>
      <c r="AI11" s="1"/>
    </row>
    <row r="12" spans="2:35" ht="21.75" customHeight="1">
      <c r="B12" s="141" t="s">
        <v>227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35">
      <c r="B13" s="141" t="s">
        <v>114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35">
      <c r="B14" s="141" t="s">
        <v>210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35">
      <c r="B15" s="141" t="s">
        <v>218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3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B111" s="136"/>
      <c r="C111" s="136"/>
      <c r="D111" s="13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2:17">
      <c r="B112" s="136"/>
      <c r="C112" s="136"/>
      <c r="D112" s="13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36"/>
      <c r="C113" s="136"/>
      <c r="D113" s="13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36"/>
      <c r="C114" s="136"/>
      <c r="D114" s="13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36"/>
      <c r="C115" s="136"/>
      <c r="D115" s="13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36"/>
      <c r="C116" s="136"/>
      <c r="D116" s="13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36"/>
      <c r="C117" s="136"/>
      <c r="D117" s="13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36"/>
      <c r="C118" s="136"/>
      <c r="D118" s="13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36"/>
      <c r="C119" s="136"/>
      <c r="D119" s="13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36"/>
      <c r="C120" s="136"/>
      <c r="D120" s="13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36"/>
      <c r="C121" s="136"/>
      <c r="D121" s="13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36"/>
      <c r="C122" s="136"/>
      <c r="D122" s="13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36"/>
      <c r="C123" s="136"/>
      <c r="D123" s="13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36"/>
      <c r="C124" s="136"/>
      <c r="D124" s="13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36"/>
      <c r="C125" s="136"/>
      <c r="D125" s="13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36"/>
      <c r="C126" s="136"/>
      <c r="D126" s="13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36"/>
      <c r="C127" s="136"/>
      <c r="D127" s="13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36"/>
      <c r="C128" s="136"/>
      <c r="D128" s="13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36"/>
      <c r="C129" s="136"/>
      <c r="D129" s="13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36"/>
      <c r="C130" s="136"/>
      <c r="D130" s="13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36"/>
      <c r="C131" s="136"/>
      <c r="D131" s="13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36"/>
      <c r="C132" s="136"/>
      <c r="D132" s="136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36"/>
      <c r="C133" s="136"/>
      <c r="D133" s="13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36"/>
      <c r="C134" s="136"/>
      <c r="D134" s="13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36"/>
      <c r="C135" s="136"/>
      <c r="D135" s="13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36"/>
      <c r="C136" s="136"/>
      <c r="D136" s="13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36"/>
      <c r="C137" s="136"/>
      <c r="D137" s="13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36"/>
      <c r="C138" s="136"/>
      <c r="D138" s="13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36"/>
      <c r="C139" s="136"/>
      <c r="D139" s="13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36"/>
      <c r="C140" s="136"/>
      <c r="D140" s="13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36"/>
      <c r="C141" s="136"/>
      <c r="D141" s="13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36"/>
      <c r="C142" s="136"/>
      <c r="D142" s="13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36"/>
      <c r="C143" s="136"/>
      <c r="D143" s="13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36"/>
      <c r="C144" s="136"/>
      <c r="D144" s="13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36"/>
      <c r="C145" s="136"/>
      <c r="D145" s="13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36"/>
      <c r="C146" s="136"/>
      <c r="D146" s="13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36"/>
      <c r="C147" s="136"/>
      <c r="D147" s="13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36"/>
      <c r="C148" s="136"/>
      <c r="D148" s="13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36"/>
      <c r="C149" s="136"/>
      <c r="D149" s="13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36"/>
      <c r="C150" s="136"/>
      <c r="D150" s="13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36"/>
      <c r="C151" s="136"/>
      <c r="D151" s="13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36"/>
      <c r="C152" s="136"/>
      <c r="D152" s="13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36"/>
      <c r="C153" s="136"/>
      <c r="D153" s="13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36"/>
      <c r="C154" s="136"/>
      <c r="D154" s="136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36"/>
      <c r="C155" s="136"/>
      <c r="D155" s="13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36"/>
      <c r="C156" s="136"/>
      <c r="D156" s="13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36"/>
      <c r="C157" s="136"/>
      <c r="D157" s="13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36"/>
      <c r="C158" s="136"/>
      <c r="D158" s="13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36"/>
      <c r="C159" s="136"/>
      <c r="D159" s="13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36"/>
      <c r="C160" s="136"/>
      <c r="D160" s="13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36"/>
      <c r="C161" s="136"/>
      <c r="D161" s="13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36"/>
      <c r="C162" s="136"/>
      <c r="D162" s="13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36"/>
      <c r="C163" s="136"/>
      <c r="D163" s="13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36"/>
      <c r="C164" s="136"/>
      <c r="D164" s="13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36"/>
      <c r="C165" s="136"/>
      <c r="D165" s="13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36"/>
      <c r="C166" s="136"/>
      <c r="D166" s="13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36"/>
      <c r="C167" s="136"/>
      <c r="D167" s="13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36"/>
      <c r="C168" s="136"/>
      <c r="D168" s="13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36"/>
      <c r="C169" s="136"/>
      <c r="D169" s="13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36"/>
      <c r="C170" s="136"/>
      <c r="D170" s="13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36"/>
      <c r="C171" s="136"/>
      <c r="D171" s="13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36"/>
      <c r="C172" s="136"/>
      <c r="D172" s="13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36"/>
      <c r="C173" s="136"/>
      <c r="D173" s="13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36"/>
      <c r="C174" s="136"/>
      <c r="D174" s="13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</row>
    <row r="175" spans="2:17">
      <c r="B175" s="136"/>
      <c r="C175" s="136"/>
      <c r="D175" s="13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</row>
    <row r="176" spans="2:17">
      <c r="B176" s="136"/>
      <c r="C176" s="136"/>
      <c r="D176" s="13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8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4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148</v>
      </c>
      <c r="C1" s="67" t="s" vm="1">
        <v>236</v>
      </c>
    </row>
    <row r="2" spans="2:16">
      <c r="B2" s="46" t="s">
        <v>147</v>
      </c>
      <c r="C2" s="67" t="s">
        <v>237</v>
      </c>
    </row>
    <row r="3" spans="2:16">
      <c r="B3" s="46" t="s">
        <v>149</v>
      </c>
      <c r="C3" s="67" t="s">
        <v>238</v>
      </c>
    </row>
    <row r="4" spans="2:16">
      <c r="B4" s="46" t="s">
        <v>150</v>
      </c>
      <c r="C4" s="67">
        <v>2102</v>
      </c>
    </row>
    <row r="6" spans="2:16" ht="26.25" customHeight="1">
      <c r="B6" s="180" t="s">
        <v>177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2:16" ht="26.25" customHeight="1">
      <c r="B7" s="180" t="s">
        <v>91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2:16" s="3" customFormat="1" ht="78.75">
      <c r="B8" s="21" t="s">
        <v>118</v>
      </c>
      <c r="C8" s="29" t="s">
        <v>46</v>
      </c>
      <c r="D8" s="29" t="s">
        <v>14</v>
      </c>
      <c r="E8" s="29" t="s">
        <v>68</v>
      </c>
      <c r="F8" s="29" t="s">
        <v>106</v>
      </c>
      <c r="G8" s="29" t="s">
        <v>17</v>
      </c>
      <c r="H8" s="29" t="s">
        <v>105</v>
      </c>
      <c r="I8" s="29" t="s">
        <v>16</v>
      </c>
      <c r="J8" s="29" t="s">
        <v>18</v>
      </c>
      <c r="K8" s="29" t="s">
        <v>212</v>
      </c>
      <c r="L8" s="29" t="s">
        <v>211</v>
      </c>
      <c r="M8" s="29" t="s">
        <v>113</v>
      </c>
      <c r="N8" s="29" t="s">
        <v>60</v>
      </c>
      <c r="O8" s="29" t="s">
        <v>151</v>
      </c>
      <c r="P8" s="30" t="s">
        <v>153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219</v>
      </c>
      <c r="L9" s="31"/>
      <c r="M9" s="31" t="s">
        <v>215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25</v>
      </c>
      <c r="C11" s="69"/>
      <c r="D11" s="69"/>
      <c r="E11" s="69"/>
      <c r="F11" s="69"/>
      <c r="G11" s="77">
        <v>6.2321157981694606</v>
      </c>
      <c r="H11" s="69"/>
      <c r="I11" s="69"/>
      <c r="J11" s="93">
        <v>4.8745112190162344E-2</v>
      </c>
      <c r="K11" s="77"/>
      <c r="L11" s="79"/>
      <c r="M11" s="77">
        <v>16766471.774120249</v>
      </c>
      <c r="N11" s="69"/>
      <c r="O11" s="78">
        <f>IFERROR(M11/$M$11,0)</f>
        <v>1</v>
      </c>
      <c r="P11" s="78">
        <f>M11/'סכום נכסי הקרן'!$C$42</f>
        <v>0.26998039024212028</v>
      </c>
    </row>
    <row r="12" spans="2:16" ht="21.75" customHeight="1">
      <c r="B12" s="70" t="s">
        <v>204</v>
      </c>
      <c r="C12" s="71"/>
      <c r="D12" s="71"/>
      <c r="E12" s="71"/>
      <c r="F12" s="71"/>
      <c r="G12" s="80">
        <v>6.2321157981694597</v>
      </c>
      <c r="H12" s="71"/>
      <c r="I12" s="71"/>
      <c r="J12" s="94">
        <v>4.8745112190162407E-2</v>
      </c>
      <c r="K12" s="80"/>
      <c r="L12" s="82"/>
      <c r="M12" s="80">
        <f>M13+M22</f>
        <v>16766471.774120249</v>
      </c>
      <c r="N12" s="71"/>
      <c r="O12" s="81">
        <f t="shared" ref="O12:O77" si="0">IFERROR(M12/$M$11,0)</f>
        <v>1</v>
      </c>
      <c r="P12" s="81">
        <f>M12/'סכום נכסי הקרן'!$C$42</f>
        <v>0.26998039024212028</v>
      </c>
    </row>
    <row r="13" spans="2:16">
      <c r="B13" s="125" t="s">
        <v>3567</v>
      </c>
      <c r="C13" s="71"/>
      <c r="D13" s="71"/>
      <c r="E13" s="71"/>
      <c r="F13" s="71"/>
      <c r="G13" s="80">
        <f>AVERAGE(G14:G20)</f>
        <v>4.650000000000027</v>
      </c>
      <c r="H13" s="71"/>
      <c r="I13" s="71"/>
      <c r="J13" s="150">
        <v>5.1400000000000071E-2</v>
      </c>
      <c r="K13" s="80"/>
      <c r="L13" s="82"/>
      <c r="M13" s="80">
        <f>SUM(M14:M20)</f>
        <v>1412932.284350913</v>
      </c>
      <c r="N13" s="71"/>
      <c r="O13" s="81">
        <f t="shared" si="0"/>
        <v>8.4271294723546622E-2</v>
      </c>
      <c r="P13" s="81">
        <f>M13/'סכום נכסי הקרן'!$C$42</f>
        <v>2.2751597035671849E-2</v>
      </c>
    </row>
    <row r="14" spans="2:16">
      <c r="B14" s="76" t="s">
        <v>1708</v>
      </c>
      <c r="C14" s="73">
        <v>9444</v>
      </c>
      <c r="D14" s="73" t="s">
        <v>241</v>
      </c>
      <c r="E14" s="73"/>
      <c r="F14" s="95">
        <v>44958</v>
      </c>
      <c r="G14" s="83">
        <v>4.3400000000000096</v>
      </c>
      <c r="H14" s="86" t="s">
        <v>135</v>
      </c>
      <c r="I14" s="87">
        <v>5.1500000000000004E-2</v>
      </c>
      <c r="J14" s="87">
        <v>5.1400000000000071E-2</v>
      </c>
      <c r="K14" s="83">
        <v>55036732.826742008</v>
      </c>
      <c r="L14" s="85">
        <f>M14/K14*100000</f>
        <v>106.44252954592926</v>
      </c>
      <c r="M14" s="83">
        <v>58582.490600219004</v>
      </c>
      <c r="N14" s="73"/>
      <c r="O14" s="84">
        <f t="shared" si="0"/>
        <v>3.4940261367715736E-3</v>
      </c>
      <c r="P14" s="84">
        <f>M14/'סכום נכסי הקרן'!$C$42</f>
        <v>9.4331853992175732E-4</v>
      </c>
    </row>
    <row r="15" spans="2:16">
      <c r="B15" s="76" t="s">
        <v>1709</v>
      </c>
      <c r="C15" s="73">
        <v>9499</v>
      </c>
      <c r="D15" s="73" t="s">
        <v>241</v>
      </c>
      <c r="E15" s="73"/>
      <c r="F15" s="95">
        <v>44986</v>
      </c>
      <c r="G15" s="83">
        <v>4.4200000000001518</v>
      </c>
      <c r="H15" s="86" t="s">
        <v>135</v>
      </c>
      <c r="I15" s="87">
        <v>5.1500000000000004E-2</v>
      </c>
      <c r="J15" s="87">
        <v>5.1400000000003249E-2</v>
      </c>
      <c r="K15" s="83">
        <v>4594021.0973880012</v>
      </c>
      <c r="L15" s="85">
        <f t="shared" ref="L15:L20" si="1">M15/K15*100000</f>
        <v>105.70327726975327</v>
      </c>
      <c r="M15" s="83">
        <v>4856.0308584030008</v>
      </c>
      <c r="N15" s="73"/>
      <c r="O15" s="84">
        <f t="shared" si="0"/>
        <v>2.8962747343770249E-4</v>
      </c>
      <c r="P15" s="84">
        <f>M15/'סכום נכסי הקרן'!$C$42</f>
        <v>7.8193738303550242E-5</v>
      </c>
    </row>
    <row r="16" spans="2:16">
      <c r="B16" s="76" t="s">
        <v>1710</v>
      </c>
      <c r="C16" s="73">
        <v>9528</v>
      </c>
      <c r="D16" s="73" t="s">
        <v>241</v>
      </c>
      <c r="E16" s="73"/>
      <c r="F16" s="95">
        <v>45047</v>
      </c>
      <c r="G16" s="83">
        <v>4.5899999999999981</v>
      </c>
      <c r="H16" s="86" t="s">
        <v>135</v>
      </c>
      <c r="I16" s="87">
        <v>5.1500000000000004E-2</v>
      </c>
      <c r="J16" s="87">
        <v>5.1400000000000008E-2</v>
      </c>
      <c r="K16" s="83">
        <v>307422329.71186405</v>
      </c>
      <c r="L16" s="85">
        <f t="shared" si="1"/>
        <v>103.90682105650164</v>
      </c>
      <c r="M16" s="83">
        <v>319432.77002143505</v>
      </c>
      <c r="N16" s="73"/>
      <c r="O16" s="84">
        <f t="shared" si="0"/>
        <v>1.9051877719109211E-2</v>
      </c>
      <c r="P16" s="84">
        <f>M16/'סכום נכסי הקרן'!$C$42</f>
        <v>5.143633381450261E-3</v>
      </c>
    </row>
    <row r="17" spans="2:16">
      <c r="B17" s="76" t="s">
        <v>1711</v>
      </c>
      <c r="C17" s="73">
        <v>9586</v>
      </c>
      <c r="D17" s="73" t="s">
        <v>241</v>
      </c>
      <c r="E17" s="73"/>
      <c r="F17" s="95">
        <v>45078</v>
      </c>
      <c r="G17" s="83">
        <v>4.6700000000000026</v>
      </c>
      <c r="H17" s="86" t="s">
        <v>135</v>
      </c>
      <c r="I17" s="87">
        <v>5.1500000000000004E-2</v>
      </c>
      <c r="J17" s="87">
        <v>5.1400000000000029E-2</v>
      </c>
      <c r="K17" s="83">
        <v>171997229.23704404</v>
      </c>
      <c r="L17" s="85">
        <f t="shared" si="1"/>
        <v>102.6657653248739</v>
      </c>
      <c r="M17" s="83">
        <v>176582.27173378904</v>
      </c>
      <c r="N17" s="73"/>
      <c r="O17" s="84">
        <f t="shared" si="0"/>
        <v>1.0531868249487717E-2</v>
      </c>
      <c r="P17" s="84">
        <f>M17/'סכום נכסי הקרן'!$C$42</f>
        <v>2.8433978999752902E-3</v>
      </c>
    </row>
    <row r="18" spans="2:16">
      <c r="B18" s="76" t="s">
        <v>1712</v>
      </c>
      <c r="C18" s="73">
        <v>9636</v>
      </c>
      <c r="D18" s="73" t="s">
        <v>241</v>
      </c>
      <c r="E18" s="73"/>
      <c r="F18" s="95">
        <v>45108</v>
      </c>
      <c r="G18" s="83">
        <v>4.7599999999999927</v>
      </c>
      <c r="H18" s="86" t="s">
        <v>135</v>
      </c>
      <c r="I18" s="87">
        <v>5.1500000000000004E-2</v>
      </c>
      <c r="J18" s="87">
        <v>5.1399999999999932E-2</v>
      </c>
      <c r="K18" s="83">
        <v>242413215.35792005</v>
      </c>
      <c r="L18" s="85">
        <f t="shared" si="1"/>
        <v>102.04083356021758</v>
      </c>
      <c r="M18" s="83">
        <v>247360.46561134703</v>
      </c>
      <c r="N18" s="73"/>
      <c r="O18" s="84">
        <f t="shared" si="0"/>
        <v>1.4753280770326305E-2</v>
      </c>
      <c r="P18" s="84">
        <f>M18/'סכום נכסי הקרן'!$C$42</f>
        <v>3.9830964997242648E-3</v>
      </c>
    </row>
    <row r="19" spans="2:16">
      <c r="B19" s="76" t="s">
        <v>1713</v>
      </c>
      <c r="C19" s="73">
        <v>9689</v>
      </c>
      <c r="D19" s="73" t="s">
        <v>241</v>
      </c>
      <c r="E19" s="73"/>
      <c r="F19" s="95">
        <v>45139</v>
      </c>
      <c r="G19" s="83">
        <v>4.8400000000000007</v>
      </c>
      <c r="H19" s="86" t="s">
        <v>135</v>
      </c>
      <c r="I19" s="87">
        <v>5.1500000000000004E-2</v>
      </c>
      <c r="J19" s="87">
        <v>5.1400000000000008E-2</v>
      </c>
      <c r="K19" s="83">
        <v>511878273.43658209</v>
      </c>
      <c r="L19" s="85">
        <f t="shared" si="1"/>
        <v>101.61470435034082</v>
      </c>
      <c r="M19" s="83">
        <v>520143.59418621205</v>
      </c>
      <c r="N19" s="73"/>
      <c r="O19" s="84">
        <f t="shared" si="0"/>
        <v>3.1022841370184719E-2</v>
      </c>
      <c r="P19" s="84">
        <f>M19/'סכום נכסי הקרן'!$C$42</f>
        <v>8.3755588195418649E-3</v>
      </c>
    </row>
    <row r="20" spans="2:16">
      <c r="B20" s="76" t="s">
        <v>1714</v>
      </c>
      <c r="C20" s="73">
        <v>9731</v>
      </c>
      <c r="D20" s="73" t="s">
        <v>241</v>
      </c>
      <c r="E20" s="73"/>
      <c r="F20" s="95">
        <v>45170</v>
      </c>
      <c r="G20" s="83">
        <v>4.9300000000000299</v>
      </c>
      <c r="H20" s="86" t="s">
        <v>135</v>
      </c>
      <c r="I20" s="87">
        <v>5.1500000000000004E-2</v>
      </c>
      <c r="J20" s="87">
        <v>5.1400000000000216E-2</v>
      </c>
      <c r="K20" s="83">
        <v>85207938.877724022</v>
      </c>
      <c r="L20" s="85">
        <f t="shared" si="1"/>
        <v>100.89982514761243</v>
      </c>
      <c r="M20" s="83">
        <v>85974.661339508006</v>
      </c>
      <c r="N20" s="73"/>
      <c r="O20" s="84">
        <f t="shared" si="0"/>
        <v>5.1277730042293985E-3</v>
      </c>
      <c r="P20" s="84">
        <f>M20/'סכום נכסי הקרן'!$C$42</f>
        <v>1.3843981567548626E-3</v>
      </c>
    </row>
    <row r="21" spans="2:16">
      <c r="B21" s="76"/>
      <c r="C21" s="73"/>
      <c r="D21" s="73"/>
      <c r="E21" s="73"/>
      <c r="F21" s="95"/>
      <c r="G21" s="83"/>
      <c r="H21" s="86"/>
      <c r="I21" s="87"/>
      <c r="J21" s="87"/>
      <c r="K21" s="83"/>
      <c r="L21" s="85"/>
      <c r="M21" s="83"/>
      <c r="N21" s="73"/>
      <c r="O21" s="84"/>
      <c r="P21" s="84"/>
    </row>
    <row r="22" spans="2:16">
      <c r="B22" s="92" t="s">
        <v>69</v>
      </c>
      <c r="C22" s="73"/>
      <c r="D22" s="73"/>
      <c r="E22" s="73"/>
      <c r="F22" s="95"/>
      <c r="G22" s="151">
        <f>AVERAGE(G23:G165)</f>
        <v>5.5549999999991586</v>
      </c>
      <c r="H22" s="86"/>
      <c r="I22" s="87"/>
      <c r="J22" s="152">
        <f>AVERAGE(J23:J165)</f>
        <v>4.8480882352936364E-2</v>
      </c>
      <c r="K22" s="83"/>
      <c r="L22" s="83"/>
      <c r="M22" s="118">
        <f>SUM(M23:M163)</f>
        <v>15353539.489769336</v>
      </c>
      <c r="N22" s="73"/>
      <c r="O22" s="81">
        <f>IFERROR(M22/$M$11,0)</f>
        <v>0.91572870527645334</v>
      </c>
      <c r="P22" s="81">
        <f>M22/'סכום נכסי הקרן'!$C$42</f>
        <v>0.24722879320644844</v>
      </c>
    </row>
    <row r="23" spans="2:16">
      <c r="B23" s="76" t="s">
        <v>1715</v>
      </c>
      <c r="C23" s="73" t="s">
        <v>1716</v>
      </c>
      <c r="D23" s="73" t="s">
        <v>241</v>
      </c>
      <c r="E23" s="73"/>
      <c r="F23" s="95">
        <v>39845</v>
      </c>
      <c r="G23" s="83">
        <v>0.33999999999975439</v>
      </c>
      <c r="H23" s="86" t="s">
        <v>135</v>
      </c>
      <c r="I23" s="87">
        <v>4.8000000000000001E-2</v>
      </c>
      <c r="J23" s="87">
        <v>4.7599999999997651E-2</v>
      </c>
      <c r="K23" s="83">
        <v>1482829.58347</v>
      </c>
      <c r="L23" s="85">
        <v>126.27812299999999</v>
      </c>
      <c r="M23" s="83">
        <v>1872.4893618190001</v>
      </c>
      <c r="N23" s="73"/>
      <c r="O23" s="84">
        <f t="shared" si="0"/>
        <v>1.1168058414706342E-4</v>
      </c>
      <c r="P23" s="84">
        <f>M23/'סכום נכסי הקרן'!$C$42</f>
        <v>3.0151567690492135E-5</v>
      </c>
    </row>
    <row r="24" spans="2:16">
      <c r="B24" s="76" t="s">
        <v>1717</v>
      </c>
      <c r="C24" s="73" t="s">
        <v>1718</v>
      </c>
      <c r="D24" s="73" t="s">
        <v>241</v>
      </c>
      <c r="E24" s="73"/>
      <c r="F24" s="95">
        <v>39873</v>
      </c>
      <c r="G24" s="83">
        <v>0.42000000000000576</v>
      </c>
      <c r="H24" s="86" t="s">
        <v>135</v>
      </c>
      <c r="I24" s="87">
        <v>4.8000000000000001E-2</v>
      </c>
      <c r="J24" s="87">
        <v>4.8100000000000323E-2</v>
      </c>
      <c r="K24" s="83">
        <v>54504614.554630004</v>
      </c>
      <c r="L24" s="85">
        <v>126.45051599999999</v>
      </c>
      <c r="M24" s="83">
        <v>68921.36652688001</v>
      </c>
      <c r="N24" s="73"/>
      <c r="O24" s="84">
        <f t="shared" si="0"/>
        <v>4.1106660635222628E-3</v>
      </c>
      <c r="P24" s="84">
        <f>M24/'סכום נכסי הקרן'!$C$42</f>
        <v>1.1097992279847809E-3</v>
      </c>
    </row>
    <row r="25" spans="2:16">
      <c r="B25" s="76" t="s">
        <v>1719</v>
      </c>
      <c r="C25" s="73" t="s">
        <v>1720</v>
      </c>
      <c r="D25" s="73" t="s">
        <v>241</v>
      </c>
      <c r="E25" s="73"/>
      <c r="F25" s="95">
        <v>39934</v>
      </c>
      <c r="G25" s="83">
        <v>0.56999999999999429</v>
      </c>
      <c r="H25" s="86" t="s">
        <v>135</v>
      </c>
      <c r="I25" s="87">
        <v>4.8000000000000001E-2</v>
      </c>
      <c r="J25" s="87">
        <v>4.8300000000000003E-2</v>
      </c>
      <c r="K25" s="83">
        <v>59478220.020940006</v>
      </c>
      <c r="L25" s="85">
        <v>127.956633</v>
      </c>
      <c r="M25" s="83">
        <v>76106.327838706013</v>
      </c>
      <c r="N25" s="73"/>
      <c r="O25" s="84">
        <f t="shared" si="0"/>
        <v>4.5391975642829823E-3</v>
      </c>
      <c r="P25" s="84">
        <f>M25/'סכום נכסי הקרן'!$C$42</f>
        <v>1.2254943297912014E-3</v>
      </c>
    </row>
    <row r="26" spans="2:16">
      <c r="B26" s="76" t="s">
        <v>1721</v>
      </c>
      <c r="C26" s="73" t="s">
        <v>1722</v>
      </c>
      <c r="D26" s="73" t="s">
        <v>241</v>
      </c>
      <c r="E26" s="73"/>
      <c r="F26" s="95">
        <v>40148</v>
      </c>
      <c r="G26" s="83">
        <v>1.1400000000000008</v>
      </c>
      <c r="H26" s="86" t="s">
        <v>135</v>
      </c>
      <c r="I26" s="87">
        <v>4.8000000000000001E-2</v>
      </c>
      <c r="J26" s="87">
        <v>4.8299999999999926E-2</v>
      </c>
      <c r="K26" s="83">
        <v>79256115.986366019</v>
      </c>
      <c r="L26" s="85">
        <v>122.834204</v>
      </c>
      <c r="M26" s="83">
        <v>97353.618961578017</v>
      </c>
      <c r="N26" s="73"/>
      <c r="O26" s="84">
        <f t="shared" si="0"/>
        <v>5.8064463575364378E-3</v>
      </c>
      <c r="P26" s="84">
        <f>M26/'סכום נכסי הקרן'!$C$42</f>
        <v>1.5676266535276254E-3</v>
      </c>
    </row>
    <row r="27" spans="2:16">
      <c r="B27" s="76" t="s">
        <v>1723</v>
      </c>
      <c r="C27" s="73" t="s">
        <v>1724</v>
      </c>
      <c r="D27" s="73" t="s">
        <v>241</v>
      </c>
      <c r="E27" s="73"/>
      <c r="F27" s="95">
        <v>40269</v>
      </c>
      <c r="G27" s="83">
        <v>1.4400000000000011</v>
      </c>
      <c r="H27" s="86" t="s">
        <v>135</v>
      </c>
      <c r="I27" s="87">
        <v>4.8000000000000001E-2</v>
      </c>
      <c r="J27" s="87">
        <v>4.8500000000000008E-2</v>
      </c>
      <c r="K27" s="83">
        <v>89860973.091756016</v>
      </c>
      <c r="L27" s="85">
        <v>124.639751</v>
      </c>
      <c r="M27" s="83">
        <v>112002.49353692701</v>
      </c>
      <c r="N27" s="73"/>
      <c r="O27" s="84">
        <f t="shared" si="0"/>
        <v>6.6801468457906299E-3</v>
      </c>
      <c r="P27" s="84">
        <f>M27/'סכום נכסי הקרן'!$C$42</f>
        <v>1.8035086523012231E-3</v>
      </c>
    </row>
    <row r="28" spans="2:16">
      <c r="B28" s="76" t="s">
        <v>1725</v>
      </c>
      <c r="C28" s="73" t="s">
        <v>1726</v>
      </c>
      <c r="D28" s="73" t="s">
        <v>241</v>
      </c>
      <c r="E28" s="73"/>
      <c r="F28" s="95">
        <v>40391</v>
      </c>
      <c r="G28" s="83">
        <v>1.7700000000000047</v>
      </c>
      <c r="H28" s="86" t="s">
        <v>135</v>
      </c>
      <c r="I28" s="87">
        <v>4.8000000000000001E-2</v>
      </c>
      <c r="J28" s="87">
        <v>4.8399999999999999E-2</v>
      </c>
      <c r="K28" s="83">
        <v>60540456.120532006</v>
      </c>
      <c r="L28" s="85">
        <v>120.715659</v>
      </c>
      <c r="M28" s="83">
        <v>73081.810369532017</v>
      </c>
      <c r="N28" s="73"/>
      <c r="O28" s="84">
        <f t="shared" si="0"/>
        <v>4.358806751599156E-3</v>
      </c>
      <c r="P28" s="84">
        <f>M28/'סכום נכסי הקרן'!$C$42</f>
        <v>1.1767923477867287E-3</v>
      </c>
    </row>
    <row r="29" spans="2:16">
      <c r="B29" s="76" t="s">
        <v>1727</v>
      </c>
      <c r="C29" s="73" t="s">
        <v>1728</v>
      </c>
      <c r="D29" s="73" t="s">
        <v>241</v>
      </c>
      <c r="E29" s="73"/>
      <c r="F29" s="95">
        <v>40452</v>
      </c>
      <c r="G29" s="83">
        <v>1.8900000000000023</v>
      </c>
      <c r="H29" s="86" t="s">
        <v>135</v>
      </c>
      <c r="I29" s="87">
        <v>4.8000000000000001E-2</v>
      </c>
      <c r="J29" s="87">
        <v>4.8500000000000112E-2</v>
      </c>
      <c r="K29" s="83">
        <v>80250837.079628021</v>
      </c>
      <c r="L29" s="85">
        <v>121.478971</v>
      </c>
      <c r="M29" s="83">
        <v>97487.891245820007</v>
      </c>
      <c r="N29" s="73"/>
      <c r="O29" s="84">
        <f t="shared" si="0"/>
        <v>5.8144547379548658E-3</v>
      </c>
      <c r="P29" s="84">
        <f>M29/'סכום נכסי הקרן'!$C$42</f>
        <v>1.5697887591981999E-3</v>
      </c>
    </row>
    <row r="30" spans="2:16">
      <c r="B30" s="76" t="s">
        <v>1729</v>
      </c>
      <c r="C30" s="73" t="s">
        <v>1730</v>
      </c>
      <c r="D30" s="73" t="s">
        <v>241</v>
      </c>
      <c r="E30" s="73"/>
      <c r="F30" s="95">
        <v>40909</v>
      </c>
      <c r="G30" s="83">
        <v>3.0200000000000218</v>
      </c>
      <c r="H30" s="86" t="s">
        <v>135</v>
      </c>
      <c r="I30" s="87">
        <v>4.8000000000000001E-2</v>
      </c>
      <c r="J30" s="87">
        <v>4.850000000000021E-2</v>
      </c>
      <c r="K30" s="83">
        <v>57069184.572854005</v>
      </c>
      <c r="L30" s="85">
        <v>116.314379</v>
      </c>
      <c r="M30" s="83">
        <v>66379.667782176009</v>
      </c>
      <c r="N30" s="73"/>
      <c r="O30" s="84">
        <f t="shared" si="0"/>
        <v>3.9590719309613972E-3</v>
      </c>
      <c r="P30" s="84">
        <f>M30/'סכום נכסי הקרן'!$C$42</f>
        <v>1.0688717849175826E-3</v>
      </c>
    </row>
    <row r="31" spans="2:16">
      <c r="B31" s="76" t="s">
        <v>1731</v>
      </c>
      <c r="C31" s="73">
        <v>8790</v>
      </c>
      <c r="D31" s="73" t="s">
        <v>241</v>
      </c>
      <c r="E31" s="73"/>
      <c r="F31" s="95">
        <v>41030</v>
      </c>
      <c r="G31" s="83">
        <v>3.2699999999999876</v>
      </c>
      <c r="H31" s="86" t="s">
        <v>135</v>
      </c>
      <c r="I31" s="87">
        <v>4.8000000000000001E-2</v>
      </c>
      <c r="J31" s="87">
        <v>4.859999999999972E-2</v>
      </c>
      <c r="K31" s="83">
        <v>78936544.956404015</v>
      </c>
      <c r="L31" s="85">
        <v>116.762669</v>
      </c>
      <c r="M31" s="83">
        <v>92168.416749382013</v>
      </c>
      <c r="N31" s="73"/>
      <c r="O31" s="84">
        <f t="shared" si="0"/>
        <v>5.4971861695820717E-3</v>
      </c>
      <c r="P31" s="84">
        <f>M31/'סכום נכסי הקרן'!$C$42</f>
        <v>1.4841324672973542E-3</v>
      </c>
    </row>
    <row r="32" spans="2:16">
      <c r="B32" s="76" t="s">
        <v>1732</v>
      </c>
      <c r="C32" s="73" t="s">
        <v>1733</v>
      </c>
      <c r="D32" s="73" t="s">
        <v>241</v>
      </c>
      <c r="E32" s="73"/>
      <c r="F32" s="95">
        <v>41091</v>
      </c>
      <c r="G32" s="83">
        <v>3.440000000000047</v>
      </c>
      <c r="H32" s="86" t="s">
        <v>135</v>
      </c>
      <c r="I32" s="87">
        <v>4.8000000000000001E-2</v>
      </c>
      <c r="J32" s="87">
        <v>4.8600000000000865E-2</v>
      </c>
      <c r="K32" s="83">
        <v>11729106.988574002</v>
      </c>
      <c r="L32" s="85">
        <v>114.85022499999999</v>
      </c>
      <c r="M32" s="83">
        <v>13470.905772244003</v>
      </c>
      <c r="N32" s="73"/>
      <c r="O32" s="84">
        <f t="shared" si="0"/>
        <v>8.0344308294109381E-4</v>
      </c>
      <c r="P32" s="84">
        <f>M32/'סכום נכסי הקרן'!$C$42</f>
        <v>2.1691387706976873E-4</v>
      </c>
    </row>
    <row r="33" spans="2:16">
      <c r="B33" s="76" t="s">
        <v>1734</v>
      </c>
      <c r="C33" s="73" t="s">
        <v>1735</v>
      </c>
      <c r="D33" s="73" t="s">
        <v>241</v>
      </c>
      <c r="E33" s="73"/>
      <c r="F33" s="95">
        <v>41122</v>
      </c>
      <c r="G33" s="83">
        <v>3.5200000000000284</v>
      </c>
      <c r="H33" s="86" t="s">
        <v>135</v>
      </c>
      <c r="I33" s="87">
        <v>4.8000000000000001E-2</v>
      </c>
      <c r="J33" s="87">
        <v>4.8500000000000348E-2</v>
      </c>
      <c r="K33" s="83">
        <v>37676374.199088007</v>
      </c>
      <c r="L33" s="85">
        <v>114.747176</v>
      </c>
      <c r="M33" s="83">
        <v>43232.575521990002</v>
      </c>
      <c r="N33" s="73"/>
      <c r="O33" s="84">
        <f t="shared" si="0"/>
        <v>2.5785136016941439E-3</v>
      </c>
      <c r="P33" s="84">
        <f>M33/'סכום נכסי הקרן'!$C$42</f>
        <v>6.9614810843000006E-4</v>
      </c>
    </row>
    <row r="34" spans="2:16">
      <c r="B34" s="76" t="s">
        <v>1736</v>
      </c>
      <c r="C34" s="73" t="s">
        <v>1737</v>
      </c>
      <c r="D34" s="73" t="s">
        <v>241</v>
      </c>
      <c r="E34" s="73"/>
      <c r="F34" s="95">
        <v>41154</v>
      </c>
      <c r="G34" s="83">
        <v>3.6099999999999905</v>
      </c>
      <c r="H34" s="86" t="s">
        <v>135</v>
      </c>
      <c r="I34" s="87">
        <v>4.8000000000000001E-2</v>
      </c>
      <c r="J34" s="87">
        <v>4.8499999999999967E-2</v>
      </c>
      <c r="K34" s="83">
        <v>65731609.940572016</v>
      </c>
      <c r="L34" s="85">
        <v>114.180622</v>
      </c>
      <c r="M34" s="83">
        <v>75052.760985998</v>
      </c>
      <c r="N34" s="73"/>
      <c r="O34" s="84">
        <f t="shared" si="0"/>
        <v>4.4763598446421558E-3</v>
      </c>
      <c r="P34" s="84">
        <f>M34/'סכום נכסי הקרן'!$C$42</f>
        <v>1.2085293777206461E-3</v>
      </c>
    </row>
    <row r="35" spans="2:16">
      <c r="B35" s="76" t="s">
        <v>1738</v>
      </c>
      <c r="C35" s="73" t="s">
        <v>1739</v>
      </c>
      <c r="D35" s="73" t="s">
        <v>241</v>
      </c>
      <c r="E35" s="73"/>
      <c r="F35" s="95">
        <v>41184</v>
      </c>
      <c r="G35" s="83">
        <v>3.6100000000000061</v>
      </c>
      <c r="H35" s="86" t="s">
        <v>135</v>
      </c>
      <c r="I35" s="87">
        <v>4.8000000000000001E-2</v>
      </c>
      <c r="J35" s="87">
        <v>4.8500000000000057E-2</v>
      </c>
      <c r="K35" s="83">
        <v>73790401.140584022</v>
      </c>
      <c r="L35" s="85">
        <v>115.248625</v>
      </c>
      <c r="M35" s="83">
        <v>85042.422438950016</v>
      </c>
      <c r="N35" s="73"/>
      <c r="O35" s="84">
        <f t="shared" si="0"/>
        <v>5.0721716282740269E-3</v>
      </c>
      <c r="P35" s="84">
        <f>M35/'סכום נכסי הקרן'!$C$42</f>
        <v>1.3693868755764325E-3</v>
      </c>
    </row>
    <row r="36" spans="2:16">
      <c r="B36" s="76" t="s">
        <v>1740</v>
      </c>
      <c r="C36" s="73" t="s">
        <v>1741</v>
      </c>
      <c r="D36" s="73" t="s">
        <v>241</v>
      </c>
      <c r="E36" s="73"/>
      <c r="F36" s="95">
        <v>41214</v>
      </c>
      <c r="G36" s="83">
        <v>3.6900000000000186</v>
      </c>
      <c r="H36" s="86" t="s">
        <v>135</v>
      </c>
      <c r="I36" s="87">
        <v>4.8000000000000001E-2</v>
      </c>
      <c r="J36" s="87">
        <v>4.850000000000021E-2</v>
      </c>
      <c r="K36" s="83">
        <v>77667762.948558018</v>
      </c>
      <c r="L36" s="85">
        <v>114.804287</v>
      </c>
      <c r="M36" s="83">
        <v>89165.921780073011</v>
      </c>
      <c r="N36" s="73"/>
      <c r="O36" s="84">
        <f t="shared" si="0"/>
        <v>5.3181088413427769E-3</v>
      </c>
      <c r="P36" s="84">
        <f>M36/'סכום נכסי הקרן'!$C$42</f>
        <v>1.435785100335793E-3</v>
      </c>
    </row>
    <row r="37" spans="2:16">
      <c r="B37" s="76" t="s">
        <v>1742</v>
      </c>
      <c r="C37" s="73" t="s">
        <v>1743</v>
      </c>
      <c r="D37" s="73" t="s">
        <v>241</v>
      </c>
      <c r="E37" s="73"/>
      <c r="F37" s="95">
        <v>41245</v>
      </c>
      <c r="G37" s="83">
        <v>3.770000000000008</v>
      </c>
      <c r="H37" s="86" t="s">
        <v>135</v>
      </c>
      <c r="I37" s="87">
        <v>4.8000000000000001E-2</v>
      </c>
      <c r="J37" s="87">
        <v>4.8500000000000092E-2</v>
      </c>
      <c r="K37" s="83">
        <v>81121030.494548008</v>
      </c>
      <c r="L37" s="85">
        <v>114.55219099999999</v>
      </c>
      <c r="M37" s="83">
        <v>92925.918001599013</v>
      </c>
      <c r="N37" s="73"/>
      <c r="O37" s="84">
        <f t="shared" si="0"/>
        <v>5.5423656958665602E-3</v>
      </c>
      <c r="P37" s="84">
        <f>M37/'סכום נכסי הקרן'!$C$42</f>
        <v>1.4963300534345946E-3</v>
      </c>
    </row>
    <row r="38" spans="2:16">
      <c r="B38" s="76" t="s">
        <v>1744</v>
      </c>
      <c r="C38" s="73" t="s">
        <v>1745</v>
      </c>
      <c r="D38" s="73" t="s">
        <v>241</v>
      </c>
      <c r="E38" s="73"/>
      <c r="F38" s="95">
        <v>41275</v>
      </c>
      <c r="G38" s="83">
        <v>3.8599999999999954</v>
      </c>
      <c r="H38" s="86" t="s">
        <v>135</v>
      </c>
      <c r="I38" s="87">
        <v>4.8000000000000001E-2</v>
      </c>
      <c r="J38" s="87">
        <v>4.8499999999999904E-2</v>
      </c>
      <c r="K38" s="83">
        <v>79466662.783884004</v>
      </c>
      <c r="L38" s="85">
        <v>114.645945</v>
      </c>
      <c r="M38" s="83">
        <v>91105.306345461009</v>
      </c>
      <c r="N38" s="73"/>
      <c r="O38" s="84">
        <f t="shared" si="0"/>
        <v>5.4337792454394532E-3</v>
      </c>
      <c r="P38" s="84">
        <f>M38/'סכום נכסי הקרן'!$C$42</f>
        <v>1.4670138411732774E-3</v>
      </c>
    </row>
    <row r="39" spans="2:16">
      <c r="B39" s="76" t="s">
        <v>1746</v>
      </c>
      <c r="C39" s="73" t="s">
        <v>1747</v>
      </c>
      <c r="D39" s="73" t="s">
        <v>241</v>
      </c>
      <c r="E39" s="73"/>
      <c r="F39" s="95">
        <v>41306</v>
      </c>
      <c r="G39" s="83">
        <v>3.9399999999999871</v>
      </c>
      <c r="H39" s="86" t="s">
        <v>135</v>
      </c>
      <c r="I39" s="87">
        <v>4.8000000000000001E-2</v>
      </c>
      <c r="J39" s="87">
        <v>4.8499999999999821E-2</v>
      </c>
      <c r="K39" s="83">
        <v>93258228.188050017</v>
      </c>
      <c r="L39" s="85">
        <v>113.978167</v>
      </c>
      <c r="M39" s="83">
        <v>106294.01907379403</v>
      </c>
      <c r="N39" s="73"/>
      <c r="O39" s="84">
        <f t="shared" si="0"/>
        <v>6.3396772144908445E-3</v>
      </c>
      <c r="P39" s="84">
        <f>M39/'סכום נכסי הקרן'!$C$42</f>
        <v>1.7115885283773163E-3</v>
      </c>
    </row>
    <row r="40" spans="2:16">
      <c r="B40" s="76" t="s">
        <v>1748</v>
      </c>
      <c r="C40" s="73" t="s">
        <v>1749</v>
      </c>
      <c r="D40" s="73" t="s">
        <v>241</v>
      </c>
      <c r="E40" s="73"/>
      <c r="F40" s="95">
        <v>41334</v>
      </c>
      <c r="G40" s="83">
        <v>4.0199999999999863</v>
      </c>
      <c r="H40" s="86" t="s">
        <v>135</v>
      </c>
      <c r="I40" s="87">
        <v>4.8000000000000001E-2</v>
      </c>
      <c r="J40" s="87">
        <v>4.8499999999999904E-2</v>
      </c>
      <c r="K40" s="83">
        <v>70069574.125064015</v>
      </c>
      <c r="L40" s="85">
        <v>113.72683600000001</v>
      </c>
      <c r="M40" s="83">
        <v>79687.909344602012</v>
      </c>
      <c r="N40" s="73"/>
      <c r="O40" s="84">
        <f t="shared" si="0"/>
        <v>4.7528132583984448E-3</v>
      </c>
      <c r="P40" s="84">
        <f>M40/'סכום נכסי הקרן'!$C$42</f>
        <v>1.2831663782503354E-3</v>
      </c>
    </row>
    <row r="41" spans="2:16">
      <c r="B41" s="76" t="s">
        <v>1750</v>
      </c>
      <c r="C41" s="73" t="s">
        <v>1751</v>
      </c>
      <c r="D41" s="73" t="s">
        <v>241</v>
      </c>
      <c r="E41" s="73"/>
      <c r="F41" s="95">
        <v>41366</v>
      </c>
      <c r="G41" s="83">
        <v>4.01</v>
      </c>
      <c r="H41" s="86" t="s">
        <v>135</v>
      </c>
      <c r="I41" s="87">
        <v>4.8000000000000001E-2</v>
      </c>
      <c r="J41" s="87">
        <v>4.8499999999999918E-2</v>
      </c>
      <c r="K41" s="83">
        <v>97110084.326966017</v>
      </c>
      <c r="L41" s="85">
        <v>115.99018</v>
      </c>
      <c r="M41" s="83">
        <v>112638.16116460103</v>
      </c>
      <c r="N41" s="73"/>
      <c r="O41" s="84">
        <f t="shared" si="0"/>
        <v>6.7180598686518381E-3</v>
      </c>
      <c r="P41" s="84">
        <f>M41/'סכום נכסי הקרן'!$C$42</f>
        <v>1.8137444250085507E-3</v>
      </c>
    </row>
    <row r="42" spans="2:16">
      <c r="B42" s="76" t="s">
        <v>1752</v>
      </c>
      <c r="C42" s="73">
        <v>2704</v>
      </c>
      <c r="D42" s="73" t="s">
        <v>241</v>
      </c>
      <c r="E42" s="73"/>
      <c r="F42" s="95">
        <v>41395</v>
      </c>
      <c r="G42" s="83">
        <v>4.090000000000023</v>
      </c>
      <c r="H42" s="86" t="s">
        <v>135</v>
      </c>
      <c r="I42" s="87">
        <v>4.8000000000000001E-2</v>
      </c>
      <c r="J42" s="87">
        <v>4.8500000000000341E-2</v>
      </c>
      <c r="K42" s="83">
        <v>66496780.01231201</v>
      </c>
      <c r="L42" s="85">
        <v>115.308914</v>
      </c>
      <c r="M42" s="83">
        <v>76676.714901691026</v>
      </c>
      <c r="N42" s="73"/>
      <c r="O42" s="84">
        <f t="shared" si="0"/>
        <v>4.5732170688435924E-3</v>
      </c>
      <c r="P42" s="84">
        <f>M42/'סכום נכסי הקרן'!$C$42</f>
        <v>1.2346789289083184E-3</v>
      </c>
    </row>
    <row r="43" spans="2:16">
      <c r="B43" s="76" t="s">
        <v>1753</v>
      </c>
      <c r="C43" s="73" t="s">
        <v>1754</v>
      </c>
      <c r="D43" s="73" t="s">
        <v>241</v>
      </c>
      <c r="E43" s="73"/>
      <c r="F43" s="95">
        <v>41427</v>
      </c>
      <c r="G43" s="83">
        <v>4.1800000000000068</v>
      </c>
      <c r="H43" s="86" t="s">
        <v>135</v>
      </c>
      <c r="I43" s="87">
        <v>4.8000000000000001E-2</v>
      </c>
      <c r="J43" s="87">
        <v>4.8500000000000106E-2</v>
      </c>
      <c r="K43" s="83">
        <v>131459218.99188001</v>
      </c>
      <c r="L43" s="85">
        <v>114.392796</v>
      </c>
      <c r="M43" s="83">
        <v>150379.87604173803</v>
      </c>
      <c r="N43" s="73"/>
      <c r="O43" s="84">
        <f t="shared" si="0"/>
        <v>8.9690829452774706E-3</v>
      </c>
      <c r="P43" s="84">
        <f>M43/'סכום נכסי הקרן'!$C$42</f>
        <v>2.4214765136799572E-3</v>
      </c>
    </row>
    <row r="44" spans="2:16">
      <c r="B44" s="76" t="s">
        <v>1755</v>
      </c>
      <c r="C44" s="73">
        <v>8805</v>
      </c>
      <c r="D44" s="73" t="s">
        <v>241</v>
      </c>
      <c r="E44" s="73"/>
      <c r="F44" s="95">
        <v>41487</v>
      </c>
      <c r="G44" s="83">
        <v>4.3400000000000141</v>
      </c>
      <c r="H44" s="86" t="s">
        <v>135</v>
      </c>
      <c r="I44" s="87">
        <v>4.8000000000000001E-2</v>
      </c>
      <c r="J44" s="87">
        <v>4.8500000000000092E-2</v>
      </c>
      <c r="K44" s="83">
        <v>69290901.052058011</v>
      </c>
      <c r="L44" s="85">
        <v>112.49448599999999</v>
      </c>
      <c r="M44" s="83">
        <v>77948.442924338015</v>
      </c>
      <c r="N44" s="73"/>
      <c r="O44" s="84">
        <f t="shared" si="0"/>
        <v>4.6490665403233315E-3</v>
      </c>
      <c r="P44" s="84">
        <f>M44/'סכום נכסי הקרן'!$C$42</f>
        <v>1.2551567988180771E-3</v>
      </c>
    </row>
    <row r="45" spans="2:16">
      <c r="B45" s="76" t="s">
        <v>1756</v>
      </c>
      <c r="C45" s="73" t="s">
        <v>1757</v>
      </c>
      <c r="D45" s="73" t="s">
        <v>241</v>
      </c>
      <c r="E45" s="73"/>
      <c r="F45" s="95">
        <v>41518</v>
      </c>
      <c r="G45" s="83">
        <v>4.4299999999998629</v>
      </c>
      <c r="H45" s="86" t="s">
        <v>135</v>
      </c>
      <c r="I45" s="87">
        <v>4.8000000000000001E-2</v>
      </c>
      <c r="J45" s="87">
        <v>4.8499999999998517E-2</v>
      </c>
      <c r="K45" s="83">
        <v>7522171.9274780015</v>
      </c>
      <c r="L45" s="85">
        <v>111.72451100000001</v>
      </c>
      <c r="M45" s="83">
        <v>8404.1098278050013</v>
      </c>
      <c r="N45" s="73"/>
      <c r="O45" s="84">
        <f t="shared" si="0"/>
        <v>5.0124498111624757E-4</v>
      </c>
      <c r="P45" s="84">
        <f>M45/'סכום נכסי הקרן'!$C$42</f>
        <v>1.3532631560866871E-4</v>
      </c>
    </row>
    <row r="46" spans="2:16">
      <c r="B46" s="76" t="s">
        <v>1758</v>
      </c>
      <c r="C46" s="73" t="s">
        <v>1759</v>
      </c>
      <c r="D46" s="73" t="s">
        <v>241</v>
      </c>
      <c r="E46" s="73"/>
      <c r="F46" s="95">
        <v>41548</v>
      </c>
      <c r="G46" s="83">
        <v>4.4099999999999904</v>
      </c>
      <c r="H46" s="86" t="s">
        <v>135</v>
      </c>
      <c r="I46" s="87">
        <v>4.8000000000000001E-2</v>
      </c>
      <c r="J46" s="87">
        <v>4.8499999999999932E-2</v>
      </c>
      <c r="K46" s="83">
        <v>172998451.77536002</v>
      </c>
      <c r="L46" s="85">
        <v>113.724965</v>
      </c>
      <c r="M46" s="83">
        <v>196742.42834798503</v>
      </c>
      <c r="N46" s="73"/>
      <c r="O46" s="84">
        <f t="shared" si="0"/>
        <v>1.1734277252753033E-2</v>
      </c>
      <c r="P46" s="84">
        <f>M46/'סכום נכסי הקרן'!$C$42</f>
        <v>3.1680247519074991E-3</v>
      </c>
    </row>
    <row r="47" spans="2:16">
      <c r="B47" s="76" t="s">
        <v>1760</v>
      </c>
      <c r="C47" s="73" t="s">
        <v>1761</v>
      </c>
      <c r="D47" s="73" t="s">
        <v>241</v>
      </c>
      <c r="E47" s="73"/>
      <c r="F47" s="95">
        <v>41579</v>
      </c>
      <c r="G47" s="83">
        <v>4.4899999999999949</v>
      </c>
      <c r="H47" s="86" t="s">
        <v>135</v>
      </c>
      <c r="I47" s="87">
        <v>4.8000000000000001E-2</v>
      </c>
      <c r="J47" s="87">
        <v>4.8499999999999883E-2</v>
      </c>
      <c r="K47" s="83">
        <v>120043681.69937201</v>
      </c>
      <c r="L47" s="85">
        <v>113.27663200000001</v>
      </c>
      <c r="M47" s="83">
        <v>135981.43916532199</v>
      </c>
      <c r="N47" s="73"/>
      <c r="O47" s="84">
        <f t="shared" si="0"/>
        <v>8.1103192727294618E-3</v>
      </c>
      <c r="P47" s="84">
        <f>M47/'סכום נכסי הקרן'!$C$42</f>
        <v>2.1896271622396895E-3</v>
      </c>
    </row>
    <row r="48" spans="2:16">
      <c r="B48" s="76" t="s">
        <v>1762</v>
      </c>
      <c r="C48" s="73" t="s">
        <v>1763</v>
      </c>
      <c r="D48" s="73" t="s">
        <v>241</v>
      </c>
      <c r="E48" s="73"/>
      <c r="F48" s="95">
        <v>41609</v>
      </c>
      <c r="G48" s="83">
        <v>4.5700000000000109</v>
      </c>
      <c r="H48" s="86" t="s">
        <v>135</v>
      </c>
      <c r="I48" s="87">
        <v>4.8000000000000001E-2</v>
      </c>
      <c r="J48" s="87">
        <v>4.8500000000000154E-2</v>
      </c>
      <c r="K48" s="83">
        <v>116433879.36092801</v>
      </c>
      <c r="L48" s="85">
        <v>112.507336</v>
      </c>
      <c r="M48" s="83">
        <v>130996.65553948001</v>
      </c>
      <c r="N48" s="73"/>
      <c r="O48" s="84">
        <f t="shared" si="0"/>
        <v>7.8130126185330679E-3</v>
      </c>
      <c r="P48" s="84">
        <f>M48/'סכום נכסי הקרן'!$C$42</f>
        <v>2.1093601957181676E-3</v>
      </c>
    </row>
    <row r="49" spans="2:16">
      <c r="B49" s="76" t="s">
        <v>1764</v>
      </c>
      <c r="C49" s="73" t="s">
        <v>1765</v>
      </c>
      <c r="D49" s="73" t="s">
        <v>241</v>
      </c>
      <c r="E49" s="73"/>
      <c r="F49" s="95">
        <v>41672</v>
      </c>
      <c r="G49" s="83">
        <v>4.7400000000000215</v>
      </c>
      <c r="H49" s="86" t="s">
        <v>135</v>
      </c>
      <c r="I49" s="87">
        <v>4.8000000000000001E-2</v>
      </c>
      <c r="J49" s="87">
        <v>4.8500000000000425E-2</v>
      </c>
      <c r="K49" s="83">
        <v>36127029.831604004</v>
      </c>
      <c r="L49" s="85">
        <v>111.9455</v>
      </c>
      <c r="M49" s="83">
        <v>40442.584180138008</v>
      </c>
      <c r="N49" s="73"/>
      <c r="O49" s="84">
        <f t="shared" si="0"/>
        <v>2.4121105933904846E-3</v>
      </c>
      <c r="P49" s="84">
        <f>M49/'סכום נכסי הקרן'!$C$42</f>
        <v>6.5122255931071538E-4</v>
      </c>
    </row>
    <row r="50" spans="2:16">
      <c r="B50" s="76" t="s">
        <v>1766</v>
      </c>
      <c r="C50" s="73" t="s">
        <v>1767</v>
      </c>
      <c r="D50" s="73" t="s">
        <v>241</v>
      </c>
      <c r="E50" s="73"/>
      <c r="F50" s="95">
        <v>41700</v>
      </c>
      <c r="G50" s="83">
        <v>4.8199999999999923</v>
      </c>
      <c r="H50" s="86" t="s">
        <v>135</v>
      </c>
      <c r="I50" s="87">
        <v>4.8000000000000001E-2</v>
      </c>
      <c r="J50" s="87">
        <v>4.8499999999999918E-2</v>
      </c>
      <c r="K50" s="83">
        <v>156502285.22873002</v>
      </c>
      <c r="L50" s="85">
        <v>112.16221</v>
      </c>
      <c r="M50" s="83">
        <v>175536.422436436</v>
      </c>
      <c r="N50" s="73"/>
      <c r="O50" s="84">
        <f t="shared" si="0"/>
        <v>1.046949082676916E-2</v>
      </c>
      <c r="P50" s="84">
        <f>M50/'סכום נכסי הקרן'!$C$42</f>
        <v>2.8265572190474364E-3</v>
      </c>
    </row>
    <row r="51" spans="2:16">
      <c r="B51" s="76" t="s">
        <v>1768</v>
      </c>
      <c r="C51" s="73" t="s">
        <v>1769</v>
      </c>
      <c r="D51" s="73" t="s">
        <v>241</v>
      </c>
      <c r="E51" s="73"/>
      <c r="F51" s="95">
        <v>41730</v>
      </c>
      <c r="G51" s="83">
        <v>4.7900000000000258</v>
      </c>
      <c r="H51" s="86" t="s">
        <v>135</v>
      </c>
      <c r="I51" s="87">
        <v>4.8000000000000001E-2</v>
      </c>
      <c r="J51" s="87">
        <v>4.8500000000000217E-2</v>
      </c>
      <c r="K51" s="83">
        <v>90619641.718442008</v>
      </c>
      <c r="L51" s="85">
        <v>114.63317600000001</v>
      </c>
      <c r="M51" s="83">
        <v>103880.17349157501</v>
      </c>
      <c r="N51" s="73"/>
      <c r="O51" s="84">
        <f t="shared" si="0"/>
        <v>6.1957086076939822E-3</v>
      </c>
      <c r="P51" s="84">
        <f>M51/'סכום נכסי הקרן'!$C$42</f>
        <v>1.6727198277316849E-3</v>
      </c>
    </row>
    <row r="52" spans="2:16">
      <c r="B52" s="76" t="s">
        <v>1770</v>
      </c>
      <c r="C52" s="73" t="s">
        <v>1771</v>
      </c>
      <c r="D52" s="73" t="s">
        <v>241</v>
      </c>
      <c r="E52" s="73"/>
      <c r="F52" s="95">
        <v>41760</v>
      </c>
      <c r="G52" s="83">
        <v>4.8700000000000347</v>
      </c>
      <c r="H52" s="86" t="s">
        <v>135</v>
      </c>
      <c r="I52" s="87">
        <v>4.8000000000000001E-2</v>
      </c>
      <c r="J52" s="87">
        <v>4.8600000000000337E-2</v>
      </c>
      <c r="K52" s="83">
        <v>33299401.344272003</v>
      </c>
      <c r="L52" s="85">
        <v>113.79331999999999</v>
      </c>
      <c r="M52" s="83">
        <v>37892.494435395012</v>
      </c>
      <c r="N52" s="73"/>
      <c r="O52" s="84">
        <f t="shared" si="0"/>
        <v>2.2600159977535445E-3</v>
      </c>
      <c r="P52" s="84">
        <f>M52/'סכום נכסי הקרן'!$C$42</f>
        <v>6.1016000102693678E-4</v>
      </c>
    </row>
    <row r="53" spans="2:16">
      <c r="B53" s="76" t="s">
        <v>1772</v>
      </c>
      <c r="C53" s="73" t="s">
        <v>1773</v>
      </c>
      <c r="D53" s="73" t="s">
        <v>241</v>
      </c>
      <c r="E53" s="73"/>
      <c r="F53" s="95">
        <v>41791</v>
      </c>
      <c r="G53" s="83">
        <v>4.9599999999999849</v>
      </c>
      <c r="H53" s="86" t="s">
        <v>135</v>
      </c>
      <c r="I53" s="87">
        <v>4.8000000000000001E-2</v>
      </c>
      <c r="J53" s="87">
        <v>4.8499999999999856E-2</v>
      </c>
      <c r="K53" s="83">
        <v>133329634.72280003</v>
      </c>
      <c r="L53" s="85">
        <v>113.273286</v>
      </c>
      <c r="M53" s="83">
        <v>151026.85804422002</v>
      </c>
      <c r="N53" s="73"/>
      <c r="O53" s="84">
        <f t="shared" si="0"/>
        <v>9.0076707895895124E-3</v>
      </c>
      <c r="P53" s="84">
        <f>M53/'סכום נכסי הקרן'!$C$42</f>
        <v>2.4318944749459246E-3</v>
      </c>
    </row>
    <row r="54" spans="2:16">
      <c r="B54" s="76" t="s">
        <v>1774</v>
      </c>
      <c r="C54" s="73" t="s">
        <v>1775</v>
      </c>
      <c r="D54" s="73" t="s">
        <v>241</v>
      </c>
      <c r="E54" s="73"/>
      <c r="F54" s="95">
        <v>41821</v>
      </c>
      <c r="G54" s="83">
        <v>5.0400000000000249</v>
      </c>
      <c r="H54" s="86" t="s">
        <v>135</v>
      </c>
      <c r="I54" s="87">
        <v>4.8000000000000001E-2</v>
      </c>
      <c r="J54" s="87">
        <v>4.8600000000000233E-2</v>
      </c>
      <c r="K54" s="83">
        <v>86780788.469634011</v>
      </c>
      <c r="L54" s="85">
        <v>112.711184</v>
      </c>
      <c r="M54" s="83">
        <v>97811.654242516001</v>
      </c>
      <c r="N54" s="73"/>
      <c r="O54" s="84">
        <f t="shared" si="0"/>
        <v>5.8337648826923974E-3</v>
      </c>
      <c r="P54" s="84">
        <f>M54/'סכום נכסי הקרן'!$C$42</f>
        <v>1.5750021196100704E-3</v>
      </c>
    </row>
    <row r="55" spans="2:16">
      <c r="B55" s="76" t="s">
        <v>1776</v>
      </c>
      <c r="C55" s="73" t="s">
        <v>1777</v>
      </c>
      <c r="D55" s="73" t="s">
        <v>241</v>
      </c>
      <c r="E55" s="73"/>
      <c r="F55" s="95">
        <v>41852</v>
      </c>
      <c r="G55" s="83">
        <v>5.1300000000000141</v>
      </c>
      <c r="H55" s="86" t="s">
        <v>135</v>
      </c>
      <c r="I55" s="87">
        <v>4.8000000000000001E-2</v>
      </c>
      <c r="J55" s="87">
        <v>4.8500000000000126E-2</v>
      </c>
      <c r="K55" s="83">
        <v>63860193.987336017</v>
      </c>
      <c r="L55" s="85">
        <v>111.94590100000001</v>
      </c>
      <c r="M55" s="83">
        <v>71488.869697046001</v>
      </c>
      <c r="N55" s="73"/>
      <c r="O55" s="84">
        <f t="shared" si="0"/>
        <v>4.2637992453124253E-3</v>
      </c>
      <c r="P55" s="84">
        <f>M55/'סכום נכסי הקרן'!$C$42</f>
        <v>1.1511421841635067E-3</v>
      </c>
    </row>
    <row r="56" spans="2:16">
      <c r="B56" s="76" t="s">
        <v>1778</v>
      </c>
      <c r="C56" s="73" t="s">
        <v>1779</v>
      </c>
      <c r="D56" s="73" t="s">
        <v>241</v>
      </c>
      <c r="E56" s="73"/>
      <c r="F56" s="95">
        <v>41883</v>
      </c>
      <c r="G56" s="83">
        <v>5.210000000000008</v>
      </c>
      <c r="H56" s="86" t="s">
        <v>135</v>
      </c>
      <c r="I56" s="87">
        <v>4.8000000000000001E-2</v>
      </c>
      <c r="J56" s="87">
        <v>4.8500000000000106E-2</v>
      </c>
      <c r="K56" s="83">
        <v>103957606.30230202</v>
      </c>
      <c r="L56" s="85">
        <v>111.396208</v>
      </c>
      <c r="M56" s="83">
        <v>115804.83168464802</v>
      </c>
      <c r="N56" s="73"/>
      <c r="O56" s="84">
        <f t="shared" si="0"/>
        <v>6.9069290930604509E-3</v>
      </c>
      <c r="P56" s="84">
        <f>M56/'סכום נכסי הקרן'!$C$42</f>
        <v>1.8647354119191144E-3</v>
      </c>
    </row>
    <row r="57" spans="2:16">
      <c r="B57" s="76" t="s">
        <v>1780</v>
      </c>
      <c r="C57" s="73" t="s">
        <v>1781</v>
      </c>
      <c r="D57" s="73" t="s">
        <v>241</v>
      </c>
      <c r="E57" s="73"/>
      <c r="F57" s="95">
        <v>41913</v>
      </c>
      <c r="G57" s="83">
        <v>5.1700000000000106</v>
      </c>
      <c r="H57" s="86" t="s">
        <v>135</v>
      </c>
      <c r="I57" s="87">
        <v>4.8000000000000001E-2</v>
      </c>
      <c r="J57" s="87">
        <v>4.8500000000000071E-2</v>
      </c>
      <c r="K57" s="83">
        <v>90410095.14324002</v>
      </c>
      <c r="L57" s="85">
        <v>113.735879</v>
      </c>
      <c r="M57" s="83">
        <v>102828.71598770503</v>
      </c>
      <c r="N57" s="73"/>
      <c r="O57" s="84">
        <f t="shared" si="0"/>
        <v>6.1329966956092368E-3</v>
      </c>
      <c r="P57" s="84">
        <f>M57/'סכום נכסי הקרן'!$C$42</f>
        <v>1.655788841234216E-3</v>
      </c>
    </row>
    <row r="58" spans="2:16">
      <c r="B58" s="76" t="s">
        <v>1782</v>
      </c>
      <c r="C58" s="73" t="s">
        <v>1783</v>
      </c>
      <c r="D58" s="73" t="s">
        <v>241</v>
      </c>
      <c r="E58" s="73"/>
      <c r="F58" s="95">
        <v>41945</v>
      </c>
      <c r="G58" s="83">
        <v>5.2500000000000311</v>
      </c>
      <c r="H58" s="86" t="s">
        <v>135</v>
      </c>
      <c r="I58" s="87">
        <v>4.8000000000000001E-2</v>
      </c>
      <c r="J58" s="87">
        <v>4.8500000000000272E-2</v>
      </c>
      <c r="K58" s="83">
        <v>48591300.222438008</v>
      </c>
      <c r="L58" s="85">
        <v>113.602268</v>
      </c>
      <c r="M58" s="83">
        <v>55200.818917597011</v>
      </c>
      <c r="N58" s="73"/>
      <c r="O58" s="84">
        <f t="shared" si="0"/>
        <v>3.2923336323389032E-3</v>
      </c>
      <c r="P58" s="84">
        <f>M58/'סכום נכסי הקרן'!$C$42</f>
        <v>8.8886551886611443E-4</v>
      </c>
    </row>
    <row r="59" spans="2:16">
      <c r="B59" s="76" t="s">
        <v>1784</v>
      </c>
      <c r="C59" s="73" t="s">
        <v>1785</v>
      </c>
      <c r="D59" s="73" t="s">
        <v>241</v>
      </c>
      <c r="E59" s="73"/>
      <c r="F59" s="95">
        <v>41974</v>
      </c>
      <c r="G59" s="83">
        <v>5.3300000000000152</v>
      </c>
      <c r="H59" s="86" t="s">
        <v>135</v>
      </c>
      <c r="I59" s="87">
        <v>4.8000000000000001E-2</v>
      </c>
      <c r="J59" s="87">
        <v>4.8500000000000126E-2</v>
      </c>
      <c r="K59" s="83">
        <v>164588582.54243204</v>
      </c>
      <c r="L59" s="85">
        <v>112.837969</v>
      </c>
      <c r="M59" s="83">
        <v>185718.41336280305</v>
      </c>
      <c r="N59" s="73"/>
      <c r="O59" s="84">
        <f t="shared" si="0"/>
        <v>1.1076773686487053E-2</v>
      </c>
      <c r="P59" s="84">
        <f>M59/'סכום נכסי הקרן'!$C$42</f>
        <v>2.9905116825014238E-3</v>
      </c>
    </row>
    <row r="60" spans="2:16">
      <c r="B60" s="76" t="s">
        <v>1786</v>
      </c>
      <c r="C60" s="73" t="s">
        <v>1787</v>
      </c>
      <c r="D60" s="73" t="s">
        <v>241</v>
      </c>
      <c r="E60" s="73"/>
      <c r="F60" s="95">
        <v>42005</v>
      </c>
      <c r="G60" s="83">
        <v>5.4199999999999786</v>
      </c>
      <c r="H60" s="86" t="s">
        <v>135</v>
      </c>
      <c r="I60" s="87">
        <v>4.8000000000000001E-2</v>
      </c>
      <c r="J60" s="87">
        <v>4.8500000000000251E-2</v>
      </c>
      <c r="K60" s="83">
        <v>14094632.765914001</v>
      </c>
      <c r="L60" s="85">
        <v>112.611615</v>
      </c>
      <c r="M60" s="83">
        <v>15872.193613296004</v>
      </c>
      <c r="N60" s="73"/>
      <c r="O60" s="84">
        <f t="shared" si="0"/>
        <v>9.4666271038581888E-4</v>
      </c>
      <c r="P60" s="84">
        <f>M60/'סכום נכסי הקרן'!$C$42</f>
        <v>2.5558036797762666E-4</v>
      </c>
    </row>
    <row r="61" spans="2:16">
      <c r="B61" s="76" t="s">
        <v>1788</v>
      </c>
      <c r="C61" s="73" t="s">
        <v>1789</v>
      </c>
      <c r="D61" s="73" t="s">
        <v>241</v>
      </c>
      <c r="E61" s="73"/>
      <c r="F61" s="95">
        <v>42036</v>
      </c>
      <c r="G61" s="83">
        <v>5.5000000000000098</v>
      </c>
      <c r="H61" s="86" t="s">
        <v>135</v>
      </c>
      <c r="I61" s="87">
        <v>4.8000000000000001E-2</v>
      </c>
      <c r="J61" s="87">
        <v>4.8600000000000108E-2</v>
      </c>
      <c r="K61" s="83">
        <v>97115085.438546002</v>
      </c>
      <c r="L61" s="85">
        <v>112.10796999999999</v>
      </c>
      <c r="M61" s="83">
        <v>108873.75067193001</v>
      </c>
      <c r="N61" s="73"/>
      <c r="O61" s="84">
        <f t="shared" si="0"/>
        <v>6.4935397344586957E-3</v>
      </c>
      <c r="P61" s="84">
        <f>M61/'סכום נכסי הקרן'!$C$42</f>
        <v>1.7531283915618728E-3</v>
      </c>
    </row>
    <row r="62" spans="2:16">
      <c r="B62" s="76" t="s">
        <v>1790</v>
      </c>
      <c r="C62" s="73" t="s">
        <v>1791</v>
      </c>
      <c r="D62" s="73" t="s">
        <v>241</v>
      </c>
      <c r="E62" s="73"/>
      <c r="F62" s="95">
        <v>42064</v>
      </c>
      <c r="G62" s="83">
        <v>5.5800000000000045</v>
      </c>
      <c r="H62" s="86" t="s">
        <v>135</v>
      </c>
      <c r="I62" s="87">
        <v>4.8000000000000001E-2</v>
      </c>
      <c r="J62" s="87">
        <v>4.8600000000000018E-2</v>
      </c>
      <c r="K62" s="83">
        <v>240768014.68478203</v>
      </c>
      <c r="L62" s="85">
        <v>112.708994</v>
      </c>
      <c r="M62" s="83">
        <v>271367.20787800511</v>
      </c>
      <c r="N62" s="73"/>
      <c r="O62" s="84">
        <f t="shared" si="0"/>
        <v>1.6185111067724561E-2</v>
      </c>
      <c r="P62" s="84">
        <f>M62/'סכום נכסי הקרן'!$C$42</f>
        <v>4.3696626021763373E-3</v>
      </c>
    </row>
    <row r="63" spans="2:16">
      <c r="B63" s="76" t="s">
        <v>1792</v>
      </c>
      <c r="C63" s="73" t="s">
        <v>1793</v>
      </c>
      <c r="D63" s="73" t="s">
        <v>241</v>
      </c>
      <c r="E63" s="73"/>
      <c r="F63" s="95">
        <v>42095</v>
      </c>
      <c r="G63" s="83">
        <v>5.5399999999999832</v>
      </c>
      <c r="H63" s="86" t="s">
        <v>135</v>
      </c>
      <c r="I63" s="87">
        <v>4.8000000000000001E-2</v>
      </c>
      <c r="J63" s="87">
        <v>4.8499999999999883E-2</v>
      </c>
      <c r="K63" s="83">
        <v>143889481.82397002</v>
      </c>
      <c r="L63" s="85">
        <v>115.80719999999999</v>
      </c>
      <c r="M63" s="83">
        <v>166634.37958975899</v>
      </c>
      <c r="N63" s="73"/>
      <c r="O63" s="84">
        <f t="shared" si="0"/>
        <v>9.9385477060812601E-3</v>
      </c>
      <c r="P63" s="84">
        <f>M63/'סכום נכסי הקרן'!$C$42</f>
        <v>2.683212988127748E-3</v>
      </c>
    </row>
    <row r="64" spans="2:16">
      <c r="B64" s="76" t="s">
        <v>1794</v>
      </c>
      <c r="C64" s="73" t="s">
        <v>1795</v>
      </c>
      <c r="D64" s="73" t="s">
        <v>241</v>
      </c>
      <c r="E64" s="73"/>
      <c r="F64" s="95">
        <v>42125</v>
      </c>
      <c r="G64" s="83">
        <v>5.6199999999999868</v>
      </c>
      <c r="H64" s="86" t="s">
        <v>135</v>
      </c>
      <c r="I64" s="87">
        <v>4.8000000000000001E-2</v>
      </c>
      <c r="J64" s="87">
        <v>4.849999999999989E-2</v>
      </c>
      <c r="K64" s="83">
        <v>136807907.82669002</v>
      </c>
      <c r="L64" s="85">
        <v>115.000742</v>
      </c>
      <c r="M64" s="83">
        <v>157330.10915632904</v>
      </c>
      <c r="N64" s="73"/>
      <c r="O64" s="84">
        <f t="shared" si="0"/>
        <v>9.3836145896344543E-3</v>
      </c>
      <c r="P64" s="84">
        <f>M64/'סכום נכסי הקרן'!$C$42</f>
        <v>2.5333919287911632E-3</v>
      </c>
    </row>
    <row r="65" spans="2:16">
      <c r="B65" s="76" t="s">
        <v>1796</v>
      </c>
      <c r="C65" s="73" t="s">
        <v>1797</v>
      </c>
      <c r="D65" s="73" t="s">
        <v>241</v>
      </c>
      <c r="E65" s="73"/>
      <c r="F65" s="95">
        <v>42156</v>
      </c>
      <c r="G65" s="83">
        <v>5.7000000000000437</v>
      </c>
      <c r="H65" s="86" t="s">
        <v>135</v>
      </c>
      <c r="I65" s="87">
        <v>4.8000000000000001E-2</v>
      </c>
      <c r="J65" s="87">
        <v>4.8500000000000397E-2</v>
      </c>
      <c r="K65" s="83">
        <v>51476441.492940009</v>
      </c>
      <c r="L65" s="85">
        <v>113.852953</v>
      </c>
      <c r="M65" s="83">
        <v>58607.448482522013</v>
      </c>
      <c r="N65" s="73"/>
      <c r="O65" s="84">
        <f t="shared" si="0"/>
        <v>3.4955146957623526E-3</v>
      </c>
      <c r="P65" s="84">
        <f>M65/'סכום נכסי הקרן'!$C$42</f>
        <v>9.4372042165898626E-4</v>
      </c>
    </row>
    <row r="66" spans="2:16">
      <c r="B66" s="76" t="s">
        <v>1798</v>
      </c>
      <c r="C66" s="73" t="s">
        <v>1799</v>
      </c>
      <c r="D66" s="73" t="s">
        <v>241</v>
      </c>
      <c r="E66" s="73"/>
      <c r="F66" s="95">
        <v>42218</v>
      </c>
      <c r="G66" s="83">
        <v>5.8700000000000241</v>
      </c>
      <c r="H66" s="86" t="s">
        <v>135</v>
      </c>
      <c r="I66" s="87">
        <v>4.8000000000000001E-2</v>
      </c>
      <c r="J66" s="87">
        <v>4.850000000000014E-2</v>
      </c>
      <c r="K66" s="83">
        <v>56749113.431734011</v>
      </c>
      <c r="L66" s="85">
        <v>112.378744</v>
      </c>
      <c r="M66" s="83">
        <v>63773.941181219001</v>
      </c>
      <c r="N66" s="73"/>
      <c r="O66" s="84">
        <f t="shared" si="0"/>
        <v>3.8036589951892415E-3</v>
      </c>
      <c r="P66" s="84">
        <f>M66/'סכום נכסי הקרן'!$C$42</f>
        <v>1.0269133398691426E-3</v>
      </c>
    </row>
    <row r="67" spans="2:16">
      <c r="B67" s="76" t="s">
        <v>1800</v>
      </c>
      <c r="C67" s="73" t="s">
        <v>1801</v>
      </c>
      <c r="D67" s="73" t="s">
        <v>241</v>
      </c>
      <c r="E67" s="73"/>
      <c r="F67" s="95">
        <v>42309</v>
      </c>
      <c r="G67" s="83">
        <v>5.9800000000000084</v>
      </c>
      <c r="H67" s="86" t="s">
        <v>135</v>
      </c>
      <c r="I67" s="87">
        <v>4.8000000000000001E-2</v>
      </c>
      <c r="J67" s="87">
        <v>4.8500000000000015E-2</v>
      </c>
      <c r="K67" s="83">
        <v>122318187.24595602</v>
      </c>
      <c r="L67" s="85">
        <v>114.19153</v>
      </c>
      <c r="M67" s="83">
        <v>139677.00897200801</v>
      </c>
      <c r="N67" s="73"/>
      <c r="O67" s="84">
        <f t="shared" si="0"/>
        <v>8.3307335528757659E-3</v>
      </c>
      <c r="P67" s="84">
        <f>M67/'סכום נכסי הקרן'!$C$42</f>
        <v>2.2491346956085242E-3</v>
      </c>
    </row>
    <row r="68" spans="2:16">
      <c r="B68" s="76" t="s">
        <v>1802</v>
      </c>
      <c r="C68" s="73" t="s">
        <v>1803</v>
      </c>
      <c r="D68" s="73" t="s">
        <v>241</v>
      </c>
      <c r="E68" s="73"/>
      <c r="F68" s="95">
        <v>42339</v>
      </c>
      <c r="G68" s="83">
        <v>6.0600000000000271</v>
      </c>
      <c r="H68" s="86" t="s">
        <v>135</v>
      </c>
      <c r="I68" s="87">
        <v>4.8000000000000001E-2</v>
      </c>
      <c r="J68" s="87">
        <v>4.8500000000000175E-2</v>
      </c>
      <c r="K68" s="83">
        <v>97679210.824770018</v>
      </c>
      <c r="L68" s="85">
        <v>113.626412</v>
      </c>
      <c r="M68" s="83">
        <v>110989.38237116602</v>
      </c>
      <c r="N68" s="73"/>
      <c r="O68" s="84">
        <f t="shared" si="0"/>
        <v>6.6197220182294273E-3</v>
      </c>
      <c r="P68" s="84">
        <f>M68/'סכום נכסי הקרן'!$C$42</f>
        <v>1.7871951337759368E-3</v>
      </c>
    </row>
    <row r="69" spans="2:16">
      <c r="B69" s="76" t="s">
        <v>1804</v>
      </c>
      <c r="C69" s="73" t="s">
        <v>1805</v>
      </c>
      <c r="D69" s="73" t="s">
        <v>241</v>
      </c>
      <c r="E69" s="73"/>
      <c r="F69" s="95">
        <v>42370</v>
      </c>
      <c r="G69" s="83">
        <v>6.1400000000000263</v>
      </c>
      <c r="H69" s="86" t="s">
        <v>135</v>
      </c>
      <c r="I69" s="87">
        <v>4.8000000000000001E-2</v>
      </c>
      <c r="J69" s="87">
        <v>4.8500000000000279E-2</v>
      </c>
      <c r="K69" s="83">
        <v>52068072.992854007</v>
      </c>
      <c r="L69" s="85">
        <v>113.634435</v>
      </c>
      <c r="M69" s="83">
        <v>59167.260480024008</v>
      </c>
      <c r="N69" s="73"/>
      <c r="O69" s="84">
        <f t="shared" si="0"/>
        <v>3.5289034733801987E-3</v>
      </c>
      <c r="P69" s="84">
        <f>M69/'סכום נכסי הקרן'!$C$42</f>
        <v>9.527347368699598E-4</v>
      </c>
    </row>
    <row r="70" spans="2:16">
      <c r="B70" s="76" t="s">
        <v>1806</v>
      </c>
      <c r="C70" s="73" t="s">
        <v>1807</v>
      </c>
      <c r="D70" s="73" t="s">
        <v>241</v>
      </c>
      <c r="E70" s="73"/>
      <c r="F70" s="95">
        <v>42461</v>
      </c>
      <c r="G70" s="83">
        <v>6.2399999999999869</v>
      </c>
      <c r="H70" s="86" t="s">
        <v>135</v>
      </c>
      <c r="I70" s="87">
        <v>4.8000000000000001E-2</v>
      </c>
      <c r="J70" s="87">
        <v>4.8499999999999883E-2</v>
      </c>
      <c r="K70" s="83">
        <v>141850528.63280404</v>
      </c>
      <c r="L70" s="85">
        <v>116.038843</v>
      </c>
      <c r="M70" s="83">
        <v>164601.71284085902</v>
      </c>
      <c r="N70" s="73"/>
      <c r="O70" s="84">
        <f t="shared" si="0"/>
        <v>9.817313687601744E-3</v>
      </c>
      <c r="P70" s="84">
        <f>M70/'סכום נכסי הקרן'!$C$42</f>
        <v>2.6504821805080278E-3</v>
      </c>
    </row>
    <row r="71" spans="2:16">
      <c r="B71" s="76" t="s">
        <v>1808</v>
      </c>
      <c r="C71" s="73" t="s">
        <v>1809</v>
      </c>
      <c r="D71" s="73" t="s">
        <v>241</v>
      </c>
      <c r="E71" s="73"/>
      <c r="F71" s="95">
        <v>42491</v>
      </c>
      <c r="G71" s="83">
        <v>6.3299999999999867</v>
      </c>
      <c r="H71" s="86" t="s">
        <v>135</v>
      </c>
      <c r="I71" s="87">
        <v>4.8000000000000001E-2</v>
      </c>
      <c r="J71" s="87">
        <v>4.8499999999999897E-2</v>
      </c>
      <c r="K71" s="83">
        <v>152513898.74368003</v>
      </c>
      <c r="L71" s="85">
        <v>115.82038900000001</v>
      </c>
      <c r="M71" s="83">
        <v>176642.19061675505</v>
      </c>
      <c r="N71" s="73"/>
      <c r="O71" s="84">
        <f t="shared" si="0"/>
        <v>1.0535441981861066E-2</v>
      </c>
      <c r="P71" s="84">
        <f>M71/'סכום נכסי הקרן'!$C$42</f>
        <v>2.8443627376360677E-3</v>
      </c>
    </row>
    <row r="72" spans="2:16">
      <c r="B72" s="76" t="s">
        <v>1810</v>
      </c>
      <c r="C72" s="73" t="s">
        <v>1811</v>
      </c>
      <c r="D72" s="73" t="s">
        <v>241</v>
      </c>
      <c r="E72" s="73"/>
      <c r="F72" s="95">
        <v>42522</v>
      </c>
      <c r="G72" s="83">
        <v>6.4099999999999815</v>
      </c>
      <c r="H72" s="86" t="s">
        <v>135</v>
      </c>
      <c r="I72" s="87">
        <v>4.8000000000000001E-2</v>
      </c>
      <c r="J72" s="87">
        <v>4.8499999999999863E-2</v>
      </c>
      <c r="K72" s="83">
        <v>86849303.698280007</v>
      </c>
      <c r="L72" s="85">
        <v>114.894851</v>
      </c>
      <c r="M72" s="83">
        <v>99785.377995358038</v>
      </c>
      <c r="N72" s="73"/>
      <c r="O72" s="84">
        <f t="shared" si="0"/>
        <v>5.9514833734656651E-3</v>
      </c>
      <c r="P72" s="84">
        <f>M72/'סכום נכסי הקרן'!$C$42</f>
        <v>1.6067838036877508E-3</v>
      </c>
    </row>
    <row r="73" spans="2:16">
      <c r="B73" s="76" t="s">
        <v>1812</v>
      </c>
      <c r="C73" s="73" t="s">
        <v>1813</v>
      </c>
      <c r="D73" s="73" t="s">
        <v>241</v>
      </c>
      <c r="E73" s="73"/>
      <c r="F73" s="95">
        <v>42552</v>
      </c>
      <c r="G73" s="83">
        <v>6.4900000000000597</v>
      </c>
      <c r="H73" s="86" t="s">
        <v>135</v>
      </c>
      <c r="I73" s="87">
        <v>4.8000000000000001E-2</v>
      </c>
      <c r="J73" s="87">
        <v>4.8500000000000314E-2</v>
      </c>
      <c r="K73" s="83">
        <v>26732941.839732002</v>
      </c>
      <c r="L73" s="85">
        <v>114.09575</v>
      </c>
      <c r="M73" s="83">
        <v>30501.150611633006</v>
      </c>
      <c r="N73" s="73"/>
      <c r="O73" s="84">
        <f t="shared" si="0"/>
        <v>1.819175257773243E-3</v>
      </c>
      <c r="P73" s="84">
        <f>M73/'סכום נכסי הקרן'!$C$42</f>
        <v>4.9114164601242992E-4</v>
      </c>
    </row>
    <row r="74" spans="2:16">
      <c r="B74" s="76" t="s">
        <v>1814</v>
      </c>
      <c r="C74" s="73" t="s">
        <v>1815</v>
      </c>
      <c r="D74" s="73" t="s">
        <v>241</v>
      </c>
      <c r="E74" s="73"/>
      <c r="F74" s="95">
        <v>42583</v>
      </c>
      <c r="G74" s="83">
        <v>6.5799999999999894</v>
      </c>
      <c r="H74" s="86" t="s">
        <v>135</v>
      </c>
      <c r="I74" s="87">
        <v>4.8000000000000001E-2</v>
      </c>
      <c r="J74" s="87">
        <v>4.8499999999999925E-2</v>
      </c>
      <c r="K74" s="83">
        <v>228862868.56859204</v>
      </c>
      <c r="L74" s="85">
        <v>113.30896799999999</v>
      </c>
      <c r="M74" s="83">
        <v>259322.15507523401</v>
      </c>
      <c r="N74" s="73"/>
      <c r="O74" s="84">
        <f t="shared" si="0"/>
        <v>1.5466709905867531E-2</v>
      </c>
      <c r="P74" s="84">
        <f>M74/'סכום נכסי הקרן'!$C$42</f>
        <v>4.1757083761477833E-3</v>
      </c>
    </row>
    <row r="75" spans="2:16">
      <c r="B75" s="76" t="s">
        <v>1816</v>
      </c>
      <c r="C75" s="73" t="s">
        <v>1817</v>
      </c>
      <c r="D75" s="73" t="s">
        <v>241</v>
      </c>
      <c r="E75" s="73"/>
      <c r="F75" s="95">
        <v>42614</v>
      </c>
      <c r="G75" s="83">
        <v>6.6599999999999966</v>
      </c>
      <c r="H75" s="86" t="s">
        <v>135</v>
      </c>
      <c r="I75" s="87">
        <v>4.8000000000000001E-2</v>
      </c>
      <c r="J75" s="87">
        <v>4.8499999999999897E-2</v>
      </c>
      <c r="K75" s="83">
        <v>70109583.017703995</v>
      </c>
      <c r="L75" s="85">
        <v>112.39967900000001</v>
      </c>
      <c r="M75" s="83">
        <v>78802.946606955011</v>
      </c>
      <c r="N75" s="73"/>
      <c r="O75" s="84">
        <f t="shared" si="0"/>
        <v>4.7000315670820293E-3</v>
      </c>
      <c r="P75" s="84">
        <f>M75/'סכום נכסי הקרן'!$C$42</f>
        <v>1.2689163566310905E-3</v>
      </c>
    </row>
    <row r="76" spans="2:16">
      <c r="B76" s="76" t="s">
        <v>1818</v>
      </c>
      <c r="C76" s="73" t="s">
        <v>1819</v>
      </c>
      <c r="D76" s="73" t="s">
        <v>241</v>
      </c>
      <c r="E76" s="73"/>
      <c r="F76" s="95">
        <v>42644</v>
      </c>
      <c r="G76" s="83">
        <v>6.5900000000000354</v>
      </c>
      <c r="H76" s="86" t="s">
        <v>135</v>
      </c>
      <c r="I76" s="87">
        <v>4.8000000000000001E-2</v>
      </c>
      <c r="J76" s="87">
        <v>4.8500000000000251E-2</v>
      </c>
      <c r="K76" s="83">
        <v>53927486.278298005</v>
      </c>
      <c r="L76" s="85">
        <v>114.988511</v>
      </c>
      <c r="M76" s="83">
        <v>62010.413482937009</v>
      </c>
      <c r="N76" s="73"/>
      <c r="O76" s="84">
        <f t="shared" si="0"/>
        <v>3.6984771941496169E-3</v>
      </c>
      <c r="P76" s="84">
        <f>M76/'סכום נכסי הקרן'!$C$42</f>
        <v>9.9851631617809571E-4</v>
      </c>
    </row>
    <row r="77" spans="2:16">
      <c r="B77" s="76" t="s">
        <v>1820</v>
      </c>
      <c r="C77" s="73" t="s">
        <v>1821</v>
      </c>
      <c r="D77" s="73" t="s">
        <v>241</v>
      </c>
      <c r="E77" s="73"/>
      <c r="F77" s="95">
        <v>42675</v>
      </c>
      <c r="G77" s="83">
        <v>6.6699999999999777</v>
      </c>
      <c r="H77" s="86" t="s">
        <v>135</v>
      </c>
      <c r="I77" s="87">
        <v>4.8000000000000001E-2</v>
      </c>
      <c r="J77" s="87">
        <v>4.8499999999999883E-2</v>
      </c>
      <c r="K77" s="83">
        <v>78656482.707924008</v>
      </c>
      <c r="L77" s="85">
        <v>114.640314</v>
      </c>
      <c r="M77" s="83">
        <v>90172.038366173016</v>
      </c>
      <c r="N77" s="73"/>
      <c r="O77" s="84">
        <f t="shared" si="0"/>
        <v>5.3781164923056343E-3</v>
      </c>
      <c r="P77" s="84">
        <f>M77/'סכום נכסי הקרן'!$C$42</f>
        <v>1.4519859893602583E-3</v>
      </c>
    </row>
    <row r="78" spans="2:16">
      <c r="B78" s="76" t="s">
        <v>1822</v>
      </c>
      <c r="C78" s="73" t="s">
        <v>1823</v>
      </c>
      <c r="D78" s="73" t="s">
        <v>241</v>
      </c>
      <c r="E78" s="73"/>
      <c r="F78" s="95">
        <v>42705</v>
      </c>
      <c r="G78" s="83">
        <v>6.749999999999968</v>
      </c>
      <c r="H78" s="86" t="s">
        <v>135</v>
      </c>
      <c r="I78" s="87">
        <v>4.8000000000000001E-2</v>
      </c>
      <c r="J78" s="87">
        <v>4.8599999999999775E-2</v>
      </c>
      <c r="K78" s="83">
        <v>87879032.572602019</v>
      </c>
      <c r="L78" s="85">
        <v>113.94152699999999</v>
      </c>
      <c r="M78" s="83">
        <v>100130.71177651902</v>
      </c>
      <c r="N78" s="73"/>
      <c r="O78" s="84">
        <f t="shared" ref="O78:O141" si="2">IFERROR(M78/$M$11,0)</f>
        <v>5.9720800610582221E-3</v>
      </c>
      <c r="P78" s="84">
        <f>M78/'סכום נכסי הקרן'!$C$42</f>
        <v>1.6123445054416845E-3</v>
      </c>
    </row>
    <row r="79" spans="2:16">
      <c r="B79" s="76" t="s">
        <v>1824</v>
      </c>
      <c r="C79" s="73" t="s">
        <v>1825</v>
      </c>
      <c r="D79" s="73" t="s">
        <v>241</v>
      </c>
      <c r="E79" s="73"/>
      <c r="F79" s="95">
        <v>42736</v>
      </c>
      <c r="G79" s="83">
        <v>6.8400000000000158</v>
      </c>
      <c r="H79" s="86" t="s">
        <v>135</v>
      </c>
      <c r="I79" s="87">
        <v>4.8000000000000001E-2</v>
      </c>
      <c r="J79" s="87">
        <v>4.8500000000000147E-2</v>
      </c>
      <c r="K79" s="83">
        <v>178001063.68883404</v>
      </c>
      <c r="L79" s="85">
        <v>113.977953</v>
      </c>
      <c r="M79" s="83">
        <v>202881.96865765203</v>
      </c>
      <c r="N79" s="73"/>
      <c r="O79" s="84">
        <f t="shared" si="2"/>
        <v>1.2100456875537097E-2</v>
      </c>
      <c r="P79" s="84">
        <f>M79/'סכום נכסי הקרן'!$C$42</f>
        <v>3.2668860693654531E-3</v>
      </c>
    </row>
    <row r="80" spans="2:16">
      <c r="B80" s="76" t="s">
        <v>1826</v>
      </c>
      <c r="C80" s="73" t="s">
        <v>1827</v>
      </c>
      <c r="D80" s="73" t="s">
        <v>241</v>
      </c>
      <c r="E80" s="73"/>
      <c r="F80" s="95">
        <v>42767</v>
      </c>
      <c r="G80" s="83">
        <v>6.9200000000000292</v>
      </c>
      <c r="H80" s="86" t="s">
        <v>135</v>
      </c>
      <c r="I80" s="87">
        <v>4.8000000000000001E-2</v>
      </c>
      <c r="J80" s="87">
        <v>4.850000000000014E-2</v>
      </c>
      <c r="K80" s="83">
        <v>97301126.789322019</v>
      </c>
      <c r="L80" s="85">
        <v>113.519475</v>
      </c>
      <c r="M80" s="83">
        <v>110455.72781759001</v>
      </c>
      <c r="N80" s="73"/>
      <c r="O80" s="84">
        <f t="shared" si="2"/>
        <v>6.5878933448647826E-3</v>
      </c>
      <c r="P80" s="84">
        <f>M80/'סכום נכסי הקרן'!$C$42</f>
        <v>1.7786020161200612E-3</v>
      </c>
    </row>
    <row r="81" spans="2:16">
      <c r="B81" s="76" t="s">
        <v>1828</v>
      </c>
      <c r="C81" s="73" t="s">
        <v>1829</v>
      </c>
      <c r="D81" s="73" t="s">
        <v>241</v>
      </c>
      <c r="E81" s="73"/>
      <c r="F81" s="95">
        <v>42795</v>
      </c>
      <c r="G81" s="83">
        <v>7</v>
      </c>
      <c r="H81" s="86" t="s">
        <v>135</v>
      </c>
      <c r="I81" s="87">
        <v>4.8000000000000001E-2</v>
      </c>
      <c r="J81" s="87">
        <v>4.8500000000000043E-2</v>
      </c>
      <c r="K81" s="83">
        <v>120552294.74705803</v>
      </c>
      <c r="L81" s="85">
        <v>113.307041</v>
      </c>
      <c r="M81" s="83">
        <v>136594.23759993803</v>
      </c>
      <c r="N81" s="73"/>
      <c r="O81" s="84">
        <f t="shared" si="2"/>
        <v>8.1468683119591649E-3</v>
      </c>
      <c r="P81" s="84">
        <f>M81/'סכום נכסי הקרן'!$C$42</f>
        <v>2.1994946861138994E-3</v>
      </c>
    </row>
    <row r="82" spans="2:16">
      <c r="B82" s="76" t="s">
        <v>1830</v>
      </c>
      <c r="C82" s="73" t="s">
        <v>1831</v>
      </c>
      <c r="D82" s="73" t="s">
        <v>241</v>
      </c>
      <c r="E82" s="73"/>
      <c r="F82" s="95">
        <v>42826</v>
      </c>
      <c r="G82" s="83">
        <v>6.9199999999999982</v>
      </c>
      <c r="H82" s="86" t="s">
        <v>135</v>
      </c>
      <c r="I82" s="87">
        <v>4.8000000000000001E-2</v>
      </c>
      <c r="J82" s="87">
        <v>4.8499999999999995E-2</v>
      </c>
      <c r="K82" s="83">
        <v>85077409.865486011</v>
      </c>
      <c r="L82" s="85">
        <v>115.56882</v>
      </c>
      <c r="M82" s="83">
        <v>98322.958853447024</v>
      </c>
      <c r="N82" s="73"/>
      <c r="O82" s="84">
        <f t="shared" si="2"/>
        <v>5.8642605419950448E-3</v>
      </c>
      <c r="P82" s="84">
        <f>M82/'סכום נכסי הקרן'!$C$42</f>
        <v>1.58323534960929E-3</v>
      </c>
    </row>
    <row r="83" spans="2:16">
      <c r="B83" s="76" t="s">
        <v>1832</v>
      </c>
      <c r="C83" s="73" t="s">
        <v>1833</v>
      </c>
      <c r="D83" s="73" t="s">
        <v>241</v>
      </c>
      <c r="E83" s="73"/>
      <c r="F83" s="95">
        <v>42856</v>
      </c>
      <c r="G83" s="83">
        <v>7</v>
      </c>
      <c r="H83" s="86" t="s">
        <v>135</v>
      </c>
      <c r="I83" s="87">
        <v>4.8000000000000001E-2</v>
      </c>
      <c r="J83" s="87">
        <v>4.8499999999999988E-2</v>
      </c>
      <c r="K83" s="83">
        <v>153755174.63783604</v>
      </c>
      <c r="L83" s="85">
        <v>114.76474</v>
      </c>
      <c r="M83" s="83">
        <v>176456.72607918503</v>
      </c>
      <c r="N83" s="73"/>
      <c r="O83" s="84">
        <f t="shared" si="2"/>
        <v>1.0524380350047968E-2</v>
      </c>
      <c r="P83" s="84">
        <f>M83/'סכום נכסי הקרן'!$C$42</f>
        <v>2.8413763139624529E-3</v>
      </c>
    </row>
    <row r="84" spans="2:16">
      <c r="B84" s="76" t="s">
        <v>1834</v>
      </c>
      <c r="C84" s="73" t="s">
        <v>1835</v>
      </c>
      <c r="D84" s="73" t="s">
        <v>241</v>
      </c>
      <c r="E84" s="73"/>
      <c r="F84" s="95">
        <v>42887</v>
      </c>
      <c r="G84" s="83">
        <v>7.0899999999999936</v>
      </c>
      <c r="H84" s="86" t="s">
        <v>135</v>
      </c>
      <c r="I84" s="87">
        <v>4.8000000000000001E-2</v>
      </c>
      <c r="J84" s="87">
        <v>4.8499999999999967E-2</v>
      </c>
      <c r="K84" s="83">
        <v>135021510.77031404</v>
      </c>
      <c r="L84" s="85">
        <v>114.095292</v>
      </c>
      <c r="M84" s="83">
        <v>154053.18723107802</v>
      </c>
      <c r="N84" s="73"/>
      <c r="O84" s="84">
        <f t="shared" si="2"/>
        <v>9.1881696582620052E-3</v>
      </c>
      <c r="P84" s="84">
        <f>M84/'סכום נכסי הקרן'!$C$42</f>
        <v>2.4806256299483853E-3</v>
      </c>
    </row>
    <row r="85" spans="2:16">
      <c r="B85" s="76" t="s">
        <v>1836</v>
      </c>
      <c r="C85" s="73" t="s">
        <v>1837</v>
      </c>
      <c r="D85" s="73" t="s">
        <v>241</v>
      </c>
      <c r="E85" s="73"/>
      <c r="F85" s="95">
        <v>42918</v>
      </c>
      <c r="G85" s="83">
        <v>7.1700000000000008</v>
      </c>
      <c r="H85" s="86" t="s">
        <v>135</v>
      </c>
      <c r="I85" s="87">
        <v>4.8000000000000001E-2</v>
      </c>
      <c r="J85" s="87">
        <v>4.850000000000005E-2</v>
      </c>
      <c r="K85" s="83">
        <v>58619029.051496007</v>
      </c>
      <c r="L85" s="85">
        <v>113.15503200000001</v>
      </c>
      <c r="M85" s="83">
        <v>66330.381047382005</v>
      </c>
      <c r="N85" s="73"/>
      <c r="O85" s="84">
        <f t="shared" si="2"/>
        <v>3.9561323301045203E-3</v>
      </c>
      <c r="P85" s="84">
        <f>M85/'סכום נכסי הקרן'!$C$42</f>
        <v>1.0680781503310869E-3</v>
      </c>
    </row>
    <row r="86" spans="2:16">
      <c r="B86" s="76" t="s">
        <v>1838</v>
      </c>
      <c r="C86" s="73" t="s">
        <v>1839</v>
      </c>
      <c r="D86" s="73" t="s">
        <v>241</v>
      </c>
      <c r="E86" s="73"/>
      <c r="F86" s="95">
        <v>42949</v>
      </c>
      <c r="G86" s="83">
        <v>7.2600000000000033</v>
      </c>
      <c r="H86" s="86" t="s">
        <v>135</v>
      </c>
      <c r="I86" s="87">
        <v>4.8000000000000001E-2</v>
      </c>
      <c r="J86" s="87">
        <v>4.8500000000000043E-2</v>
      </c>
      <c r="K86" s="83">
        <v>143539904.12452802</v>
      </c>
      <c r="L86" s="85">
        <v>113.521998</v>
      </c>
      <c r="M86" s="83">
        <v>162949.36670952404</v>
      </c>
      <c r="N86" s="73"/>
      <c r="O86" s="84">
        <f t="shared" si="2"/>
        <v>9.7187630710143334E-3</v>
      </c>
      <c r="P86" s="84">
        <f>M86/'סכום נכסי הקרן'!$C$42</f>
        <v>2.6238754465831571E-3</v>
      </c>
    </row>
    <row r="87" spans="2:16">
      <c r="B87" s="76" t="s">
        <v>1840</v>
      </c>
      <c r="C87" s="73" t="s">
        <v>1841</v>
      </c>
      <c r="D87" s="73" t="s">
        <v>241</v>
      </c>
      <c r="E87" s="73"/>
      <c r="F87" s="95">
        <v>42979</v>
      </c>
      <c r="G87" s="83">
        <v>7.3399999999999661</v>
      </c>
      <c r="H87" s="86" t="s">
        <v>135</v>
      </c>
      <c r="I87" s="87">
        <v>4.8000000000000001E-2</v>
      </c>
      <c r="J87" s="87">
        <v>4.8499999999999703E-2</v>
      </c>
      <c r="K87" s="83">
        <v>64476330.933992006</v>
      </c>
      <c r="L87" s="85">
        <v>113.203413</v>
      </c>
      <c r="M87" s="83">
        <v>72989.407306419016</v>
      </c>
      <c r="N87" s="73"/>
      <c r="O87" s="84">
        <f t="shared" si="2"/>
        <v>4.3532955704539593E-3</v>
      </c>
      <c r="P87" s="84">
        <f>M87/'סכום נכסי הקרן'!$C$42</f>
        <v>1.1753044369504535E-3</v>
      </c>
    </row>
    <row r="88" spans="2:16">
      <c r="B88" s="76" t="s">
        <v>1842</v>
      </c>
      <c r="C88" s="73" t="s">
        <v>1843</v>
      </c>
      <c r="D88" s="73" t="s">
        <v>241</v>
      </c>
      <c r="E88" s="73"/>
      <c r="F88" s="95">
        <v>43009</v>
      </c>
      <c r="G88" s="83">
        <v>7.2500000000000027</v>
      </c>
      <c r="H88" s="86" t="s">
        <v>135</v>
      </c>
      <c r="I88" s="87">
        <v>4.8000000000000001E-2</v>
      </c>
      <c r="J88" s="87">
        <v>4.8500000000000029E-2</v>
      </c>
      <c r="K88" s="83">
        <v>123230389.99814801</v>
      </c>
      <c r="L88" s="85">
        <v>115.116557</v>
      </c>
      <c r="M88" s="83">
        <v>141858.58160271004</v>
      </c>
      <c r="N88" s="73"/>
      <c r="O88" s="84">
        <f t="shared" si="2"/>
        <v>8.4608487410973779E-3</v>
      </c>
      <c r="P88" s="84">
        <f>M88/'סכום נכסי הקרן'!$C$42</f>
        <v>2.2842632449010226E-3</v>
      </c>
    </row>
    <row r="89" spans="2:16">
      <c r="B89" s="76" t="s">
        <v>1844</v>
      </c>
      <c r="C89" s="73" t="s">
        <v>1845</v>
      </c>
      <c r="D89" s="73" t="s">
        <v>241</v>
      </c>
      <c r="E89" s="73"/>
      <c r="F89" s="95">
        <v>43040</v>
      </c>
      <c r="G89" s="83">
        <v>7.3300000000000116</v>
      </c>
      <c r="H89" s="86" t="s">
        <v>135</v>
      </c>
      <c r="I89" s="87">
        <v>4.8000000000000001E-2</v>
      </c>
      <c r="J89" s="87">
        <v>4.8500000000000085E-2</v>
      </c>
      <c r="K89" s="83">
        <v>132206885.17309003</v>
      </c>
      <c r="L89" s="85">
        <v>114.533733</v>
      </c>
      <c r="M89" s="83">
        <v>151421.48033056801</v>
      </c>
      <c r="N89" s="73"/>
      <c r="O89" s="84">
        <f t="shared" si="2"/>
        <v>9.0312071836302146E-3</v>
      </c>
      <c r="P89" s="84">
        <f>M89/'סכום נכסי הקרן'!$C$42</f>
        <v>2.4382488397939254E-3</v>
      </c>
    </row>
    <row r="90" spans="2:16">
      <c r="B90" s="76" t="s">
        <v>1846</v>
      </c>
      <c r="C90" s="73" t="s">
        <v>1847</v>
      </c>
      <c r="D90" s="73" t="s">
        <v>241</v>
      </c>
      <c r="E90" s="73"/>
      <c r="F90" s="95">
        <v>43070</v>
      </c>
      <c r="G90" s="83">
        <v>7.4099999999999939</v>
      </c>
      <c r="H90" s="86" t="s">
        <v>135</v>
      </c>
      <c r="I90" s="87">
        <v>4.8000000000000001E-2</v>
      </c>
      <c r="J90" s="87">
        <v>4.8499999999999953E-2</v>
      </c>
      <c r="K90" s="83">
        <v>135389092.47144404</v>
      </c>
      <c r="L90" s="85">
        <v>113.754755</v>
      </c>
      <c r="M90" s="83">
        <v>154011.53018710902</v>
      </c>
      <c r="N90" s="73"/>
      <c r="O90" s="84">
        <f t="shared" si="2"/>
        <v>9.1856851138372633E-3</v>
      </c>
      <c r="P90" s="84">
        <f>M90/'סכום נכסי הקרן'!$C$42</f>
        <v>2.4799548516750195E-3</v>
      </c>
    </row>
    <row r="91" spans="2:16">
      <c r="B91" s="76" t="s">
        <v>1848</v>
      </c>
      <c r="C91" s="73" t="s">
        <v>1849</v>
      </c>
      <c r="D91" s="73" t="s">
        <v>241</v>
      </c>
      <c r="E91" s="73"/>
      <c r="F91" s="95">
        <v>43101</v>
      </c>
      <c r="G91" s="83">
        <v>7.499999999999984</v>
      </c>
      <c r="H91" s="86" t="s">
        <v>135</v>
      </c>
      <c r="I91" s="87">
        <v>4.8000000000000001E-2</v>
      </c>
      <c r="J91" s="87">
        <v>4.8499999999999925E-2</v>
      </c>
      <c r="K91" s="83">
        <v>184839583.66332603</v>
      </c>
      <c r="L91" s="85">
        <v>113.634485</v>
      </c>
      <c r="M91" s="83">
        <v>210041.50849913503</v>
      </c>
      <c r="N91" s="73"/>
      <c r="O91" s="84">
        <f t="shared" si="2"/>
        <v>1.2527472167599561E-2</v>
      </c>
      <c r="P91" s="84">
        <f>M91/'סכום נכסי הקרן'!$C$42</f>
        <v>3.3821718245558297E-3</v>
      </c>
    </row>
    <row r="92" spans="2:16">
      <c r="B92" s="76" t="s">
        <v>1850</v>
      </c>
      <c r="C92" s="73" t="s">
        <v>1851</v>
      </c>
      <c r="D92" s="73" t="s">
        <v>241</v>
      </c>
      <c r="E92" s="73"/>
      <c r="F92" s="95">
        <v>43132</v>
      </c>
      <c r="G92" s="83">
        <v>7.5899999999999883</v>
      </c>
      <c r="H92" s="86" t="s">
        <v>135</v>
      </c>
      <c r="I92" s="87">
        <v>4.8000000000000001E-2</v>
      </c>
      <c r="J92" s="87">
        <v>4.8499999999999932E-2</v>
      </c>
      <c r="K92" s="83">
        <v>177451441.52619201</v>
      </c>
      <c r="L92" s="85">
        <v>113.069627</v>
      </c>
      <c r="M92" s="83">
        <v>200643.68299153802</v>
      </c>
      <c r="N92" s="73"/>
      <c r="O92" s="84">
        <f t="shared" si="2"/>
        <v>1.1966959160796127E-2</v>
      </c>
      <c r="P92" s="84">
        <f>M92/'סכום נכסי הקרן'!$C$42</f>
        <v>3.2308443042432548E-3</v>
      </c>
    </row>
    <row r="93" spans="2:16">
      <c r="B93" s="76" t="s">
        <v>1852</v>
      </c>
      <c r="C93" s="73" t="s">
        <v>1853</v>
      </c>
      <c r="D93" s="73" t="s">
        <v>241</v>
      </c>
      <c r="E93" s="73"/>
      <c r="F93" s="95">
        <v>43161</v>
      </c>
      <c r="G93" s="83">
        <v>7.6699999999999742</v>
      </c>
      <c r="H93" s="86" t="s">
        <v>135</v>
      </c>
      <c r="I93" s="87">
        <v>4.8000000000000001E-2</v>
      </c>
      <c r="J93" s="87">
        <v>4.8499999999999766E-2</v>
      </c>
      <c r="K93" s="83">
        <v>41741777.802469999</v>
      </c>
      <c r="L93" s="85">
        <v>113.18722</v>
      </c>
      <c r="M93" s="83">
        <v>47246.357751666008</v>
      </c>
      <c r="N93" s="73"/>
      <c r="O93" s="84">
        <f t="shared" si="2"/>
        <v>2.8179069745963331E-3</v>
      </c>
      <c r="P93" s="84">
        <f>M93/'סכום נכסי הקרן'!$C$42</f>
        <v>7.6077962466751059E-4</v>
      </c>
    </row>
    <row r="94" spans="2:16">
      <c r="B94" s="76" t="s">
        <v>1854</v>
      </c>
      <c r="C94" s="73" t="s">
        <v>1855</v>
      </c>
      <c r="D94" s="73" t="s">
        <v>241</v>
      </c>
      <c r="E94" s="73"/>
      <c r="F94" s="95">
        <v>43221</v>
      </c>
      <c r="G94" s="83">
        <v>7.6499999999999844</v>
      </c>
      <c r="H94" s="86" t="s">
        <v>135</v>
      </c>
      <c r="I94" s="87">
        <v>4.8000000000000001E-2</v>
      </c>
      <c r="J94" s="87">
        <v>4.849999999999987E-2</v>
      </c>
      <c r="K94" s="83">
        <v>168948551.61787602</v>
      </c>
      <c r="L94" s="85">
        <v>114.535849</v>
      </c>
      <c r="M94" s="83">
        <v>193506.65818939704</v>
      </c>
      <c r="N94" s="73"/>
      <c r="O94" s="84">
        <f t="shared" si="2"/>
        <v>1.1541286729631613E-2</v>
      </c>
      <c r="P94" s="84">
        <f>M94/'סכום נכסי הקרן'!$C$42</f>
        <v>3.1159210951621471E-3</v>
      </c>
    </row>
    <row r="95" spans="2:16">
      <c r="B95" s="76" t="s">
        <v>1856</v>
      </c>
      <c r="C95" s="73" t="s">
        <v>1857</v>
      </c>
      <c r="D95" s="73" t="s">
        <v>241</v>
      </c>
      <c r="E95" s="73"/>
      <c r="F95" s="95">
        <v>43252</v>
      </c>
      <c r="G95" s="83">
        <v>7.7299999999999658</v>
      </c>
      <c r="H95" s="86" t="s">
        <v>135</v>
      </c>
      <c r="I95" s="87">
        <v>4.8000000000000001E-2</v>
      </c>
      <c r="J95" s="87">
        <v>4.8499999999999849E-2</v>
      </c>
      <c r="K95" s="83">
        <v>94149426.271606013</v>
      </c>
      <c r="L95" s="85">
        <v>113.632942</v>
      </c>
      <c r="M95" s="83">
        <v>106984.76267301601</v>
      </c>
      <c r="N95" s="73"/>
      <c r="O95" s="84">
        <f t="shared" si="2"/>
        <v>6.3808751247326507E-3</v>
      </c>
      <c r="P95" s="84">
        <f>M95/'סכום נכסי הקרן'!$C$42</f>
        <v>1.7227111562615591E-3</v>
      </c>
    </row>
    <row r="96" spans="2:16">
      <c r="B96" s="76" t="s">
        <v>1858</v>
      </c>
      <c r="C96" s="73" t="s">
        <v>1859</v>
      </c>
      <c r="D96" s="73" t="s">
        <v>241</v>
      </c>
      <c r="E96" s="73"/>
      <c r="F96" s="95">
        <v>43282</v>
      </c>
      <c r="G96" s="83">
        <v>7.8100000000000378</v>
      </c>
      <c r="H96" s="86" t="s">
        <v>135</v>
      </c>
      <c r="I96" s="87">
        <v>4.8000000000000001E-2</v>
      </c>
      <c r="J96" s="87">
        <v>4.8500000000000279E-2</v>
      </c>
      <c r="K96" s="83">
        <v>72208049.436672017</v>
      </c>
      <c r="L96" s="85">
        <v>112.631793</v>
      </c>
      <c r="M96" s="83">
        <v>81329.220583248025</v>
      </c>
      <c r="N96" s="73"/>
      <c r="O96" s="84">
        <f t="shared" si="2"/>
        <v>4.8507057226424392E-3</v>
      </c>
      <c r="P96" s="84">
        <f>M96/'סכום נכסי הקרן'!$C$42</f>
        <v>1.3095954239486919E-3</v>
      </c>
    </row>
    <row r="97" spans="2:16">
      <c r="B97" s="76" t="s">
        <v>1860</v>
      </c>
      <c r="C97" s="73" t="s">
        <v>1861</v>
      </c>
      <c r="D97" s="73" t="s">
        <v>241</v>
      </c>
      <c r="E97" s="73"/>
      <c r="F97" s="95">
        <v>43313</v>
      </c>
      <c r="G97" s="83">
        <v>7.8999999999999897</v>
      </c>
      <c r="H97" s="86" t="s">
        <v>135</v>
      </c>
      <c r="I97" s="87">
        <v>4.8000000000000001E-2</v>
      </c>
      <c r="J97" s="87">
        <v>4.8599999999999914E-2</v>
      </c>
      <c r="K97" s="83">
        <v>204001842.79325402</v>
      </c>
      <c r="L97" s="85">
        <v>112.043087</v>
      </c>
      <c r="M97" s="83">
        <v>228569.96208026705</v>
      </c>
      <c r="N97" s="73"/>
      <c r="O97" s="84">
        <f t="shared" si="2"/>
        <v>1.3632561767292887E-2</v>
      </c>
      <c r="P97" s="84">
        <f>M97/'סכום נכסי הקרן'!$C$42</f>
        <v>3.6805243459335428E-3</v>
      </c>
    </row>
    <row r="98" spans="2:16">
      <c r="B98" s="76" t="s">
        <v>1862</v>
      </c>
      <c r="C98" s="73" t="s">
        <v>1863</v>
      </c>
      <c r="D98" s="73" t="s">
        <v>241</v>
      </c>
      <c r="E98" s="73"/>
      <c r="F98" s="95">
        <v>43345</v>
      </c>
      <c r="G98" s="83">
        <v>7.9899999999999913</v>
      </c>
      <c r="H98" s="86" t="s">
        <v>135</v>
      </c>
      <c r="I98" s="87">
        <v>4.8000000000000001E-2</v>
      </c>
      <c r="J98" s="87">
        <v>4.8499999999999953E-2</v>
      </c>
      <c r="K98" s="83">
        <v>189344584.97459003</v>
      </c>
      <c r="L98" s="85">
        <v>111.59798000000001</v>
      </c>
      <c r="M98" s="83">
        <v>211304.73120633402</v>
      </c>
      <c r="N98" s="73"/>
      <c r="O98" s="84">
        <f t="shared" si="2"/>
        <v>1.260281435790753E-2</v>
      </c>
      <c r="P98" s="84">
        <f>M98/'סכום נכסי הקרן'!$C$42</f>
        <v>3.4025127384968716E-3</v>
      </c>
    </row>
    <row r="99" spans="2:16">
      <c r="B99" s="76" t="s">
        <v>1864</v>
      </c>
      <c r="C99" s="73" t="s">
        <v>1865</v>
      </c>
      <c r="D99" s="73" t="s">
        <v>241</v>
      </c>
      <c r="E99" s="73"/>
      <c r="F99" s="95">
        <v>43375</v>
      </c>
      <c r="G99" s="83">
        <v>7.8799999999999644</v>
      </c>
      <c r="H99" s="86" t="s">
        <v>135</v>
      </c>
      <c r="I99" s="87">
        <v>4.8000000000000001E-2</v>
      </c>
      <c r="J99" s="87">
        <v>4.8499999999999849E-2</v>
      </c>
      <c r="K99" s="83">
        <v>67994112.819364011</v>
      </c>
      <c r="L99" s="85">
        <v>113.71819000000001</v>
      </c>
      <c r="M99" s="83">
        <v>77321.674314619013</v>
      </c>
      <c r="N99" s="73"/>
      <c r="O99" s="84">
        <f t="shared" si="2"/>
        <v>4.6116842801696813E-3</v>
      </c>
      <c r="P99" s="84">
        <f>M99/'סכום נכסי הקרן'!$C$42</f>
        <v>1.2450643216336621E-3</v>
      </c>
    </row>
    <row r="100" spans="2:16">
      <c r="B100" s="76" t="s">
        <v>1866</v>
      </c>
      <c r="C100" s="73" t="s">
        <v>1867</v>
      </c>
      <c r="D100" s="73" t="s">
        <v>241</v>
      </c>
      <c r="E100" s="73"/>
      <c r="F100" s="95">
        <v>43405</v>
      </c>
      <c r="G100" s="83">
        <v>7.9599999999224282</v>
      </c>
      <c r="H100" s="86" t="s">
        <v>135</v>
      </c>
      <c r="I100" s="87">
        <v>4.8000000000000001E-2</v>
      </c>
      <c r="J100" s="87">
        <v>4.8499999999491165E-2</v>
      </c>
      <c r="K100" s="83">
        <v>46010.226536000009</v>
      </c>
      <c r="L100" s="85">
        <v>113.194228</v>
      </c>
      <c r="M100" s="83">
        <v>52.080920849000009</v>
      </c>
      <c r="N100" s="73"/>
      <c r="O100" s="84">
        <f t="shared" si="2"/>
        <v>3.1062540497869735E-6</v>
      </c>
      <c r="P100" s="84">
        <f>M100/'סכום נכסי הקרן'!$C$42</f>
        <v>8.3862768055265368E-7</v>
      </c>
    </row>
    <row r="101" spans="2:16">
      <c r="B101" s="76" t="s">
        <v>1868</v>
      </c>
      <c r="C101" s="73" t="s">
        <v>1869</v>
      </c>
      <c r="D101" s="73" t="s">
        <v>241</v>
      </c>
      <c r="E101" s="73"/>
      <c r="F101" s="95">
        <v>43435</v>
      </c>
      <c r="G101" s="83">
        <v>8.0400000000000329</v>
      </c>
      <c r="H101" s="86" t="s">
        <v>135</v>
      </c>
      <c r="I101" s="87">
        <v>4.8000000000000001E-2</v>
      </c>
      <c r="J101" s="87">
        <v>4.8600000000000254E-2</v>
      </c>
      <c r="K101" s="83">
        <v>78666484.931084022</v>
      </c>
      <c r="L101" s="85">
        <v>112.351983</v>
      </c>
      <c r="M101" s="83">
        <v>88383.356011851007</v>
      </c>
      <c r="N101" s="73"/>
      <c r="O101" s="84">
        <f t="shared" si="2"/>
        <v>5.2714343961306406E-3</v>
      </c>
      <c r="P101" s="84">
        <f>M101/'סכום נכסי הקרן'!$C$42</f>
        <v>1.4231839154030862E-3</v>
      </c>
    </row>
    <row r="102" spans="2:16">
      <c r="B102" s="76" t="s">
        <v>1870</v>
      </c>
      <c r="C102" s="73" t="s">
        <v>1871</v>
      </c>
      <c r="D102" s="73" t="s">
        <v>241</v>
      </c>
      <c r="E102" s="73"/>
      <c r="F102" s="95">
        <v>43497</v>
      </c>
      <c r="G102" s="83">
        <v>8.2100000000000044</v>
      </c>
      <c r="H102" s="86" t="s">
        <v>135</v>
      </c>
      <c r="I102" s="87">
        <v>4.8000000000000001E-2</v>
      </c>
      <c r="J102" s="87">
        <v>4.8600000000000032E-2</v>
      </c>
      <c r="K102" s="83">
        <v>118729889.68730602</v>
      </c>
      <c r="L102" s="85">
        <v>112.144031</v>
      </c>
      <c r="M102" s="83">
        <v>133148.48431411703</v>
      </c>
      <c r="N102" s="73"/>
      <c r="O102" s="84">
        <f t="shared" si="2"/>
        <v>7.9413537986946833E-3</v>
      </c>
      <c r="P102" s="84">
        <f>M102/'סכום נכסי הקרן'!$C$42</f>
        <v>2.144009797622335E-3</v>
      </c>
    </row>
    <row r="103" spans="2:16">
      <c r="B103" s="76" t="s">
        <v>1872</v>
      </c>
      <c r="C103" s="73" t="s">
        <v>1873</v>
      </c>
      <c r="D103" s="73" t="s">
        <v>241</v>
      </c>
      <c r="E103" s="73"/>
      <c r="F103" s="95">
        <v>43525</v>
      </c>
      <c r="G103" s="83">
        <v>8.2899999999999885</v>
      </c>
      <c r="H103" s="86" t="s">
        <v>135</v>
      </c>
      <c r="I103" s="87">
        <v>4.8000000000000001E-2</v>
      </c>
      <c r="J103" s="87">
        <v>4.8699999999999924E-2</v>
      </c>
      <c r="K103" s="83">
        <v>186309910.46784604</v>
      </c>
      <c r="L103" s="85">
        <v>111.744664</v>
      </c>
      <c r="M103" s="83">
        <v>208191.38272799505</v>
      </c>
      <c r="N103" s="73"/>
      <c r="O103" s="84">
        <f t="shared" si="2"/>
        <v>1.2417125411522009E-2</v>
      </c>
      <c r="P103" s="84">
        <f>M103/'סכום נכסי הקרן'!$C$42</f>
        <v>3.3523803642880605E-3</v>
      </c>
    </row>
    <row r="104" spans="2:16">
      <c r="B104" s="76" t="s">
        <v>1874</v>
      </c>
      <c r="C104" s="73" t="s">
        <v>1875</v>
      </c>
      <c r="D104" s="73" t="s">
        <v>241</v>
      </c>
      <c r="E104" s="73"/>
      <c r="F104" s="95">
        <v>43556</v>
      </c>
      <c r="G104" s="83">
        <v>8.1799999999999944</v>
      </c>
      <c r="H104" s="86" t="s">
        <v>135</v>
      </c>
      <c r="I104" s="87">
        <v>4.8000000000000001E-2</v>
      </c>
      <c r="J104" s="87">
        <v>4.8699999999999986E-2</v>
      </c>
      <c r="K104" s="83">
        <v>82498836.734838009</v>
      </c>
      <c r="L104" s="85">
        <v>113.839721</v>
      </c>
      <c r="M104" s="83">
        <v>93916.445197697991</v>
      </c>
      <c r="N104" s="73"/>
      <c r="O104" s="84">
        <f t="shared" si="2"/>
        <v>5.6014435513297408E-3</v>
      </c>
      <c r="P104" s="84">
        <f>M104/'סכום נכסי הקרן'!$C$42</f>
        <v>1.5122799159072117E-3</v>
      </c>
    </row>
    <row r="105" spans="2:16">
      <c r="B105" s="76" t="s">
        <v>1876</v>
      </c>
      <c r="C105" s="73" t="s">
        <v>1877</v>
      </c>
      <c r="D105" s="73" t="s">
        <v>241</v>
      </c>
      <c r="E105" s="73"/>
      <c r="F105" s="95">
        <v>43586</v>
      </c>
      <c r="G105" s="83">
        <v>8.2600000000000193</v>
      </c>
      <c r="H105" s="86" t="s">
        <v>135</v>
      </c>
      <c r="I105" s="87">
        <v>4.8000000000000001E-2</v>
      </c>
      <c r="J105" s="87">
        <v>4.8500000000000092E-2</v>
      </c>
      <c r="K105" s="83">
        <v>200988673.06630403</v>
      </c>
      <c r="L105" s="85">
        <v>112.97477499999999</v>
      </c>
      <c r="M105" s="83">
        <v>227066.50068603404</v>
      </c>
      <c r="N105" s="73"/>
      <c r="O105" s="84">
        <f t="shared" si="2"/>
        <v>1.3542891059317601E-2</v>
      </c>
      <c r="P105" s="84">
        <f>M105/'סכום נכסי הקרן'!$C$42</f>
        <v>3.6563150132010876E-3</v>
      </c>
    </row>
    <row r="106" spans="2:16">
      <c r="B106" s="76" t="s">
        <v>1878</v>
      </c>
      <c r="C106" s="73" t="s">
        <v>1879</v>
      </c>
      <c r="D106" s="73" t="s">
        <v>241</v>
      </c>
      <c r="E106" s="73"/>
      <c r="F106" s="95">
        <v>43617</v>
      </c>
      <c r="G106" s="83">
        <v>8.3499999999929422</v>
      </c>
      <c r="H106" s="86" t="s">
        <v>135</v>
      </c>
      <c r="I106" s="87">
        <v>4.8000000000000001E-2</v>
      </c>
      <c r="J106" s="87">
        <v>4.8499999999929419E-2</v>
      </c>
      <c r="K106" s="83">
        <v>50511.226958000007</v>
      </c>
      <c r="L106" s="85">
        <v>112.184653</v>
      </c>
      <c r="M106" s="83">
        <v>56.665844924000005</v>
      </c>
      <c r="N106" s="73"/>
      <c r="O106" s="84">
        <f t="shared" si="2"/>
        <v>3.3797119446123491E-6</v>
      </c>
      <c r="P106" s="84">
        <f>M106/'סכום נכסי הקרן'!$C$42</f>
        <v>9.1245594971239719E-7</v>
      </c>
    </row>
    <row r="107" spans="2:16">
      <c r="B107" s="76" t="s">
        <v>1880</v>
      </c>
      <c r="C107" s="73" t="s">
        <v>1881</v>
      </c>
      <c r="D107" s="73" t="s">
        <v>241</v>
      </c>
      <c r="E107" s="73"/>
      <c r="F107" s="95">
        <v>43647</v>
      </c>
      <c r="G107" s="83">
        <v>8.4299999999999784</v>
      </c>
      <c r="H107" s="86" t="s">
        <v>135</v>
      </c>
      <c r="I107" s="87">
        <v>4.8000000000000001E-2</v>
      </c>
      <c r="J107" s="87">
        <v>4.8499999999999925E-2</v>
      </c>
      <c r="K107" s="83">
        <v>62384866.071236007</v>
      </c>
      <c r="L107" s="85">
        <v>110.971515</v>
      </c>
      <c r="M107" s="83">
        <v>69229.431074336011</v>
      </c>
      <c r="N107" s="73"/>
      <c r="O107" s="84">
        <f t="shared" si="2"/>
        <v>4.1290399081573342E-3</v>
      </c>
      <c r="P107" s="84">
        <f>M107/'סכום נכסי הקרן'!$C$42</f>
        <v>1.1147598057296055E-3</v>
      </c>
    </row>
    <row r="108" spans="2:16">
      <c r="B108" s="76" t="s">
        <v>1882</v>
      </c>
      <c r="C108" s="73" t="s">
        <v>1883</v>
      </c>
      <c r="D108" s="73" t="s">
        <v>241</v>
      </c>
      <c r="E108" s="73"/>
      <c r="F108" s="95">
        <v>43678</v>
      </c>
      <c r="G108" s="83">
        <v>8.5200000000000031</v>
      </c>
      <c r="H108" s="86" t="s">
        <v>135</v>
      </c>
      <c r="I108" s="87">
        <v>4.8000000000000001E-2</v>
      </c>
      <c r="J108" s="87">
        <v>4.8500000000000043E-2</v>
      </c>
      <c r="K108" s="83">
        <v>140122644.58191404</v>
      </c>
      <c r="L108" s="85">
        <v>111.19022699999999</v>
      </c>
      <c r="M108" s="83">
        <v>155802.68686639002</v>
      </c>
      <c r="N108" s="73"/>
      <c r="O108" s="84">
        <f t="shared" si="2"/>
        <v>9.2925147857808692E-3</v>
      </c>
      <c r="P108" s="84">
        <f>M108/'סכום נכסי הקרן'!$C$42</f>
        <v>2.5087967681957919E-3</v>
      </c>
    </row>
    <row r="109" spans="2:16">
      <c r="B109" s="76" t="s">
        <v>1884</v>
      </c>
      <c r="C109" s="73" t="s">
        <v>1885</v>
      </c>
      <c r="D109" s="73" t="s">
        <v>241</v>
      </c>
      <c r="E109" s="73"/>
      <c r="F109" s="95">
        <v>43709</v>
      </c>
      <c r="G109" s="83">
        <v>8.5999999999464443</v>
      </c>
      <c r="H109" s="86" t="s">
        <v>135</v>
      </c>
      <c r="I109" s="87">
        <v>4.8000000000000001E-2</v>
      </c>
      <c r="J109" s="87">
        <v>4.8499999999761977E-2</v>
      </c>
      <c r="K109" s="83">
        <v>60513.450118000015</v>
      </c>
      <c r="L109" s="85">
        <v>111.08166900000001</v>
      </c>
      <c r="M109" s="83">
        <v>67.219350616000014</v>
      </c>
      <c r="N109" s="73"/>
      <c r="O109" s="84">
        <f t="shared" si="2"/>
        <v>4.0091530002010258E-6</v>
      </c>
      <c r="P109" s="84">
        <f>M109/'סכום נכסי הקרן'!$C$42</f>
        <v>1.0823926915346403E-6</v>
      </c>
    </row>
    <row r="110" spans="2:16">
      <c r="B110" s="76" t="s">
        <v>1886</v>
      </c>
      <c r="C110" s="73" t="s">
        <v>1887</v>
      </c>
      <c r="D110" s="73" t="s">
        <v>241</v>
      </c>
      <c r="E110" s="73"/>
      <c r="F110" s="95">
        <v>43740</v>
      </c>
      <c r="G110" s="83">
        <v>8.479999999999988</v>
      </c>
      <c r="H110" s="86" t="s">
        <v>135</v>
      </c>
      <c r="I110" s="87">
        <v>4.8000000000000001E-2</v>
      </c>
      <c r="J110" s="87">
        <v>4.8499999999999925E-2</v>
      </c>
      <c r="K110" s="83">
        <v>159877535.43407202</v>
      </c>
      <c r="L110" s="85">
        <v>113.039812</v>
      </c>
      <c r="M110" s="83">
        <v>180725.26480271702</v>
      </c>
      <c r="N110" s="73"/>
      <c r="O110" s="84">
        <f t="shared" si="2"/>
        <v>1.0778968123852631E-2</v>
      </c>
      <c r="P110" s="84">
        <f>M110/'סכום נכסי הקרן'!$C$42</f>
        <v>2.9101100204851084E-3</v>
      </c>
    </row>
    <row r="111" spans="2:16">
      <c r="B111" s="76" t="s">
        <v>1888</v>
      </c>
      <c r="C111" s="73" t="s">
        <v>1889</v>
      </c>
      <c r="D111" s="73" t="s">
        <v>241</v>
      </c>
      <c r="E111" s="73"/>
      <c r="F111" s="95">
        <v>43770</v>
      </c>
      <c r="G111" s="83">
        <v>8.5599999999999969</v>
      </c>
      <c r="H111" s="86" t="s">
        <v>135</v>
      </c>
      <c r="I111" s="87">
        <v>4.8000000000000001E-2</v>
      </c>
      <c r="J111" s="87">
        <v>4.8499999999999981E-2</v>
      </c>
      <c r="K111" s="83">
        <v>232034573.53262803</v>
      </c>
      <c r="L111" s="85">
        <v>112.832279</v>
      </c>
      <c r="M111" s="83">
        <v>261809.89803236903</v>
      </c>
      <c r="N111" s="73"/>
      <c r="O111" s="84">
        <f t="shared" si="2"/>
        <v>1.5615085962002069E-2</v>
      </c>
      <c r="P111" s="84">
        <f>M111/'סכום נכסי הקרן'!$C$42</f>
        <v>4.2157670016855732E-3</v>
      </c>
    </row>
    <row r="112" spans="2:16">
      <c r="B112" s="76" t="s">
        <v>1890</v>
      </c>
      <c r="C112" s="73" t="s">
        <v>1891</v>
      </c>
      <c r="D112" s="73" t="s">
        <v>241</v>
      </c>
      <c r="E112" s="73"/>
      <c r="F112" s="95">
        <v>43800</v>
      </c>
      <c r="G112" s="83">
        <v>8.6399999999999935</v>
      </c>
      <c r="H112" s="86" t="s">
        <v>135</v>
      </c>
      <c r="I112" s="87">
        <v>4.8000000000000001E-2</v>
      </c>
      <c r="J112" s="87">
        <v>4.8499999999999995E-2</v>
      </c>
      <c r="K112" s="83">
        <v>104004616.75115402</v>
      </c>
      <c r="L112" s="85">
        <v>111.957993</v>
      </c>
      <c r="M112" s="83">
        <v>116441.48115555302</v>
      </c>
      <c r="N112" s="73"/>
      <c r="O112" s="84">
        <f t="shared" si="2"/>
        <v>6.9449006758407761E-3</v>
      </c>
      <c r="P112" s="84">
        <f>M112/'סכום נכסי הקרן'!$C$42</f>
        <v>1.8749869946562577E-3</v>
      </c>
    </row>
    <row r="113" spans="2:16">
      <c r="B113" s="76" t="s">
        <v>1892</v>
      </c>
      <c r="C113" s="73" t="s">
        <v>1893</v>
      </c>
      <c r="D113" s="73" t="s">
        <v>241</v>
      </c>
      <c r="E113" s="73"/>
      <c r="F113" s="95">
        <v>43831</v>
      </c>
      <c r="G113" s="83">
        <v>8.73000000000002</v>
      </c>
      <c r="H113" s="86" t="s">
        <v>135</v>
      </c>
      <c r="I113" s="87">
        <v>4.8000000000000001E-2</v>
      </c>
      <c r="J113" s="87">
        <v>4.8600000000000101E-2</v>
      </c>
      <c r="K113" s="83">
        <v>140230168.48088399</v>
      </c>
      <c r="L113" s="85">
        <v>111.92920599999999</v>
      </c>
      <c r="M113" s="83">
        <v>156958.51373308201</v>
      </c>
      <c r="N113" s="73"/>
      <c r="O113" s="84">
        <f t="shared" si="2"/>
        <v>9.3614515831144662E-3</v>
      </c>
      <c r="P113" s="84">
        <f>M113/'סכום נכסי הקרן'!$C$42</f>
        <v>2.5274083516419583E-3</v>
      </c>
    </row>
    <row r="114" spans="2:16">
      <c r="B114" s="76" t="s">
        <v>1894</v>
      </c>
      <c r="C114" s="73" t="s">
        <v>1895</v>
      </c>
      <c r="D114" s="73" t="s">
        <v>241</v>
      </c>
      <c r="E114" s="73"/>
      <c r="F114" s="95">
        <v>43863</v>
      </c>
      <c r="G114" s="83">
        <v>8.81000000000002</v>
      </c>
      <c r="H114" s="86" t="s">
        <v>135</v>
      </c>
      <c r="I114" s="87">
        <v>4.8000000000000001E-2</v>
      </c>
      <c r="J114" s="87">
        <v>4.8800000000000135E-2</v>
      </c>
      <c r="K114" s="83">
        <v>150097861.73938203</v>
      </c>
      <c r="L114" s="85">
        <v>111.27704900000001</v>
      </c>
      <c r="M114" s="83">
        <v>167024.47049893302</v>
      </c>
      <c r="N114" s="73"/>
      <c r="O114" s="84">
        <f t="shared" si="2"/>
        <v>9.9618138359164089E-3</v>
      </c>
      <c r="P114" s="84">
        <f>M114/'סכום נכסי הקרן'!$C$42</f>
        <v>2.6894943869400652E-3</v>
      </c>
    </row>
    <row r="115" spans="2:16">
      <c r="B115" s="76" t="s">
        <v>1896</v>
      </c>
      <c r="C115" s="73" t="s">
        <v>1897</v>
      </c>
      <c r="D115" s="73" t="s">
        <v>241</v>
      </c>
      <c r="E115" s="73"/>
      <c r="F115" s="95">
        <v>43891</v>
      </c>
      <c r="G115" s="83">
        <v>8.8900000000437629</v>
      </c>
      <c r="H115" s="86" t="s">
        <v>135</v>
      </c>
      <c r="I115" s="87">
        <v>4.8000000000000001E-2</v>
      </c>
      <c r="J115" s="87">
        <v>4.8500000000253618E-2</v>
      </c>
      <c r="K115" s="83">
        <v>76016.896016000013</v>
      </c>
      <c r="L115" s="85">
        <v>111.518961</v>
      </c>
      <c r="M115" s="83">
        <v>84.77325226100001</v>
      </c>
      <c r="N115" s="73"/>
      <c r="O115" s="84">
        <f t="shared" si="2"/>
        <v>5.0561175543116401E-6</v>
      </c>
      <c r="P115" s="84">
        <f>M115/'סכום נכסי הקרן'!$C$42</f>
        <v>1.3650525904230913E-6</v>
      </c>
    </row>
    <row r="116" spans="2:16">
      <c r="B116" s="76" t="s">
        <v>1898</v>
      </c>
      <c r="C116" s="73" t="s">
        <v>1899</v>
      </c>
      <c r="D116" s="73" t="s">
        <v>241</v>
      </c>
      <c r="E116" s="73"/>
      <c r="F116" s="95">
        <v>44045</v>
      </c>
      <c r="G116" s="83">
        <v>9.1099999999999799</v>
      </c>
      <c r="H116" s="86" t="s">
        <v>135</v>
      </c>
      <c r="I116" s="87">
        <v>4.8000000000000001E-2</v>
      </c>
      <c r="J116" s="87">
        <v>4.8499999999999953E-2</v>
      </c>
      <c r="K116" s="83">
        <v>20777118.059110001</v>
      </c>
      <c r="L116" s="85">
        <v>112.398383</v>
      </c>
      <c r="M116" s="83">
        <v>23353.144823786006</v>
      </c>
      <c r="N116" s="73"/>
      <c r="O116" s="84">
        <f t="shared" si="2"/>
        <v>1.3928478894308916E-3</v>
      </c>
      <c r="P116" s="84">
        <f>M116/'סכום נכסי הקרן'!$C$42</f>
        <v>3.7604161673646574E-4</v>
      </c>
    </row>
    <row r="117" spans="2:16">
      <c r="B117" s="76" t="s">
        <v>1900</v>
      </c>
      <c r="C117" s="73" t="s">
        <v>1901</v>
      </c>
      <c r="D117" s="73" t="s">
        <v>241</v>
      </c>
      <c r="E117" s="73"/>
      <c r="F117" s="95">
        <v>44075</v>
      </c>
      <c r="G117" s="83">
        <v>9.19</v>
      </c>
      <c r="H117" s="86" t="s">
        <v>135</v>
      </c>
      <c r="I117" s="87">
        <v>4.8000000000000001E-2</v>
      </c>
      <c r="J117" s="87">
        <v>4.8599999999999983E-2</v>
      </c>
      <c r="K117" s="83">
        <v>274497011.51377606</v>
      </c>
      <c r="L117" s="85">
        <v>111.70957199999999</v>
      </c>
      <c r="M117" s="83">
        <v>306639.43720101804</v>
      </c>
      <c r="N117" s="73"/>
      <c r="O117" s="84">
        <f t="shared" si="2"/>
        <v>1.8288847011589452E-2</v>
      </c>
      <c r="P117" s="84">
        <f>M117/'סכום נכסי הקרן'!$C$42</f>
        <v>4.9376300532673559E-3</v>
      </c>
    </row>
    <row r="118" spans="2:16">
      <c r="B118" s="76" t="s">
        <v>1902</v>
      </c>
      <c r="C118" s="73" t="s">
        <v>1903</v>
      </c>
      <c r="D118" s="73" t="s">
        <v>241</v>
      </c>
      <c r="E118" s="73"/>
      <c r="F118" s="95">
        <v>44166</v>
      </c>
      <c r="G118" s="83">
        <v>9.2200000000000042</v>
      </c>
      <c r="H118" s="86" t="s">
        <v>135</v>
      </c>
      <c r="I118" s="87">
        <v>4.8000000000000001E-2</v>
      </c>
      <c r="J118" s="87">
        <v>4.8500000000000022E-2</v>
      </c>
      <c r="K118" s="83">
        <v>501097877.31473404</v>
      </c>
      <c r="L118" s="85">
        <v>112.834079</v>
      </c>
      <c r="M118" s="83">
        <v>565409.17386209604</v>
      </c>
      <c r="N118" s="73"/>
      <c r="O118" s="84">
        <f t="shared" si="2"/>
        <v>3.3722609114150585E-2</v>
      </c>
      <c r="P118" s="84">
        <f>M118/'סכום נכסי הקרן'!$C$42</f>
        <v>9.1044431686208571E-3</v>
      </c>
    </row>
    <row r="119" spans="2:16">
      <c r="B119" s="76" t="s">
        <v>1904</v>
      </c>
      <c r="C119" s="73" t="s">
        <v>1905</v>
      </c>
      <c r="D119" s="73" t="s">
        <v>241</v>
      </c>
      <c r="E119" s="73"/>
      <c r="F119" s="95">
        <v>44197</v>
      </c>
      <c r="G119" s="83">
        <v>9.2999999999999794</v>
      </c>
      <c r="H119" s="86" t="s">
        <v>135</v>
      </c>
      <c r="I119" s="87">
        <v>4.8000000000000001E-2</v>
      </c>
      <c r="J119" s="87">
        <v>4.849999999999987E-2</v>
      </c>
      <c r="K119" s="83">
        <v>151129090.94717801</v>
      </c>
      <c r="L119" s="85">
        <v>112.612784</v>
      </c>
      <c r="M119" s="83">
        <v>170190.676760792</v>
      </c>
      <c r="N119" s="73"/>
      <c r="O119" s="84">
        <f t="shared" si="2"/>
        <v>1.0150655370648012E-2</v>
      </c>
      <c r="P119" s="84">
        <f>M119/'סכום נכסי הקרן'!$C$42</f>
        <v>2.7404778981808243E-3</v>
      </c>
    </row>
    <row r="120" spans="2:16">
      <c r="B120" s="76" t="s">
        <v>1906</v>
      </c>
      <c r="C120" s="73" t="s">
        <v>1907</v>
      </c>
      <c r="D120" s="73" t="s">
        <v>241</v>
      </c>
      <c r="E120" s="73"/>
      <c r="F120" s="95">
        <v>44228</v>
      </c>
      <c r="G120" s="83">
        <v>9.3900000000000041</v>
      </c>
      <c r="H120" s="86" t="s">
        <v>135</v>
      </c>
      <c r="I120" s="87">
        <v>4.8000000000000001E-2</v>
      </c>
      <c r="J120" s="87">
        <v>4.8500000000000008E-2</v>
      </c>
      <c r="K120" s="83">
        <v>276256402.56762004</v>
      </c>
      <c r="L120" s="85">
        <v>112.301147</v>
      </c>
      <c r="M120" s="83">
        <v>310239.10882274207</v>
      </c>
      <c r="N120" s="73"/>
      <c r="O120" s="84">
        <f t="shared" si="2"/>
        <v>1.8503541651595963E-2</v>
      </c>
      <c r="P120" s="84">
        <f>M120/'סכום נכסי הקרן'!$C$42</f>
        <v>4.9955933959592051E-3</v>
      </c>
    </row>
    <row r="121" spans="2:16">
      <c r="B121" s="76" t="s">
        <v>1908</v>
      </c>
      <c r="C121" s="73" t="s">
        <v>1909</v>
      </c>
      <c r="D121" s="73" t="s">
        <v>241</v>
      </c>
      <c r="E121" s="73"/>
      <c r="F121" s="95">
        <v>44256</v>
      </c>
      <c r="G121" s="83">
        <v>9.4700000000000379</v>
      </c>
      <c r="H121" s="86" t="s">
        <v>135</v>
      </c>
      <c r="I121" s="87">
        <v>4.8000000000000001E-2</v>
      </c>
      <c r="J121" s="87">
        <v>4.8500000000000175E-2</v>
      </c>
      <c r="K121" s="83">
        <v>104799793.49237402</v>
      </c>
      <c r="L121" s="85">
        <v>111.970598</v>
      </c>
      <c r="M121" s="83">
        <v>117344.95497759503</v>
      </c>
      <c r="N121" s="73"/>
      <c r="O121" s="84">
        <f t="shared" si="2"/>
        <v>6.9987864208092892E-3</v>
      </c>
      <c r="P121" s="84">
        <f>M121/'סכום נכסי הקרן'!$C$42</f>
        <v>1.8895350891113441E-3</v>
      </c>
    </row>
    <row r="122" spans="2:16">
      <c r="B122" s="76" t="s">
        <v>1910</v>
      </c>
      <c r="C122" s="73" t="s">
        <v>1911</v>
      </c>
      <c r="D122" s="73" t="s">
        <v>241</v>
      </c>
      <c r="E122" s="73"/>
      <c r="F122" s="95">
        <v>44287</v>
      </c>
      <c r="G122" s="83">
        <v>9.3300000000000018</v>
      </c>
      <c r="H122" s="86" t="s">
        <v>135</v>
      </c>
      <c r="I122" s="87">
        <v>4.8000000000000001E-2</v>
      </c>
      <c r="J122" s="87">
        <v>4.8500000000000008E-2</v>
      </c>
      <c r="K122" s="83">
        <v>146639593.08181202</v>
      </c>
      <c r="L122" s="85">
        <v>113.863924</v>
      </c>
      <c r="M122" s="83">
        <v>166969.59496193504</v>
      </c>
      <c r="N122" s="73"/>
      <c r="O122" s="84">
        <f t="shared" si="2"/>
        <v>9.9585409030216836E-3</v>
      </c>
      <c r="P122" s="84">
        <f>M122/'סכום נכסי הקרן'!$C$42</f>
        <v>2.6886107592399111E-3</v>
      </c>
    </row>
    <row r="123" spans="2:16">
      <c r="B123" s="76" t="s">
        <v>1912</v>
      </c>
      <c r="C123" s="73" t="s">
        <v>1913</v>
      </c>
      <c r="D123" s="73" t="s">
        <v>241</v>
      </c>
      <c r="E123" s="73"/>
      <c r="F123" s="95">
        <v>44318</v>
      </c>
      <c r="G123" s="83">
        <v>9.4100000000000072</v>
      </c>
      <c r="H123" s="86" t="s">
        <v>135</v>
      </c>
      <c r="I123" s="87">
        <v>4.8000000000000001E-2</v>
      </c>
      <c r="J123" s="87">
        <v>4.8500000000000029E-2</v>
      </c>
      <c r="K123" s="83">
        <v>231150877.11644202</v>
      </c>
      <c r="L123" s="85">
        <v>112.723364</v>
      </c>
      <c r="M123" s="83">
        <v>260561.04567421804</v>
      </c>
      <c r="N123" s="73"/>
      <c r="O123" s="84">
        <f t="shared" si="2"/>
        <v>1.5540600860128779E-2</v>
      </c>
      <c r="P123" s="84">
        <f>M123/'סכום נכסי הקרן'!$C$42</f>
        <v>4.1956574848145984E-3</v>
      </c>
    </row>
    <row r="124" spans="2:16">
      <c r="B124" s="76" t="s">
        <v>1914</v>
      </c>
      <c r="C124" s="73" t="s">
        <v>1915</v>
      </c>
      <c r="D124" s="73" t="s">
        <v>241</v>
      </c>
      <c r="E124" s="73"/>
      <c r="F124" s="95">
        <v>44348</v>
      </c>
      <c r="G124" s="83">
        <v>9.4899999999999789</v>
      </c>
      <c r="H124" s="86" t="s">
        <v>135</v>
      </c>
      <c r="I124" s="87">
        <v>4.8000000000000001E-2</v>
      </c>
      <c r="J124" s="87">
        <v>4.8499999999999918E-2</v>
      </c>
      <c r="K124" s="83">
        <v>186215889.57014203</v>
      </c>
      <c r="L124" s="85">
        <v>111.95896399999999</v>
      </c>
      <c r="M124" s="83">
        <v>208485.38112401502</v>
      </c>
      <c r="N124" s="73"/>
      <c r="O124" s="84">
        <f t="shared" si="2"/>
        <v>1.243466031093202E-2</v>
      </c>
      <c r="P124" s="84">
        <f>M124/'סכום נכסי הקרן'!$C$42</f>
        <v>3.3571144432736314E-3</v>
      </c>
    </row>
    <row r="125" spans="2:16">
      <c r="B125" s="76" t="s">
        <v>1916</v>
      </c>
      <c r="C125" s="73" t="s">
        <v>1917</v>
      </c>
      <c r="D125" s="73" t="s">
        <v>241</v>
      </c>
      <c r="E125" s="73"/>
      <c r="F125" s="95">
        <v>44378</v>
      </c>
      <c r="G125" s="83">
        <v>9.5799999999999379</v>
      </c>
      <c r="H125" s="86" t="s">
        <v>135</v>
      </c>
      <c r="I125" s="87">
        <v>4.8000000000000001E-2</v>
      </c>
      <c r="J125" s="87">
        <v>4.84999999999998E-2</v>
      </c>
      <c r="K125" s="83">
        <v>56472051.850202009</v>
      </c>
      <c r="L125" s="85">
        <v>111.077648</v>
      </c>
      <c r="M125" s="83">
        <v>62727.827029998007</v>
      </c>
      <c r="N125" s="73"/>
      <c r="O125" s="84">
        <f t="shared" si="2"/>
        <v>3.7412657758337108E-3</v>
      </c>
      <c r="P125" s="84">
        <f>M125/'סכום נכסי הקרן'!$C$42</f>
        <v>1.0100683941590741E-3</v>
      </c>
    </row>
    <row r="126" spans="2:16">
      <c r="B126" s="76" t="s">
        <v>1918</v>
      </c>
      <c r="C126" s="73" t="s">
        <v>1919</v>
      </c>
      <c r="D126" s="73" t="s">
        <v>241</v>
      </c>
      <c r="E126" s="73"/>
      <c r="F126" s="95">
        <v>44409</v>
      </c>
      <c r="G126" s="83">
        <v>9.6600000000000215</v>
      </c>
      <c r="H126" s="86" t="s">
        <v>135</v>
      </c>
      <c r="I126" s="87">
        <v>4.8000000000000001E-2</v>
      </c>
      <c r="J126" s="87">
        <v>4.8600000000000067E-2</v>
      </c>
      <c r="K126" s="83">
        <v>71488389.480310008</v>
      </c>
      <c r="L126" s="85">
        <v>110.41160499999999</v>
      </c>
      <c r="M126" s="83">
        <v>78931.478325261007</v>
      </c>
      <c r="N126" s="73"/>
      <c r="O126" s="84">
        <f t="shared" si="2"/>
        <v>4.7076975638425641E-3</v>
      </c>
      <c r="P126" s="84">
        <f>M126/'סכום נכסי הקרן'!$C$42</f>
        <v>1.2709860254280943E-3</v>
      </c>
    </row>
    <row r="127" spans="2:16">
      <c r="B127" s="76" t="s">
        <v>1920</v>
      </c>
      <c r="C127" s="73" t="s">
        <v>1921</v>
      </c>
      <c r="D127" s="73" t="s">
        <v>241</v>
      </c>
      <c r="E127" s="73"/>
      <c r="F127" s="95">
        <v>44440</v>
      </c>
      <c r="G127" s="83">
        <v>9.7499999999999929</v>
      </c>
      <c r="H127" s="86" t="s">
        <v>135</v>
      </c>
      <c r="I127" s="87">
        <v>4.8000000000000001E-2</v>
      </c>
      <c r="J127" s="87">
        <v>4.8499999999999995E-2</v>
      </c>
      <c r="K127" s="83">
        <v>209444052.41461003</v>
      </c>
      <c r="L127" s="85">
        <v>109.66166800000001</v>
      </c>
      <c r="M127" s="83">
        <v>229679.84195947903</v>
      </c>
      <c r="N127" s="73"/>
      <c r="O127" s="84">
        <f t="shared" si="2"/>
        <v>1.3698758155785612E-2</v>
      </c>
      <c r="P127" s="84">
        <f>M127/'סכום נכסי הקרן'!$C$42</f>
        <v>3.6983960727314277E-3</v>
      </c>
    </row>
    <row r="128" spans="2:16">
      <c r="B128" s="76" t="s">
        <v>1922</v>
      </c>
      <c r="C128" s="73" t="s">
        <v>1923</v>
      </c>
      <c r="D128" s="73" t="s">
        <v>241</v>
      </c>
      <c r="E128" s="73"/>
      <c r="F128" s="95">
        <v>44501</v>
      </c>
      <c r="G128" s="83">
        <v>9.6799999999999944</v>
      </c>
      <c r="H128" s="86" t="s">
        <v>135</v>
      </c>
      <c r="I128" s="87">
        <v>4.8000000000000001E-2</v>
      </c>
      <c r="J128" s="87">
        <v>4.849999999999996E-2</v>
      </c>
      <c r="K128" s="83">
        <v>264081696.53726807</v>
      </c>
      <c r="L128" s="85">
        <v>110.86478</v>
      </c>
      <c r="M128" s="83">
        <v>292773.59318219806</v>
      </c>
      <c r="N128" s="73"/>
      <c r="O128" s="84">
        <f t="shared" si="2"/>
        <v>1.746184868984221E-2</v>
      </c>
      <c r="P128" s="84">
        <f>M128/'סכום נכסי הקרן'!$C$42</f>
        <v>4.7143567236324563E-3</v>
      </c>
    </row>
    <row r="129" spans="2:16">
      <c r="B129" s="76" t="s">
        <v>1924</v>
      </c>
      <c r="C129" s="73" t="s">
        <v>1925</v>
      </c>
      <c r="D129" s="73" t="s">
        <v>241</v>
      </c>
      <c r="E129" s="73"/>
      <c r="F129" s="95">
        <v>44531</v>
      </c>
      <c r="G129" s="83">
        <v>9.7699999999999605</v>
      </c>
      <c r="H129" s="86" t="s">
        <v>135</v>
      </c>
      <c r="I129" s="87">
        <v>4.8000000000000001E-2</v>
      </c>
      <c r="J129" s="87">
        <v>4.8499999999999772E-2</v>
      </c>
      <c r="K129" s="83">
        <v>75687322.762878001</v>
      </c>
      <c r="L129" s="85">
        <v>110.31950399999999</v>
      </c>
      <c r="M129" s="83">
        <v>83497.878858521013</v>
      </c>
      <c r="N129" s="73"/>
      <c r="O129" s="84">
        <f t="shared" si="2"/>
        <v>4.9800506620244029E-3</v>
      </c>
      <c r="P129" s="84">
        <f>M129/'סכום נכסי הקרן'!$C$42</f>
        <v>1.3445160211588778E-3</v>
      </c>
    </row>
    <row r="130" spans="2:16">
      <c r="B130" s="76" t="s">
        <v>1926</v>
      </c>
      <c r="C130" s="73" t="s">
        <v>1927</v>
      </c>
      <c r="D130" s="73" t="s">
        <v>241</v>
      </c>
      <c r="E130" s="73"/>
      <c r="F130" s="95">
        <v>44563</v>
      </c>
      <c r="G130" s="83">
        <v>9.8500000000000068</v>
      </c>
      <c r="H130" s="86" t="s">
        <v>135</v>
      </c>
      <c r="I130" s="87">
        <v>4.8000000000000001E-2</v>
      </c>
      <c r="J130" s="87">
        <v>4.8500000000000015E-2</v>
      </c>
      <c r="K130" s="83">
        <v>217429327.27439603</v>
      </c>
      <c r="L130" s="85">
        <v>109.973224</v>
      </c>
      <c r="M130" s="83">
        <v>239114.04144679604</v>
      </c>
      <c r="N130" s="73"/>
      <c r="O130" s="84">
        <f t="shared" si="2"/>
        <v>1.426144061005599E-2</v>
      </c>
      <c r="P130" s="84">
        <f>M130/'סכום נכסי הקרן'!$C$42</f>
        <v>3.8503093013177387E-3</v>
      </c>
    </row>
    <row r="131" spans="2:16">
      <c r="B131" s="76" t="s">
        <v>1928</v>
      </c>
      <c r="C131" s="73" t="s">
        <v>1929</v>
      </c>
      <c r="D131" s="73" t="s">
        <v>241</v>
      </c>
      <c r="E131" s="73"/>
      <c r="F131" s="95">
        <v>44652</v>
      </c>
      <c r="G131" s="83">
        <v>9.8600000000002161</v>
      </c>
      <c r="H131" s="86" t="s">
        <v>135</v>
      </c>
      <c r="I131" s="87">
        <v>4.8000000000000001E-2</v>
      </c>
      <c r="J131" s="87">
        <v>4.8500000000001355E-2</v>
      </c>
      <c r="K131" s="83">
        <v>15410425.222612001</v>
      </c>
      <c r="L131" s="85">
        <v>110.013324</v>
      </c>
      <c r="M131" s="83">
        <v>16953.521086262004</v>
      </c>
      <c r="N131" s="73"/>
      <c r="O131" s="84">
        <f t="shared" si="2"/>
        <v>1.011156152269941E-3</v>
      </c>
      <c r="P131" s="84">
        <f>M131/'סכום נכסי הקרן'!$C$42</f>
        <v>2.7299233258555952E-4</v>
      </c>
    </row>
    <row r="132" spans="2:16">
      <c r="B132" s="76" t="s">
        <v>1930</v>
      </c>
      <c r="C132" s="73" t="s">
        <v>1931</v>
      </c>
      <c r="D132" s="73" t="s">
        <v>241</v>
      </c>
      <c r="E132" s="73"/>
      <c r="F132" s="95">
        <v>40057</v>
      </c>
      <c r="G132" s="83">
        <v>0.90999999999999326</v>
      </c>
      <c r="H132" s="86" t="s">
        <v>135</v>
      </c>
      <c r="I132" s="87">
        <v>4.8000000000000001E-2</v>
      </c>
      <c r="J132" s="87">
        <v>4.8199999999999868E-2</v>
      </c>
      <c r="K132" s="83">
        <v>54096023.73854401</v>
      </c>
      <c r="L132" s="85">
        <v>121.85158</v>
      </c>
      <c r="M132" s="83">
        <v>65916.859660394999</v>
      </c>
      <c r="N132" s="73"/>
      <c r="O132" s="84">
        <f t="shared" si="2"/>
        <v>3.931468740020809E-3</v>
      </c>
      <c r="P132" s="84">
        <f>M132/'סכום נכסי הקרן'!$C$42</f>
        <v>1.0614194646555151E-3</v>
      </c>
    </row>
    <row r="133" spans="2:16">
      <c r="B133" s="76" t="s">
        <v>1932</v>
      </c>
      <c r="C133" s="73" t="s">
        <v>1933</v>
      </c>
      <c r="D133" s="73" t="s">
        <v>241</v>
      </c>
      <c r="E133" s="73"/>
      <c r="F133" s="95">
        <v>40087</v>
      </c>
      <c r="G133" s="83">
        <v>0.97000000000001152</v>
      </c>
      <c r="H133" s="86" t="s">
        <v>135</v>
      </c>
      <c r="I133" s="87">
        <v>4.8000000000000001E-2</v>
      </c>
      <c r="J133" s="87">
        <v>4.8300000000000273E-2</v>
      </c>
      <c r="K133" s="83">
        <v>50177152.704456002</v>
      </c>
      <c r="L133" s="85">
        <v>123.691586</v>
      </c>
      <c r="M133" s="83">
        <v>62064.916142057009</v>
      </c>
      <c r="N133" s="73"/>
      <c r="O133" s="84">
        <f t="shared" si="2"/>
        <v>3.7017278875485782E-3</v>
      </c>
      <c r="P133" s="84">
        <f>M133/'סכום נכסי הקרן'!$C$42</f>
        <v>9.9939393965050465E-4</v>
      </c>
    </row>
    <row r="134" spans="2:16">
      <c r="B134" s="76" t="s">
        <v>1934</v>
      </c>
      <c r="C134" s="73" t="s">
        <v>1935</v>
      </c>
      <c r="D134" s="73" t="s">
        <v>241</v>
      </c>
      <c r="E134" s="73"/>
      <c r="F134" s="95">
        <v>40118</v>
      </c>
      <c r="G134" s="83">
        <v>1.0500000000000012</v>
      </c>
      <c r="H134" s="86" t="s">
        <v>135</v>
      </c>
      <c r="I134" s="87">
        <v>4.8000000000000001E-2</v>
      </c>
      <c r="J134" s="87">
        <v>4.8199999999999896E-2</v>
      </c>
      <c r="K134" s="83">
        <v>61427153.203666009</v>
      </c>
      <c r="L134" s="85">
        <v>123.556091</v>
      </c>
      <c r="M134" s="83">
        <v>75896.989184718012</v>
      </c>
      <c r="N134" s="73"/>
      <c r="O134" s="84">
        <f t="shared" si="2"/>
        <v>4.5267120123548112E-3</v>
      </c>
      <c r="P134" s="84">
        <f>M134/'סכום נכסי הקרן'!$C$42</f>
        <v>1.2221234756092454E-3</v>
      </c>
    </row>
    <row r="135" spans="2:16">
      <c r="B135" s="76" t="s">
        <v>1936</v>
      </c>
      <c r="C135" s="73" t="s">
        <v>1937</v>
      </c>
      <c r="D135" s="73" t="s">
        <v>241</v>
      </c>
      <c r="E135" s="73"/>
      <c r="F135" s="95">
        <v>39904</v>
      </c>
      <c r="G135" s="83">
        <v>0.49000000000000149</v>
      </c>
      <c r="H135" s="86" t="s">
        <v>135</v>
      </c>
      <c r="I135" s="87">
        <v>4.8000000000000001E-2</v>
      </c>
      <c r="J135" s="87">
        <v>4.8100000000000066E-2</v>
      </c>
      <c r="K135" s="83">
        <v>78162372.883820012</v>
      </c>
      <c r="L135" s="85">
        <v>129.10226399999999</v>
      </c>
      <c r="M135" s="83">
        <v>100909.392901314</v>
      </c>
      <c r="N135" s="73"/>
      <c r="O135" s="84">
        <f t="shared" si="2"/>
        <v>6.0185228151024518E-3</v>
      </c>
      <c r="P135" s="84">
        <f>M135/'סכום נכסי הקרן'!$C$42</f>
        <v>1.6248831383024642E-3</v>
      </c>
    </row>
    <row r="136" spans="2:16">
      <c r="B136" s="76" t="s">
        <v>1938</v>
      </c>
      <c r="C136" s="73" t="s">
        <v>1939</v>
      </c>
      <c r="D136" s="73" t="s">
        <v>241</v>
      </c>
      <c r="E136" s="73"/>
      <c r="F136" s="95">
        <v>39965</v>
      </c>
      <c r="G136" s="83">
        <v>0.65999999999999492</v>
      </c>
      <c r="H136" s="86" t="s">
        <v>135</v>
      </c>
      <c r="I136" s="87">
        <v>4.8000000000000001E-2</v>
      </c>
      <c r="J136" s="87">
        <v>4.8200000000000333E-2</v>
      </c>
      <c r="K136" s="83">
        <v>36827185.452803999</v>
      </c>
      <c r="L136" s="85">
        <v>126.20235</v>
      </c>
      <c r="M136" s="83">
        <v>46476.773558814006</v>
      </c>
      <c r="N136" s="73"/>
      <c r="O136" s="84">
        <f t="shared" si="2"/>
        <v>2.772006787412057E-3</v>
      </c>
      <c r="P136" s="84">
        <f>M136/'סכום נכסי הקרן'!$C$42</f>
        <v>7.4838747421931333E-4</v>
      </c>
    </row>
    <row r="137" spans="2:16">
      <c r="B137" s="76" t="s">
        <v>1940</v>
      </c>
      <c r="C137" s="73" t="s">
        <v>1941</v>
      </c>
      <c r="D137" s="73" t="s">
        <v>241</v>
      </c>
      <c r="E137" s="73"/>
      <c r="F137" s="95">
        <v>39995</v>
      </c>
      <c r="G137" s="83">
        <v>0.73999999999999366</v>
      </c>
      <c r="H137" s="86" t="s">
        <v>135</v>
      </c>
      <c r="I137" s="87">
        <v>4.8000000000000001E-2</v>
      </c>
      <c r="J137" s="87">
        <v>4.8499999999999981E-2</v>
      </c>
      <c r="K137" s="83">
        <v>56260504.830368005</v>
      </c>
      <c r="L137" s="85">
        <v>125.200394</v>
      </c>
      <c r="M137" s="83">
        <v>70438.373786906013</v>
      </c>
      <c r="N137" s="73"/>
      <c r="O137" s="84">
        <f t="shared" si="2"/>
        <v>4.2011446854090433E-3</v>
      </c>
      <c r="P137" s="84">
        <f>M137/'סכום נכסי הקרן'!$C$42</f>
        <v>1.1342266816303432E-3</v>
      </c>
    </row>
    <row r="138" spans="2:16">
      <c r="B138" s="76" t="s">
        <v>1942</v>
      </c>
      <c r="C138" s="73" t="s">
        <v>1943</v>
      </c>
      <c r="D138" s="73" t="s">
        <v>241</v>
      </c>
      <c r="E138" s="73"/>
      <c r="F138" s="95">
        <v>40027</v>
      </c>
      <c r="G138" s="83">
        <v>0.83000000000000318</v>
      </c>
      <c r="H138" s="86" t="s">
        <v>135</v>
      </c>
      <c r="I138" s="87">
        <v>4.8000000000000001E-2</v>
      </c>
      <c r="J138" s="87">
        <v>4.8200000000000201E-2</v>
      </c>
      <c r="K138" s="83">
        <v>70840745.530700013</v>
      </c>
      <c r="L138" s="85">
        <v>123.61955399999999</v>
      </c>
      <c r="M138" s="83">
        <v>87573.013724837016</v>
      </c>
      <c r="N138" s="73"/>
      <c r="O138" s="84">
        <f t="shared" si="2"/>
        <v>5.223103280441484E-3</v>
      </c>
      <c r="P138" s="84">
        <f>M138/'סכום נכסי הקרן'!$C$42</f>
        <v>1.4101354619284903E-3</v>
      </c>
    </row>
    <row r="139" spans="2:16">
      <c r="B139" s="76" t="s">
        <v>1944</v>
      </c>
      <c r="C139" s="73" t="s">
        <v>1945</v>
      </c>
      <c r="D139" s="73" t="s">
        <v>241</v>
      </c>
      <c r="E139" s="73"/>
      <c r="F139" s="95">
        <v>40179</v>
      </c>
      <c r="G139" s="83">
        <v>1.2200000000000022</v>
      </c>
      <c r="H139" s="86" t="s">
        <v>135</v>
      </c>
      <c r="I139" s="87">
        <v>4.8000000000000001E-2</v>
      </c>
      <c r="J139" s="87">
        <v>4.8300000000000634E-2</v>
      </c>
      <c r="K139" s="83">
        <v>27562126.139696002</v>
      </c>
      <c r="L139" s="85">
        <v>122.00105600000001</v>
      </c>
      <c r="M139" s="83">
        <v>33626.085015136014</v>
      </c>
      <c r="N139" s="73"/>
      <c r="O139" s="84">
        <f t="shared" si="2"/>
        <v>2.0055552216441436E-3</v>
      </c>
      <c r="P139" s="84">
        <f>M139/'סכום נכסי הקרן'!$C$42</f>
        <v>5.4146058139160794E-4</v>
      </c>
    </row>
    <row r="140" spans="2:16">
      <c r="B140" s="76" t="s">
        <v>1946</v>
      </c>
      <c r="C140" s="73" t="s">
        <v>1947</v>
      </c>
      <c r="D140" s="73" t="s">
        <v>241</v>
      </c>
      <c r="E140" s="73"/>
      <c r="F140" s="95">
        <v>40210</v>
      </c>
      <c r="G140" s="83">
        <v>1.3099999999999983</v>
      </c>
      <c r="H140" s="86" t="s">
        <v>135</v>
      </c>
      <c r="I140" s="87">
        <v>4.8000000000000001E-2</v>
      </c>
      <c r="J140" s="87">
        <v>4.820000000000025E-2</v>
      </c>
      <c r="K140" s="83">
        <v>40378974.89692001</v>
      </c>
      <c r="L140" s="85">
        <v>121.51973599999999</v>
      </c>
      <c r="M140" s="83">
        <v>49068.423806068007</v>
      </c>
      <c r="N140" s="73"/>
      <c r="O140" s="84">
        <f t="shared" si="2"/>
        <v>2.9265801694669702E-3</v>
      </c>
      <c r="P140" s="84">
        <f>M140/'סכום נכסי הקרן'!$C$42</f>
        <v>7.9011925622754313E-4</v>
      </c>
    </row>
    <row r="141" spans="2:16">
      <c r="B141" s="76" t="s">
        <v>1948</v>
      </c>
      <c r="C141" s="73" t="s">
        <v>1949</v>
      </c>
      <c r="D141" s="73" t="s">
        <v>241</v>
      </c>
      <c r="E141" s="73"/>
      <c r="F141" s="95">
        <v>40238</v>
      </c>
      <c r="G141" s="83">
        <v>1.3899999999999997</v>
      </c>
      <c r="H141" s="86" t="s">
        <v>135</v>
      </c>
      <c r="I141" s="87">
        <v>4.8000000000000001E-2</v>
      </c>
      <c r="J141" s="87">
        <v>4.8500000000000119E-2</v>
      </c>
      <c r="K141" s="83">
        <v>57602803.178440005</v>
      </c>
      <c r="L141" s="85">
        <v>121.851071</v>
      </c>
      <c r="M141" s="83">
        <v>70189.63263505901</v>
      </c>
      <c r="N141" s="73"/>
      <c r="O141" s="84">
        <f t="shared" si="2"/>
        <v>4.186309056589929E-3</v>
      </c>
      <c r="P141" s="84">
        <f>M141/'סכום נכסי הקרן'!$C$42</f>
        <v>1.1302213527722715E-3</v>
      </c>
    </row>
    <row r="142" spans="2:16">
      <c r="B142" s="76" t="s">
        <v>1950</v>
      </c>
      <c r="C142" s="73" t="s">
        <v>1951</v>
      </c>
      <c r="D142" s="73" t="s">
        <v>241</v>
      </c>
      <c r="E142" s="73"/>
      <c r="F142" s="95">
        <v>40300</v>
      </c>
      <c r="G142" s="83">
        <v>1.5199999999999105</v>
      </c>
      <c r="H142" s="86" t="s">
        <v>135</v>
      </c>
      <c r="I142" s="87">
        <v>4.8000000000000001E-2</v>
      </c>
      <c r="J142" s="87">
        <v>4.8499999999997545E-2</v>
      </c>
      <c r="K142" s="83">
        <v>9002500.9551580027</v>
      </c>
      <c r="L142" s="85">
        <v>124.016026</v>
      </c>
      <c r="M142" s="83">
        <v>11164.543950075002</v>
      </c>
      <c r="N142" s="73"/>
      <c r="O142" s="84">
        <f t="shared" ref="O142:O158" si="3">IFERROR(M142/$M$11,0)</f>
        <v>6.658851128898772E-4</v>
      </c>
      <c r="P142" s="84">
        <f>M142/'סכום נכסי הקרן'!$C$42</f>
        <v>1.7977592263442737E-4</v>
      </c>
    </row>
    <row r="143" spans="2:16">
      <c r="B143" s="76" t="s">
        <v>1952</v>
      </c>
      <c r="C143" s="73" t="s">
        <v>1953</v>
      </c>
      <c r="D143" s="73" t="s">
        <v>241</v>
      </c>
      <c r="E143" s="73"/>
      <c r="F143" s="95">
        <v>40360</v>
      </c>
      <c r="G143" s="83">
        <v>1.6799999999999686</v>
      </c>
      <c r="H143" s="86" t="s">
        <v>135</v>
      </c>
      <c r="I143" s="87">
        <v>4.8000000000000001E-2</v>
      </c>
      <c r="J143" s="87">
        <v>4.8499999999999197E-2</v>
      </c>
      <c r="K143" s="83">
        <v>25282619.481532</v>
      </c>
      <c r="L143" s="85">
        <v>121.53804700000001</v>
      </c>
      <c r="M143" s="83">
        <v>30728.001908097005</v>
      </c>
      <c r="N143" s="73"/>
      <c r="O143" s="84">
        <f t="shared" si="3"/>
        <v>1.8327053134414935E-3</v>
      </c>
      <c r="P143" s="84">
        <f>M143/'סכום נכסי הקרן'!$C$42</f>
        <v>4.9479449572174177E-4</v>
      </c>
    </row>
    <row r="144" spans="2:16">
      <c r="B144" s="76" t="s">
        <v>1954</v>
      </c>
      <c r="C144" s="73" t="s">
        <v>1955</v>
      </c>
      <c r="D144" s="73" t="s">
        <v>241</v>
      </c>
      <c r="E144" s="73"/>
      <c r="F144" s="95">
        <v>40422</v>
      </c>
      <c r="G144" s="83">
        <v>1.8499999999999959</v>
      </c>
      <c r="H144" s="86" t="s">
        <v>135</v>
      </c>
      <c r="I144" s="87">
        <v>4.8000000000000001E-2</v>
      </c>
      <c r="J144" s="87">
        <v>4.8399999999999999E-2</v>
      </c>
      <c r="K144" s="83">
        <v>50221162.486360006</v>
      </c>
      <c r="L144" s="85">
        <v>119.67274</v>
      </c>
      <c r="M144" s="83">
        <v>60101.041413325001</v>
      </c>
      <c r="N144" s="73"/>
      <c r="O144" s="84">
        <f t="shared" si="3"/>
        <v>3.5845968205483443E-3</v>
      </c>
      <c r="P144" s="84">
        <f>M144/'סכום נכסי הקרן'!$C$42</f>
        <v>9.6777084847230561E-4</v>
      </c>
    </row>
    <row r="145" spans="2:16">
      <c r="B145" s="76" t="s">
        <v>1956</v>
      </c>
      <c r="C145" s="73" t="s">
        <v>1957</v>
      </c>
      <c r="D145" s="73" t="s">
        <v>241</v>
      </c>
      <c r="E145" s="73"/>
      <c r="F145" s="95">
        <v>40483</v>
      </c>
      <c r="G145" s="83">
        <v>1.9799999999999918</v>
      </c>
      <c r="H145" s="86" t="s">
        <v>135</v>
      </c>
      <c r="I145" s="87">
        <v>4.8000000000000001E-2</v>
      </c>
      <c r="J145" s="87">
        <v>4.839999999999986E-2</v>
      </c>
      <c r="K145" s="83">
        <v>97610195.48496601</v>
      </c>
      <c r="L145" s="85">
        <v>120.672584</v>
      </c>
      <c r="M145" s="83">
        <v>117788.74550740201</v>
      </c>
      <c r="N145" s="73"/>
      <c r="O145" s="84">
        <f t="shared" si="3"/>
        <v>7.0252553485470846E-3</v>
      </c>
      <c r="P145" s="84">
        <f>M145/'סכום נכסי הקרן'!$C$42</f>
        <v>1.8966811805512847E-3</v>
      </c>
    </row>
    <row r="146" spans="2:16">
      <c r="B146" s="76" t="s">
        <v>1958</v>
      </c>
      <c r="C146" s="73" t="s">
        <v>1959</v>
      </c>
      <c r="D146" s="73" t="s">
        <v>241</v>
      </c>
      <c r="E146" s="73"/>
      <c r="F146" s="95">
        <v>40513</v>
      </c>
      <c r="G146" s="83">
        <v>2.0599999999999836</v>
      </c>
      <c r="H146" s="86" t="s">
        <v>135</v>
      </c>
      <c r="I146" s="87">
        <v>4.8000000000000001E-2</v>
      </c>
      <c r="J146" s="87">
        <v>4.8399999999999749E-2</v>
      </c>
      <c r="K146" s="83">
        <v>33178374.444036003</v>
      </c>
      <c r="L146" s="85">
        <v>119.86192800000001</v>
      </c>
      <c r="M146" s="83">
        <v>39768.239255794011</v>
      </c>
      <c r="N146" s="73"/>
      <c r="O146" s="84">
        <f t="shared" si="3"/>
        <v>2.371890746697105E-3</v>
      </c>
      <c r="P146" s="84">
        <f>M146/'סכום נכסי הקרן'!$C$42</f>
        <v>6.4036398940495848E-4</v>
      </c>
    </row>
    <row r="147" spans="2:16">
      <c r="B147" s="76" t="s">
        <v>1960</v>
      </c>
      <c r="C147" s="73" t="s">
        <v>1961</v>
      </c>
      <c r="D147" s="73" t="s">
        <v>241</v>
      </c>
      <c r="E147" s="73"/>
      <c r="F147" s="95">
        <v>40544</v>
      </c>
      <c r="G147" s="83">
        <v>2.1399999999999868</v>
      </c>
      <c r="H147" s="86" t="s">
        <v>135</v>
      </c>
      <c r="I147" s="87">
        <v>4.8000000000000001E-2</v>
      </c>
      <c r="J147" s="87">
        <v>4.8399999999999811E-2</v>
      </c>
      <c r="K147" s="83">
        <v>83386033.929130018</v>
      </c>
      <c r="L147" s="85">
        <v>119.278468</v>
      </c>
      <c r="M147" s="83">
        <v>99461.583396638001</v>
      </c>
      <c r="N147" s="73"/>
      <c r="O147" s="84">
        <f t="shared" si="3"/>
        <v>5.9321713438936583E-3</v>
      </c>
      <c r="P147" s="84">
        <f>M147/'סכום נכסי הקרן'!$C$42</f>
        <v>1.6015699344075329E-3</v>
      </c>
    </row>
    <row r="148" spans="2:16">
      <c r="B148" s="76" t="s">
        <v>1962</v>
      </c>
      <c r="C148" s="73" t="s">
        <v>1963</v>
      </c>
      <c r="D148" s="73" t="s">
        <v>241</v>
      </c>
      <c r="E148" s="73"/>
      <c r="F148" s="95">
        <v>40575</v>
      </c>
      <c r="G148" s="83">
        <v>2.2300000000000226</v>
      </c>
      <c r="H148" s="86" t="s">
        <v>135</v>
      </c>
      <c r="I148" s="87">
        <v>4.8000000000000001E-2</v>
      </c>
      <c r="J148" s="87">
        <v>4.8400000000000498E-2</v>
      </c>
      <c r="K148" s="83">
        <v>32866305.081444006</v>
      </c>
      <c r="L148" s="85">
        <v>118.368506</v>
      </c>
      <c r="M148" s="83">
        <v>38903.354140731004</v>
      </c>
      <c r="N148" s="73"/>
      <c r="O148" s="84">
        <f t="shared" si="3"/>
        <v>2.3203065418199646E-3</v>
      </c>
      <c r="P148" s="84">
        <f>M148/'סכום נכסי הקרן'!$C$42</f>
        <v>6.2643726564189865E-4</v>
      </c>
    </row>
    <row r="149" spans="2:16">
      <c r="B149" s="76" t="s">
        <v>1964</v>
      </c>
      <c r="C149" s="73" t="s">
        <v>1965</v>
      </c>
      <c r="D149" s="73" t="s">
        <v>241</v>
      </c>
      <c r="E149" s="73"/>
      <c r="F149" s="95">
        <v>40603</v>
      </c>
      <c r="G149" s="83">
        <v>2.3100000000000076</v>
      </c>
      <c r="H149" s="86" t="s">
        <v>135</v>
      </c>
      <c r="I149" s="87">
        <v>4.8000000000000001E-2</v>
      </c>
      <c r="J149" s="87">
        <v>4.8500000000000126E-2</v>
      </c>
      <c r="K149" s="83">
        <v>50958826.444410011</v>
      </c>
      <c r="L149" s="85">
        <v>117.658956</v>
      </c>
      <c r="M149" s="83">
        <v>59957.623006205009</v>
      </c>
      <c r="N149" s="73"/>
      <c r="O149" s="84">
        <f t="shared" si="3"/>
        <v>3.5760429393828768E-3</v>
      </c>
      <c r="P149" s="84">
        <f>M149/'סכום נכסי הקרן'!$C$42</f>
        <v>9.6546146829716789E-4</v>
      </c>
    </row>
    <row r="150" spans="2:16">
      <c r="B150" s="76" t="s">
        <v>1966</v>
      </c>
      <c r="C150" s="73" t="s">
        <v>1967</v>
      </c>
      <c r="D150" s="73" t="s">
        <v>241</v>
      </c>
      <c r="E150" s="73"/>
      <c r="F150" s="95">
        <v>40634</v>
      </c>
      <c r="G150" s="83">
        <v>2.3300000000000267</v>
      </c>
      <c r="H150" s="86" t="s">
        <v>135</v>
      </c>
      <c r="I150" s="87">
        <v>4.8000000000000001E-2</v>
      </c>
      <c r="J150" s="87">
        <v>4.8500000000000515E-2</v>
      </c>
      <c r="K150" s="83">
        <v>18073017.027804002</v>
      </c>
      <c r="L150" s="85">
        <v>119.65524499999999</v>
      </c>
      <c r="M150" s="83">
        <v>21625.312864474003</v>
      </c>
      <c r="N150" s="73"/>
      <c r="O150" s="84">
        <f t="shared" si="3"/>
        <v>1.2897950836534124E-3</v>
      </c>
      <c r="P150" s="84">
        <f>M150/'סכום נכסי הקרן'!$C$42</f>
        <v>3.4821938001711644E-4</v>
      </c>
    </row>
    <row r="151" spans="2:16">
      <c r="B151" s="76" t="s">
        <v>1968</v>
      </c>
      <c r="C151" s="73" t="s">
        <v>1969</v>
      </c>
      <c r="D151" s="73" t="s">
        <v>241</v>
      </c>
      <c r="E151" s="73"/>
      <c r="F151" s="95">
        <v>40664</v>
      </c>
      <c r="G151" s="83">
        <v>2.4199999999999946</v>
      </c>
      <c r="H151" s="86" t="s">
        <v>135</v>
      </c>
      <c r="I151" s="87">
        <v>4.8000000000000001E-2</v>
      </c>
      <c r="J151" s="87">
        <v>4.8499999999999883E-2</v>
      </c>
      <c r="K151" s="83">
        <v>67071407.732854016</v>
      </c>
      <c r="L151" s="85">
        <v>118.952986</v>
      </c>
      <c r="M151" s="83">
        <v>79783.441918301018</v>
      </c>
      <c r="N151" s="73"/>
      <c r="O151" s="84">
        <f t="shared" si="3"/>
        <v>4.7585110924440351E-3</v>
      </c>
      <c r="P151" s="84">
        <f>M151/'סכום נכסי הקרן'!$C$42</f>
        <v>1.2847046817094985E-3</v>
      </c>
    </row>
    <row r="152" spans="2:16">
      <c r="B152" s="76" t="s">
        <v>1970</v>
      </c>
      <c r="C152" s="73" t="s">
        <v>1971</v>
      </c>
      <c r="D152" s="73" t="s">
        <v>241</v>
      </c>
      <c r="E152" s="73"/>
      <c r="F152" s="95">
        <v>40756</v>
      </c>
      <c r="G152" s="83">
        <v>2.6700000000000066</v>
      </c>
      <c r="H152" s="86" t="s">
        <v>135</v>
      </c>
      <c r="I152" s="87">
        <v>4.8000000000000001E-2</v>
      </c>
      <c r="J152" s="87">
        <v>4.850000000000023E-2</v>
      </c>
      <c r="K152" s="83">
        <v>36906703.126926005</v>
      </c>
      <c r="L152" s="85">
        <v>115.85249</v>
      </c>
      <c r="M152" s="83">
        <v>42757.334601813011</v>
      </c>
      <c r="N152" s="73"/>
      <c r="O152" s="84">
        <f t="shared" si="3"/>
        <v>2.5501688833431697E-3</v>
      </c>
      <c r="P152" s="84">
        <f>M152/'סכום נכסי הקרן'!$C$42</f>
        <v>6.8849559030830106E-4</v>
      </c>
    </row>
    <row r="153" spans="2:16">
      <c r="B153" s="76" t="s">
        <v>1972</v>
      </c>
      <c r="C153" s="73" t="s">
        <v>1973</v>
      </c>
      <c r="D153" s="73" t="s">
        <v>241</v>
      </c>
      <c r="E153" s="73"/>
      <c r="F153" s="95">
        <v>40848</v>
      </c>
      <c r="G153" s="83">
        <v>2.850000000000005</v>
      </c>
      <c r="H153" s="86" t="s">
        <v>135</v>
      </c>
      <c r="I153" s="87">
        <v>4.8000000000000001E-2</v>
      </c>
      <c r="J153" s="87">
        <v>4.850000000000005E-2</v>
      </c>
      <c r="K153" s="83">
        <v>104076632.75790602</v>
      </c>
      <c r="L153" s="85">
        <v>117.23526200000001</v>
      </c>
      <c r="M153" s="83">
        <v>122014.51341941103</v>
      </c>
      <c r="N153" s="73"/>
      <c r="O153" s="84">
        <f t="shared" si="3"/>
        <v>7.2772921496665468E-3</v>
      </c>
      <c r="P153" s="84">
        <f>M153/'סכום נכסי הקרן'!$C$42</f>
        <v>1.9647261744728927E-3</v>
      </c>
    </row>
    <row r="154" spans="2:16">
      <c r="B154" s="76" t="s">
        <v>1974</v>
      </c>
      <c r="C154" s="73" t="s">
        <v>1975</v>
      </c>
      <c r="D154" s="73" t="s">
        <v>241</v>
      </c>
      <c r="E154" s="73"/>
      <c r="F154" s="95">
        <v>40940</v>
      </c>
      <c r="G154" s="83">
        <v>3.1000000000000103</v>
      </c>
      <c r="H154" s="86" t="s">
        <v>135</v>
      </c>
      <c r="I154" s="87">
        <v>4.8000000000000001E-2</v>
      </c>
      <c r="J154" s="87">
        <v>4.8400000000000123E-2</v>
      </c>
      <c r="K154" s="83">
        <v>130897594.16144602</v>
      </c>
      <c r="L154" s="85">
        <v>115.85810600000001</v>
      </c>
      <c r="M154" s="83">
        <v>151655.47333439405</v>
      </c>
      <c r="N154" s="73"/>
      <c r="O154" s="84">
        <f t="shared" si="3"/>
        <v>9.0451631910108011E-3</v>
      </c>
      <c r="P154" s="84">
        <f>M154/'סכום נכסי הקרן'!$C$42</f>
        <v>2.4420166881127582E-3</v>
      </c>
    </row>
    <row r="155" spans="2:16">
      <c r="B155" s="76" t="s">
        <v>1976</v>
      </c>
      <c r="C155" s="73" t="s">
        <v>1977</v>
      </c>
      <c r="D155" s="73" t="s">
        <v>241</v>
      </c>
      <c r="E155" s="73"/>
      <c r="F155" s="95">
        <v>40969</v>
      </c>
      <c r="G155" s="83">
        <v>3.1800000000000122</v>
      </c>
      <c r="H155" s="86" t="s">
        <v>135</v>
      </c>
      <c r="I155" s="87">
        <v>4.8000000000000001E-2</v>
      </c>
      <c r="J155" s="87">
        <v>4.8600000000000095E-2</v>
      </c>
      <c r="K155" s="83">
        <v>79754226.699734017</v>
      </c>
      <c r="L155" s="85">
        <v>115.38981800000001</v>
      </c>
      <c r="M155" s="83">
        <v>92028.256886527015</v>
      </c>
      <c r="N155" s="73"/>
      <c r="O155" s="84">
        <f t="shared" si="3"/>
        <v>5.4888266372521187E-3</v>
      </c>
      <c r="P155" s="84">
        <f>M155/'סכום נכסי הקרן'!$C$42</f>
        <v>1.481875557496672E-3</v>
      </c>
    </row>
    <row r="156" spans="2:16">
      <c r="B156" s="76" t="s">
        <v>1978</v>
      </c>
      <c r="C156" s="73" t="s">
        <v>1979</v>
      </c>
      <c r="D156" s="73" t="s">
        <v>241</v>
      </c>
      <c r="E156" s="73"/>
      <c r="F156" s="95">
        <v>41000</v>
      </c>
      <c r="G156" s="83">
        <v>3.1900000000000164</v>
      </c>
      <c r="H156" s="86" t="s">
        <v>135</v>
      </c>
      <c r="I156" s="87">
        <v>4.8000000000000001E-2</v>
      </c>
      <c r="J156" s="87">
        <v>4.8500000000000147E-2</v>
      </c>
      <c r="K156" s="83">
        <v>43575185.307698004</v>
      </c>
      <c r="L156" s="85">
        <v>117.699789</v>
      </c>
      <c r="M156" s="83">
        <v>51287.90098668501</v>
      </c>
      <c r="N156" s="73"/>
      <c r="O156" s="84">
        <f t="shared" si="3"/>
        <v>3.0589560927093817E-3</v>
      </c>
      <c r="P156" s="84">
        <f>M156/'סכום נכסי הקרן'!$C$42</f>
        <v>8.2585815964319033E-4</v>
      </c>
    </row>
    <row r="157" spans="2:16">
      <c r="B157" s="76" t="s">
        <v>1980</v>
      </c>
      <c r="C157" s="73" t="s">
        <v>1981</v>
      </c>
      <c r="D157" s="73" t="s">
        <v>241</v>
      </c>
      <c r="E157" s="73"/>
      <c r="F157" s="95">
        <v>41640</v>
      </c>
      <c r="G157" s="83">
        <v>4.6599999999999735</v>
      </c>
      <c r="H157" s="86" t="s">
        <v>135</v>
      </c>
      <c r="I157" s="87">
        <v>4.8000000000000001E-2</v>
      </c>
      <c r="J157" s="87">
        <v>4.8499999999999696E-2</v>
      </c>
      <c r="K157" s="83">
        <v>81791179.446268022</v>
      </c>
      <c r="L157" s="85">
        <v>112.501885</v>
      </c>
      <c r="M157" s="83">
        <v>92016.618849781022</v>
      </c>
      <c r="N157" s="73"/>
      <c r="O157" s="84">
        <f t="shared" si="3"/>
        <v>5.4881325116839744E-3</v>
      </c>
      <c r="P157" s="84">
        <f>M157/'סכום נכסי הקרן'!$C$42</f>
        <v>1.4816881572049072E-3</v>
      </c>
    </row>
    <row r="158" spans="2:16">
      <c r="B158" s="76" t="s">
        <v>1982</v>
      </c>
      <c r="C158" s="73" t="s">
        <v>1983</v>
      </c>
      <c r="D158" s="73" t="s">
        <v>241</v>
      </c>
      <c r="E158" s="73"/>
      <c r="F158" s="95">
        <v>44774</v>
      </c>
      <c r="G158" s="83">
        <v>10.199999999980063</v>
      </c>
      <c r="H158" s="86" t="s">
        <v>135</v>
      </c>
      <c r="I158" s="87">
        <v>4.8000000000000001E-2</v>
      </c>
      <c r="J158" s="87">
        <v>4.8499999999911649E-2</v>
      </c>
      <c r="K158" s="83">
        <v>208546.35288600007</v>
      </c>
      <c r="L158" s="85">
        <v>105.833468</v>
      </c>
      <c r="M158" s="83">
        <v>220.71183686700007</v>
      </c>
      <c r="N158" s="73"/>
      <c r="O158" s="84">
        <f t="shared" si="3"/>
        <v>1.3163880859399294E-5</v>
      </c>
      <c r="P158" s="84">
        <f>M158/'סכום נכסי הקרן'!$C$42</f>
        <v>3.5539896915213993E-6</v>
      </c>
    </row>
    <row r="159" spans="2:16">
      <c r="B159" s="136"/>
      <c r="C159" s="136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</row>
    <row r="160" spans="2:16">
      <c r="B160" s="136"/>
      <c r="C160" s="136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</row>
    <row r="161" spans="2:16">
      <c r="B161" s="136"/>
      <c r="C161" s="136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</row>
    <row r="162" spans="2:16">
      <c r="B162" s="141" t="s">
        <v>114</v>
      </c>
      <c r="C162" s="136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</row>
    <row r="163" spans="2:16">
      <c r="B163" s="141" t="s">
        <v>210</v>
      </c>
      <c r="C163" s="136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</row>
    <row r="164" spans="2:16">
      <c r="B164" s="141" t="s">
        <v>218</v>
      </c>
      <c r="C164" s="136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</row>
    <row r="165" spans="2:16">
      <c r="B165" s="136"/>
      <c r="C165" s="136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</row>
    <row r="166" spans="2:16">
      <c r="B166" s="136"/>
      <c r="C166" s="136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</row>
    <row r="167" spans="2:16">
      <c r="B167" s="136"/>
      <c r="C167" s="136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</row>
    <row r="168" spans="2:16">
      <c r="B168" s="136"/>
      <c r="C168" s="136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</row>
    <row r="169" spans="2:16">
      <c r="B169" s="136"/>
      <c r="C169" s="136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</row>
    <row r="170" spans="2:16">
      <c r="B170" s="136"/>
      <c r="C170" s="136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</row>
    <row r="171" spans="2:16">
      <c r="B171" s="136"/>
      <c r="C171" s="136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</row>
    <row r="172" spans="2:16">
      <c r="B172" s="136"/>
      <c r="C172" s="136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</row>
    <row r="173" spans="2:16">
      <c r="B173" s="136"/>
      <c r="C173" s="136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</row>
    <row r="174" spans="2:16">
      <c r="B174" s="136"/>
      <c r="C174" s="136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</row>
    <row r="175" spans="2:16">
      <c r="B175" s="136"/>
      <c r="C175" s="136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</row>
    <row r="176" spans="2:16">
      <c r="B176" s="136"/>
      <c r="C176" s="136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</row>
    <row r="177" spans="2:16">
      <c r="B177" s="136"/>
      <c r="C177" s="136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</row>
    <row r="178" spans="2:16">
      <c r="B178" s="136"/>
      <c r="C178" s="136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</row>
    <row r="179" spans="2:16">
      <c r="B179" s="136"/>
      <c r="C179" s="136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</row>
    <row r="180" spans="2:16">
      <c r="B180" s="136"/>
      <c r="C180" s="136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</row>
    <row r="181" spans="2:16">
      <c r="B181" s="136"/>
      <c r="C181" s="136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</row>
    <row r="182" spans="2:16">
      <c r="B182" s="136"/>
      <c r="C182" s="136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</row>
    <row r="183" spans="2:16">
      <c r="B183" s="136"/>
      <c r="C183" s="136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</row>
    <row r="184" spans="2:16">
      <c r="B184" s="136"/>
      <c r="C184" s="136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</row>
    <row r="185" spans="2:16">
      <c r="B185" s="136"/>
      <c r="C185" s="136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</row>
    <row r="186" spans="2:16">
      <c r="B186" s="136"/>
      <c r="C186" s="136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</row>
    <row r="187" spans="2:16">
      <c r="B187" s="136"/>
      <c r="C187" s="136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</row>
    <row r="188" spans="2:16">
      <c r="B188" s="136"/>
      <c r="C188" s="136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</row>
    <row r="189" spans="2:16">
      <c r="B189" s="136"/>
      <c r="C189" s="136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</row>
    <row r="190" spans="2:16">
      <c r="B190" s="136"/>
      <c r="C190" s="136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</row>
    <row r="191" spans="2:16">
      <c r="B191" s="136"/>
      <c r="C191" s="136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</row>
    <row r="192" spans="2:16">
      <c r="B192" s="136"/>
      <c r="C192" s="136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</row>
    <row r="193" spans="2:16">
      <c r="B193" s="136"/>
      <c r="C193" s="136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</row>
    <row r="194" spans="2:16">
      <c r="B194" s="136"/>
      <c r="C194" s="136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</row>
    <row r="195" spans="2:16">
      <c r="B195" s="136"/>
      <c r="C195" s="136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</row>
    <row r="196" spans="2:16">
      <c r="B196" s="136"/>
      <c r="C196" s="136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</row>
    <row r="197" spans="2:16">
      <c r="B197" s="136"/>
      <c r="C197" s="136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</row>
    <row r="198" spans="2:16">
      <c r="B198" s="136"/>
      <c r="C198" s="136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</row>
    <row r="199" spans="2:16">
      <c r="B199" s="136"/>
      <c r="C199" s="136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</row>
    <row r="200" spans="2:16">
      <c r="B200" s="136"/>
      <c r="C200" s="136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</row>
    <row r="201" spans="2:16">
      <c r="B201" s="136"/>
      <c r="C201" s="136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</row>
    <row r="202" spans="2:16">
      <c r="B202" s="136"/>
      <c r="C202" s="136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</row>
    <row r="203" spans="2:16">
      <c r="B203" s="136"/>
      <c r="C203" s="136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</row>
    <row r="204" spans="2:16">
      <c r="B204" s="136"/>
      <c r="C204" s="136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</row>
    <row r="205" spans="2:16">
      <c r="B205" s="136"/>
      <c r="C205" s="136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</row>
    <row r="206" spans="2:16">
      <c r="B206" s="136"/>
      <c r="C206" s="136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</row>
    <row r="207" spans="2:16">
      <c r="B207" s="136"/>
      <c r="C207" s="136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</row>
    <row r="208" spans="2:16">
      <c r="B208" s="136"/>
      <c r="C208" s="136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</row>
    <row r="209" spans="2:16">
      <c r="B209" s="136"/>
      <c r="C209" s="136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</row>
    <row r="210" spans="2:16">
      <c r="B210" s="136"/>
      <c r="C210" s="136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</row>
    <row r="211" spans="2:16">
      <c r="B211" s="136"/>
      <c r="C211" s="136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</row>
    <row r="212" spans="2:16">
      <c r="B212" s="136"/>
      <c r="C212" s="136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</row>
    <row r="213" spans="2:16">
      <c r="B213" s="136"/>
      <c r="C213" s="136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</row>
    <row r="214" spans="2:16">
      <c r="B214" s="136"/>
      <c r="C214" s="136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</row>
    <row r="215" spans="2:16">
      <c r="B215" s="136"/>
      <c r="C215" s="136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</row>
    <row r="216" spans="2:16">
      <c r="B216" s="136"/>
      <c r="C216" s="136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</row>
    <row r="217" spans="2:16">
      <c r="B217" s="136"/>
      <c r="C217" s="136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</row>
    <row r="218" spans="2:16">
      <c r="B218" s="136"/>
      <c r="C218" s="136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</row>
    <row r="219" spans="2:16">
      <c r="B219" s="136"/>
      <c r="C219" s="136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</row>
    <row r="220" spans="2:16">
      <c r="B220" s="136"/>
      <c r="C220" s="136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</row>
    <row r="221" spans="2:16">
      <c r="B221" s="136"/>
      <c r="C221" s="136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</row>
    <row r="222" spans="2:16">
      <c r="B222" s="136"/>
      <c r="C222" s="136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</row>
    <row r="223" spans="2:16">
      <c r="B223" s="136"/>
      <c r="C223" s="136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</row>
    <row r="224" spans="2:16">
      <c r="B224" s="136"/>
      <c r="C224" s="136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</row>
    <row r="225" spans="2:16">
      <c r="B225" s="136"/>
      <c r="C225" s="136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</row>
    <row r="226" spans="2:16">
      <c r="B226" s="136"/>
      <c r="C226" s="136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</row>
    <row r="227" spans="2:16">
      <c r="B227" s="136"/>
      <c r="C227" s="136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</row>
    <row r="228" spans="2:16">
      <c r="B228" s="136"/>
      <c r="C228" s="136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</row>
    <row r="229" spans="2:16">
      <c r="B229" s="136"/>
      <c r="C229" s="136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</row>
    <row r="230" spans="2:16">
      <c r="B230" s="136"/>
      <c r="C230" s="136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</row>
    <row r="231" spans="2:16">
      <c r="B231" s="136"/>
      <c r="C231" s="136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</row>
    <row r="232" spans="2:16">
      <c r="B232" s="136"/>
      <c r="C232" s="136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</row>
    <row r="233" spans="2:16">
      <c r="B233" s="136"/>
      <c r="C233" s="136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</row>
    <row r="234" spans="2:16">
      <c r="B234" s="136"/>
      <c r="C234" s="136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</row>
    <row r="235" spans="2:16">
      <c r="B235" s="136"/>
      <c r="C235" s="136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</row>
    <row r="236" spans="2:16">
      <c r="B236" s="136"/>
      <c r="C236" s="136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</row>
    <row r="237" spans="2:16">
      <c r="B237" s="136"/>
      <c r="C237" s="136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</row>
    <row r="238" spans="2:16">
      <c r="B238" s="136"/>
      <c r="C238" s="136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</row>
    <row r="239" spans="2:16">
      <c r="B239" s="136"/>
      <c r="C239" s="136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</row>
    <row r="240" spans="2:16">
      <c r="B240" s="136"/>
      <c r="C240" s="136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</row>
    <row r="241" spans="2:16">
      <c r="B241" s="136"/>
      <c r="C241" s="136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</row>
    <row r="242" spans="2:16">
      <c r="B242" s="136"/>
      <c r="C242" s="136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</row>
    <row r="243" spans="2:16">
      <c r="B243" s="136"/>
      <c r="C243" s="136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</row>
    <row r="244" spans="2:16">
      <c r="B244" s="136"/>
      <c r="C244" s="136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</row>
    <row r="245" spans="2:16">
      <c r="B245" s="136"/>
      <c r="C245" s="136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</row>
    <row r="246" spans="2:16">
      <c r="B246" s="136"/>
      <c r="C246" s="136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</row>
    <row r="247" spans="2:16">
      <c r="B247" s="136"/>
      <c r="C247" s="136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</row>
    <row r="248" spans="2:16">
      <c r="B248" s="136"/>
      <c r="C248" s="136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</row>
    <row r="249" spans="2:16">
      <c r="B249" s="136"/>
      <c r="C249" s="136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</row>
    <row r="250" spans="2:16">
      <c r="B250" s="136"/>
      <c r="C250" s="136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</row>
    <row r="251" spans="2:16">
      <c r="B251" s="136"/>
      <c r="C251" s="136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</row>
    <row r="252" spans="2:16">
      <c r="B252" s="136"/>
      <c r="C252" s="136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</row>
    <row r="253" spans="2:16">
      <c r="B253" s="136"/>
      <c r="C253" s="136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</row>
    <row r="254" spans="2:16">
      <c r="B254" s="136"/>
      <c r="C254" s="136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</row>
    <row r="255" spans="2:16">
      <c r="B255" s="136"/>
      <c r="C255" s="136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</row>
    <row r="256" spans="2:16">
      <c r="B256" s="136"/>
      <c r="C256" s="136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</row>
    <row r="257" spans="2:16">
      <c r="B257" s="136"/>
      <c r="C257" s="136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</row>
    <row r="258" spans="2:16">
      <c r="B258" s="136"/>
      <c r="C258" s="136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</row>
    <row r="259" spans="2:16">
      <c r="B259" s="136"/>
      <c r="C259" s="136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</row>
    <row r="260" spans="2:16">
      <c r="B260" s="136"/>
      <c r="C260" s="136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</row>
    <row r="261" spans="2:16">
      <c r="B261" s="136"/>
      <c r="C261" s="136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</row>
    <row r="262" spans="2:16">
      <c r="B262" s="136"/>
      <c r="C262" s="136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</row>
    <row r="263" spans="2:16">
      <c r="B263" s="136"/>
      <c r="C263" s="136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</row>
    <row r="264" spans="2:16">
      <c r="B264" s="136"/>
      <c r="C264" s="136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</row>
    <row r="265" spans="2:16">
      <c r="B265" s="136"/>
      <c r="C265" s="136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</row>
    <row r="266" spans="2:16">
      <c r="B266" s="136"/>
      <c r="C266" s="136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</row>
    <row r="267" spans="2:16">
      <c r="B267" s="136"/>
      <c r="C267" s="136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</row>
    <row r="268" spans="2:16">
      <c r="B268" s="136"/>
      <c r="C268" s="136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</row>
    <row r="269" spans="2:16">
      <c r="B269" s="136"/>
      <c r="C269" s="136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</row>
    <row r="270" spans="2:16">
      <c r="B270" s="136"/>
      <c r="C270" s="136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</row>
    <row r="271" spans="2:16">
      <c r="B271" s="136"/>
      <c r="C271" s="136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</row>
    <row r="272" spans="2:16">
      <c r="B272" s="136"/>
      <c r="C272" s="136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</row>
    <row r="273" spans="2:16">
      <c r="B273" s="136"/>
      <c r="C273" s="136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</row>
    <row r="274" spans="2:16">
      <c r="B274" s="136"/>
      <c r="C274" s="136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</row>
    <row r="275" spans="2:16">
      <c r="B275" s="136"/>
      <c r="C275" s="136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</row>
    <row r="276" spans="2:16">
      <c r="B276" s="136"/>
      <c r="C276" s="136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</row>
    <row r="277" spans="2:16">
      <c r="B277" s="136"/>
      <c r="C277" s="136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</row>
    <row r="278" spans="2:16">
      <c r="B278" s="136"/>
      <c r="C278" s="136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</row>
    <row r="279" spans="2:16">
      <c r="B279" s="136"/>
      <c r="C279" s="136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</row>
    <row r="280" spans="2:16">
      <c r="B280" s="136"/>
      <c r="C280" s="136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</row>
    <row r="281" spans="2:16">
      <c r="B281" s="136"/>
      <c r="C281" s="136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</row>
    <row r="282" spans="2:16">
      <c r="B282" s="136"/>
      <c r="C282" s="136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</row>
    <row r="283" spans="2:16">
      <c r="B283" s="136"/>
      <c r="C283" s="136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</row>
    <row r="284" spans="2:16">
      <c r="B284" s="136"/>
      <c r="C284" s="136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</row>
    <row r="285" spans="2:16">
      <c r="B285" s="136"/>
      <c r="C285" s="136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</row>
    <row r="286" spans="2:16">
      <c r="B286" s="136"/>
      <c r="C286" s="136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</row>
    <row r="287" spans="2:16">
      <c r="B287" s="136"/>
      <c r="C287" s="136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</row>
    <row r="288" spans="2:16">
      <c r="B288" s="136"/>
      <c r="C288" s="136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</row>
    <row r="289" spans="2:16">
      <c r="B289" s="136"/>
      <c r="C289" s="136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</row>
    <row r="290" spans="2:16">
      <c r="B290" s="136"/>
      <c r="C290" s="136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</row>
    <row r="291" spans="2:16">
      <c r="B291" s="136"/>
      <c r="C291" s="136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</row>
    <row r="292" spans="2:16">
      <c r="B292" s="136"/>
      <c r="C292" s="136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</row>
    <row r="293" spans="2:16">
      <c r="B293" s="136"/>
      <c r="C293" s="136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</row>
    <row r="294" spans="2:16">
      <c r="B294" s="136"/>
      <c r="C294" s="136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</row>
    <row r="295" spans="2:16">
      <c r="B295" s="136"/>
      <c r="C295" s="136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</row>
    <row r="296" spans="2:16">
      <c r="B296" s="136"/>
      <c r="C296" s="136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</row>
    <row r="297" spans="2:16">
      <c r="B297" s="136"/>
      <c r="C297" s="136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</row>
    <row r="298" spans="2:16">
      <c r="B298" s="136"/>
      <c r="C298" s="136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</row>
    <row r="299" spans="2:16">
      <c r="B299" s="136"/>
      <c r="C299" s="136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</row>
    <row r="300" spans="2:16">
      <c r="B300" s="136"/>
      <c r="C300" s="136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</row>
    <row r="301" spans="2:16">
      <c r="B301" s="136"/>
      <c r="C301" s="136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</row>
    <row r="302" spans="2:16">
      <c r="B302" s="136"/>
      <c r="C302" s="136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</row>
    <row r="303" spans="2:16">
      <c r="B303" s="136"/>
      <c r="C303" s="136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</row>
    <row r="304" spans="2:16">
      <c r="B304" s="136"/>
      <c r="C304" s="136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</row>
    <row r="305" spans="2:16">
      <c r="B305" s="136"/>
      <c r="C305" s="136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</row>
    <row r="306" spans="2:16">
      <c r="B306" s="136"/>
      <c r="C306" s="136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</row>
    <row r="307" spans="2:16">
      <c r="B307" s="136"/>
      <c r="C307" s="136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</row>
    <row r="308" spans="2:16">
      <c r="B308" s="136"/>
      <c r="C308" s="136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</row>
    <row r="309" spans="2:16">
      <c r="B309" s="136"/>
      <c r="C309" s="136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</row>
    <row r="310" spans="2:16">
      <c r="B310" s="136"/>
      <c r="C310" s="136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</row>
    <row r="311" spans="2:16">
      <c r="B311" s="136"/>
      <c r="C311" s="136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</row>
    <row r="312" spans="2:16">
      <c r="B312" s="136"/>
      <c r="C312" s="136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</row>
    <row r="313" spans="2:16">
      <c r="B313" s="136"/>
      <c r="C313" s="136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</row>
    <row r="314" spans="2:16">
      <c r="B314" s="136"/>
      <c r="C314" s="136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</row>
    <row r="315" spans="2:16">
      <c r="B315" s="136"/>
      <c r="C315" s="136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</row>
    <row r="316" spans="2:16">
      <c r="B316" s="136"/>
      <c r="C316" s="136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</row>
    <row r="317" spans="2:16">
      <c r="B317" s="136"/>
      <c r="C317" s="136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</row>
    <row r="318" spans="2:16">
      <c r="B318" s="136"/>
      <c r="C318" s="136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</row>
    <row r="319" spans="2:16">
      <c r="B319" s="136"/>
      <c r="C319" s="136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</row>
    <row r="320" spans="2:16">
      <c r="B320" s="136"/>
      <c r="C320" s="136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</row>
    <row r="321" spans="2:16">
      <c r="B321" s="136"/>
      <c r="C321" s="136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</row>
    <row r="322" spans="2:16">
      <c r="B322" s="136"/>
      <c r="C322" s="136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</row>
    <row r="323" spans="2:16">
      <c r="B323" s="136"/>
      <c r="C323" s="136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</row>
    <row r="324" spans="2:16">
      <c r="B324" s="136"/>
      <c r="C324" s="136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</row>
    <row r="325" spans="2:16">
      <c r="B325" s="136"/>
      <c r="C325" s="136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</row>
    <row r="326" spans="2:16">
      <c r="B326" s="136"/>
      <c r="C326" s="136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</row>
    <row r="327" spans="2:16">
      <c r="B327" s="136"/>
      <c r="C327" s="136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</row>
    <row r="328" spans="2:16">
      <c r="B328" s="136"/>
      <c r="C328" s="136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</row>
    <row r="329" spans="2:16">
      <c r="B329" s="136"/>
      <c r="C329" s="136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</row>
    <row r="330" spans="2:16">
      <c r="B330" s="136"/>
      <c r="C330" s="136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</row>
    <row r="331" spans="2:16">
      <c r="B331" s="136"/>
      <c r="C331" s="136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</row>
    <row r="332" spans="2:16">
      <c r="B332" s="136"/>
      <c r="C332" s="136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</row>
    <row r="333" spans="2:16">
      <c r="B333" s="136"/>
      <c r="C333" s="136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</row>
    <row r="334" spans="2:16">
      <c r="B334" s="136"/>
      <c r="C334" s="136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</row>
    <row r="335" spans="2:16">
      <c r="B335" s="136"/>
      <c r="C335" s="136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</row>
    <row r="336" spans="2:16">
      <c r="B336" s="136"/>
      <c r="C336" s="136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</row>
    <row r="337" spans="2:16">
      <c r="B337" s="136"/>
      <c r="C337" s="136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</row>
    <row r="338" spans="2:16">
      <c r="B338" s="136"/>
      <c r="C338" s="136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</row>
    <row r="339" spans="2:16">
      <c r="B339" s="136"/>
      <c r="C339" s="136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</row>
    <row r="340" spans="2:16">
      <c r="B340" s="136"/>
      <c r="C340" s="136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</row>
    <row r="341" spans="2:16">
      <c r="B341" s="136"/>
      <c r="C341" s="136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</row>
    <row r="342" spans="2:16">
      <c r="B342" s="136"/>
      <c r="C342" s="136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</row>
    <row r="343" spans="2:16">
      <c r="B343" s="136"/>
      <c r="C343" s="136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</row>
    <row r="344" spans="2:16">
      <c r="B344" s="136"/>
      <c r="C344" s="136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</row>
    <row r="345" spans="2:16">
      <c r="B345" s="136"/>
      <c r="C345" s="136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</row>
    <row r="346" spans="2:16">
      <c r="B346" s="136"/>
      <c r="C346" s="136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</row>
    <row r="347" spans="2:16">
      <c r="B347" s="136"/>
      <c r="C347" s="136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</row>
    <row r="348" spans="2:16">
      <c r="B348" s="136"/>
      <c r="C348" s="136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</row>
    <row r="349" spans="2:16">
      <c r="B349" s="136"/>
      <c r="C349" s="136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</row>
    <row r="350" spans="2:16">
      <c r="B350" s="136"/>
      <c r="C350" s="136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</row>
    <row r="351" spans="2:16">
      <c r="B351" s="136"/>
      <c r="C351" s="136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</row>
    <row r="352" spans="2:16">
      <c r="B352" s="136"/>
      <c r="C352" s="136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</row>
    <row r="353" spans="2:16">
      <c r="B353" s="136"/>
      <c r="C353" s="136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</row>
    <row r="354" spans="2:16">
      <c r="B354" s="136"/>
      <c r="C354" s="136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</row>
    <row r="355" spans="2:16">
      <c r="B355" s="136"/>
      <c r="C355" s="136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</row>
    <row r="356" spans="2:16">
      <c r="B356" s="136"/>
      <c r="C356" s="136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</row>
    <row r="357" spans="2:16">
      <c r="B357" s="136"/>
      <c r="C357" s="136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</row>
    <row r="358" spans="2:16">
      <c r="B358" s="136"/>
      <c r="C358" s="136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</row>
    <row r="359" spans="2:16">
      <c r="B359" s="136"/>
      <c r="C359" s="136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</row>
    <row r="360" spans="2:16">
      <c r="B360" s="136"/>
      <c r="C360" s="136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</row>
    <row r="361" spans="2:16">
      <c r="B361" s="136"/>
      <c r="C361" s="136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</row>
    <row r="362" spans="2:16">
      <c r="B362" s="136"/>
      <c r="C362" s="136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</row>
    <row r="363" spans="2:16">
      <c r="B363" s="136"/>
      <c r="C363" s="136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</row>
    <row r="364" spans="2:16">
      <c r="B364" s="136"/>
      <c r="C364" s="136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</row>
    <row r="365" spans="2:16">
      <c r="B365" s="136"/>
      <c r="C365" s="136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</row>
    <row r="366" spans="2:16">
      <c r="B366" s="136"/>
      <c r="C366" s="136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</row>
    <row r="367" spans="2:16">
      <c r="B367" s="136"/>
      <c r="C367" s="136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</row>
    <row r="368" spans="2:16">
      <c r="B368" s="136"/>
      <c r="C368" s="136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</row>
    <row r="369" spans="2:16">
      <c r="B369" s="136"/>
      <c r="C369" s="136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</row>
    <row r="370" spans="2:16">
      <c r="B370" s="136"/>
      <c r="C370" s="136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</row>
    <row r="371" spans="2:16">
      <c r="B371" s="136"/>
      <c r="C371" s="136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</row>
    <row r="372" spans="2:16">
      <c r="B372" s="136"/>
      <c r="C372" s="136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</row>
    <row r="373" spans="2:16">
      <c r="B373" s="136"/>
      <c r="C373" s="136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</row>
    <row r="374" spans="2:16">
      <c r="B374" s="136"/>
      <c r="C374" s="136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</row>
    <row r="375" spans="2:16">
      <c r="B375" s="136"/>
      <c r="C375" s="136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</row>
    <row r="376" spans="2:16">
      <c r="B376" s="136"/>
      <c r="C376" s="136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</row>
    <row r="377" spans="2:16">
      <c r="B377" s="136"/>
      <c r="C377" s="136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</row>
    <row r="378" spans="2:16">
      <c r="B378" s="136"/>
      <c r="C378" s="136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</row>
    <row r="379" spans="2:16">
      <c r="B379" s="136"/>
      <c r="C379" s="136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</row>
    <row r="380" spans="2:16">
      <c r="B380" s="136"/>
      <c r="C380" s="136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</row>
    <row r="381" spans="2:16">
      <c r="B381" s="136"/>
      <c r="C381" s="136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</row>
    <row r="382" spans="2:16">
      <c r="B382" s="136"/>
      <c r="C382" s="136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</row>
    <row r="383" spans="2:16">
      <c r="B383" s="136"/>
      <c r="C383" s="136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</row>
    <row r="384" spans="2:16">
      <c r="B384" s="136"/>
      <c r="C384" s="136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</row>
    <row r="385" spans="2:16">
      <c r="B385" s="136"/>
      <c r="C385" s="136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</row>
    <row r="386" spans="2:16">
      <c r="B386" s="136"/>
      <c r="C386" s="136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</row>
    <row r="387" spans="2:16">
      <c r="B387" s="136"/>
      <c r="C387" s="136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</row>
    <row r="388" spans="2:16">
      <c r="B388" s="136"/>
      <c r="C388" s="136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</row>
    <row r="389" spans="2:16">
      <c r="B389" s="136"/>
      <c r="C389" s="136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</row>
    <row r="390" spans="2:16">
      <c r="B390" s="136"/>
      <c r="C390" s="136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</row>
    <row r="391" spans="2:16">
      <c r="B391" s="136"/>
      <c r="C391" s="136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</row>
    <row r="392" spans="2:16">
      <c r="B392" s="136"/>
      <c r="C392" s="136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</row>
    <row r="393" spans="2:16">
      <c r="B393" s="136"/>
      <c r="C393" s="136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</row>
    <row r="394" spans="2:16">
      <c r="B394" s="136"/>
      <c r="C394" s="136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</row>
    <row r="395" spans="2:16">
      <c r="B395" s="136"/>
      <c r="C395" s="136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</row>
    <row r="396" spans="2:16">
      <c r="B396" s="136"/>
      <c r="C396" s="136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</row>
    <row r="397" spans="2:16">
      <c r="B397" s="136"/>
      <c r="C397" s="136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</row>
    <row r="398" spans="2:16">
      <c r="B398" s="136"/>
      <c r="C398" s="136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</row>
    <row r="399" spans="2:16">
      <c r="B399" s="136"/>
      <c r="C399" s="136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</row>
    <row r="400" spans="2:16">
      <c r="B400" s="136"/>
      <c r="C400" s="136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</row>
    <row r="401" spans="2:16">
      <c r="B401" s="136"/>
      <c r="C401" s="136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</row>
    <row r="402" spans="2:16">
      <c r="B402" s="136"/>
      <c r="C402" s="136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</row>
    <row r="403" spans="2:16">
      <c r="B403" s="136"/>
      <c r="C403" s="136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</row>
    <row r="404" spans="2:16">
      <c r="B404" s="136"/>
      <c r="C404" s="136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</row>
    <row r="405" spans="2:16">
      <c r="B405" s="136"/>
      <c r="C405" s="136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</row>
    <row r="406" spans="2:16">
      <c r="B406" s="136"/>
      <c r="C406" s="136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</row>
    <row r="407" spans="2:16">
      <c r="B407" s="136"/>
      <c r="C407" s="136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</row>
    <row r="408" spans="2:16">
      <c r="B408" s="136"/>
      <c r="C408" s="136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</row>
    <row r="409" spans="2:16">
      <c r="B409" s="136"/>
      <c r="C409" s="136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</row>
    <row r="410" spans="2:16">
      <c r="B410" s="136"/>
      <c r="C410" s="136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</row>
    <row r="411" spans="2:16">
      <c r="B411" s="136"/>
      <c r="C411" s="136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</row>
    <row r="412" spans="2:16">
      <c r="B412" s="136"/>
      <c r="C412" s="136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</row>
    <row r="413" spans="2:16">
      <c r="B413" s="136"/>
      <c r="C413" s="136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</row>
    <row r="414" spans="2:16">
      <c r="B414" s="136"/>
      <c r="C414" s="136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</row>
    <row r="415" spans="2:16">
      <c r="B415" s="136"/>
      <c r="C415" s="136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</row>
    <row r="416" spans="2:16">
      <c r="B416" s="136"/>
      <c r="C416" s="136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</row>
    <row r="417" spans="2:16">
      <c r="B417" s="136"/>
      <c r="C417" s="136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</row>
    <row r="418" spans="2:16">
      <c r="B418" s="136"/>
      <c r="C418" s="136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</row>
    <row r="419" spans="2:16">
      <c r="B419" s="136"/>
      <c r="C419" s="136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</row>
    <row r="420" spans="2:16">
      <c r="B420" s="136"/>
      <c r="C420" s="136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</row>
    <row r="421" spans="2:16">
      <c r="B421" s="136"/>
      <c r="C421" s="136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</row>
    <row r="422" spans="2:16">
      <c r="B422" s="136"/>
      <c r="C422" s="136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</row>
    <row r="423" spans="2:16">
      <c r="B423" s="136"/>
      <c r="C423" s="136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</row>
    <row r="424" spans="2:16">
      <c r="B424" s="136"/>
      <c r="C424" s="136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</row>
    <row r="425" spans="2:16">
      <c r="B425" s="136"/>
      <c r="C425" s="136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</row>
    <row r="426" spans="2:16">
      <c r="B426" s="136"/>
      <c r="C426" s="136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</row>
    <row r="427" spans="2:16">
      <c r="B427" s="136"/>
      <c r="C427" s="136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</row>
    <row r="428" spans="2:16">
      <c r="B428" s="136"/>
      <c r="C428" s="136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</row>
    <row r="429" spans="2:16">
      <c r="B429" s="136"/>
      <c r="C429" s="136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</row>
    <row r="430" spans="2:16">
      <c r="B430" s="136"/>
      <c r="C430" s="136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</row>
    <row r="431" spans="2:16">
      <c r="B431" s="136"/>
      <c r="C431" s="136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</row>
    <row r="432" spans="2:16">
      <c r="B432" s="136"/>
      <c r="C432" s="136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</row>
    <row r="433" spans="2:16">
      <c r="B433" s="136"/>
      <c r="C433" s="136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</row>
    <row r="434" spans="2:16">
      <c r="B434" s="136"/>
      <c r="C434" s="136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</row>
    <row r="435" spans="2:16">
      <c r="B435" s="136"/>
      <c r="C435" s="136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</row>
    <row r="436" spans="2:16">
      <c r="B436" s="136"/>
      <c r="C436" s="136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</row>
    <row r="437" spans="2:16">
      <c r="B437" s="136"/>
      <c r="C437" s="136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</row>
    <row r="438" spans="2:16">
      <c r="B438" s="136"/>
      <c r="C438" s="136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</row>
    <row r="439" spans="2:16">
      <c r="B439" s="136"/>
      <c r="C439" s="136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</row>
    <row r="440" spans="2:16">
      <c r="B440" s="136"/>
      <c r="C440" s="136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</row>
    <row r="441" spans="2:16">
      <c r="B441" s="136"/>
      <c r="C441" s="136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</row>
    <row r="442" spans="2:16">
      <c r="B442" s="136"/>
      <c r="C442" s="136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</row>
    <row r="443" spans="2:16">
      <c r="B443" s="136"/>
      <c r="C443" s="136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</row>
    <row r="444" spans="2:16">
      <c r="B444" s="136"/>
      <c r="C444" s="136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</row>
    <row r="445" spans="2:16">
      <c r="B445" s="136"/>
      <c r="C445" s="136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</row>
    <row r="446" spans="2:16">
      <c r="B446" s="136"/>
      <c r="C446" s="136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</row>
    <row r="447" spans="2:16">
      <c r="B447" s="136"/>
      <c r="C447" s="136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</row>
    <row r="448" spans="2:16">
      <c r="B448" s="136"/>
      <c r="C448" s="136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</row>
    <row r="449" spans="2:16">
      <c r="B449" s="136"/>
      <c r="C449" s="136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</row>
    <row r="450" spans="2:16">
      <c r="B450" s="136"/>
      <c r="C450" s="136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</row>
    <row r="451" spans="2:16">
      <c r="B451" s="136"/>
      <c r="C451" s="136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</row>
    <row r="452" spans="2:16">
      <c r="B452" s="136"/>
      <c r="C452" s="136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393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3.42578125" style="2" customWidth="1"/>
    <col min="4" max="4" width="9.140625" style="2" bestFit="1" customWidth="1"/>
    <col min="5" max="5" width="11.28515625" style="2" bestFit="1" customWidth="1"/>
    <col min="6" max="6" width="5.28515625" style="2" bestFit="1" customWidth="1"/>
    <col min="7" max="7" width="4.85546875" style="1" bestFit="1" customWidth="1"/>
    <col min="8" max="8" width="11.140625" style="1" bestFit="1" customWidth="1"/>
    <col min="9" max="9" width="11.28515625" style="1" bestFit="1" customWidth="1"/>
    <col min="10" max="10" width="5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148</v>
      </c>
      <c r="C1" s="67" t="s" vm="1">
        <v>236</v>
      </c>
    </row>
    <row r="2" spans="2:19">
      <c r="B2" s="46" t="s">
        <v>147</v>
      </c>
      <c r="C2" s="67" t="s">
        <v>237</v>
      </c>
    </row>
    <row r="3" spans="2:19">
      <c r="B3" s="46" t="s">
        <v>149</v>
      </c>
      <c r="C3" s="67" t="s">
        <v>238</v>
      </c>
    </row>
    <row r="4" spans="2:19">
      <c r="B4" s="46" t="s">
        <v>150</v>
      </c>
      <c r="C4" s="67">
        <v>2102</v>
      </c>
    </row>
    <row r="6" spans="2:19" ht="26.25" customHeight="1">
      <c r="B6" s="180" t="s">
        <v>177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2"/>
    </row>
    <row r="7" spans="2:19" ht="26.25" customHeight="1">
      <c r="B7" s="180" t="s">
        <v>92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</row>
    <row r="8" spans="2:19" s="3" customFormat="1" ht="78.75">
      <c r="B8" s="21" t="s">
        <v>118</v>
      </c>
      <c r="C8" s="29" t="s">
        <v>46</v>
      </c>
      <c r="D8" s="29" t="s">
        <v>120</v>
      </c>
      <c r="E8" s="29" t="s">
        <v>119</v>
      </c>
      <c r="F8" s="29" t="s">
        <v>67</v>
      </c>
      <c r="G8" s="29" t="s">
        <v>14</v>
      </c>
      <c r="H8" s="29" t="s">
        <v>68</v>
      </c>
      <c r="I8" s="29" t="s">
        <v>106</v>
      </c>
      <c r="J8" s="29" t="s">
        <v>17</v>
      </c>
      <c r="K8" s="29" t="s">
        <v>105</v>
      </c>
      <c r="L8" s="29" t="s">
        <v>16</v>
      </c>
      <c r="M8" s="58" t="s">
        <v>18</v>
      </c>
      <c r="N8" s="29" t="s">
        <v>212</v>
      </c>
      <c r="O8" s="29" t="s">
        <v>211</v>
      </c>
      <c r="P8" s="29" t="s">
        <v>113</v>
      </c>
      <c r="Q8" s="29" t="s">
        <v>60</v>
      </c>
      <c r="R8" s="29" t="s">
        <v>151</v>
      </c>
      <c r="S8" s="30" t="s">
        <v>153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219</v>
      </c>
      <c r="O9" s="31"/>
      <c r="P9" s="31" t="s">
        <v>215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19" t="s">
        <v>154</v>
      </c>
    </row>
    <row r="11" spans="2:19" s="4" customFormat="1" ht="18" customHeight="1">
      <c r="B11" s="147" t="s">
        <v>47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134">
        <v>6.2649999999999997E-2</v>
      </c>
      <c r="N11" s="83"/>
      <c r="O11" s="85"/>
      <c r="P11" s="148">
        <f>P12</f>
        <v>1294.3655236390002</v>
      </c>
      <c r="Q11" s="73"/>
      <c r="R11" s="149">
        <v>0</v>
      </c>
      <c r="S11" s="149">
        <v>0</v>
      </c>
    </row>
    <row r="12" spans="2:19" s="88" customFormat="1">
      <c r="B12" s="116" t="s">
        <v>204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34">
        <v>6.2649999999999997E-2</v>
      </c>
      <c r="N12" s="118"/>
      <c r="O12" s="119"/>
      <c r="P12" s="118">
        <v>1294.3655236390002</v>
      </c>
      <c r="Q12" s="117"/>
      <c r="R12" s="120">
        <v>1</v>
      </c>
      <c r="S12" s="120">
        <v>2.0514893268405788E-5</v>
      </c>
    </row>
    <row r="13" spans="2:19" s="88" customFormat="1">
      <c r="B13" s="121" t="s">
        <v>62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34">
        <v>6.2649999999999997E-2</v>
      </c>
      <c r="N13" s="118"/>
      <c r="O13" s="119"/>
      <c r="P13" s="118">
        <f>P14</f>
        <v>1294.3655236390002</v>
      </c>
      <c r="Q13" s="117"/>
      <c r="R13" s="120">
        <v>1</v>
      </c>
      <c r="S13" s="120">
        <v>2.0514893268405788E-5</v>
      </c>
    </row>
    <row r="14" spans="2:19">
      <c r="B14" s="153" t="s">
        <v>3566</v>
      </c>
      <c r="C14" s="143">
        <v>1199157</v>
      </c>
      <c r="D14" s="146" t="s">
        <v>26</v>
      </c>
      <c r="E14" s="143">
        <v>520043027</v>
      </c>
      <c r="F14" s="146" t="s">
        <v>530</v>
      </c>
      <c r="G14" s="143" t="s">
        <v>498</v>
      </c>
      <c r="H14" s="143" t="s">
        <v>305</v>
      </c>
      <c r="I14" s="154">
        <v>45169</v>
      </c>
      <c r="J14" s="155">
        <v>1</v>
      </c>
      <c r="K14" s="146" t="s">
        <v>134</v>
      </c>
      <c r="L14" s="134">
        <v>6.2649999999999997E-2</v>
      </c>
      <c r="M14" s="134">
        <f>L14</f>
        <v>6.2649999999999997E-2</v>
      </c>
      <c r="N14" s="83">
        <v>1292565.7272000003</v>
      </c>
      <c r="O14" s="85">
        <v>100.139242</v>
      </c>
      <c r="P14" s="83">
        <v>1294.3655236390002</v>
      </c>
      <c r="Q14" s="73"/>
      <c r="R14" s="84">
        <v>1</v>
      </c>
      <c r="S14" s="84">
        <v>2.0514893268405788E-5</v>
      </c>
    </row>
    <row r="15" spans="2:19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83"/>
      <c r="O15" s="85"/>
      <c r="P15" s="73"/>
      <c r="Q15" s="73"/>
      <c r="R15" s="84"/>
      <c r="S15" s="73"/>
    </row>
    <row r="16" spans="2:19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141" t="s">
        <v>227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141" t="s">
        <v>114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141" t="s">
        <v>210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141" t="s">
        <v>218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136"/>
      <c r="C115" s="136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</row>
    <row r="116" spans="2:19">
      <c r="B116" s="136"/>
      <c r="C116" s="136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</row>
    <row r="117" spans="2:19">
      <c r="B117" s="136"/>
      <c r="C117" s="136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</row>
    <row r="118" spans="2:19">
      <c r="B118" s="136"/>
      <c r="C118" s="136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</row>
    <row r="119" spans="2:19">
      <c r="B119" s="136"/>
      <c r="C119" s="136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</row>
    <row r="120" spans="2:19">
      <c r="B120" s="136"/>
      <c r="C120" s="136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</row>
    <row r="121" spans="2:19">
      <c r="B121" s="136"/>
      <c r="C121" s="136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</row>
    <row r="122" spans="2:19">
      <c r="B122" s="136"/>
      <c r="C122" s="136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</row>
    <row r="123" spans="2:19">
      <c r="B123" s="136"/>
      <c r="C123" s="136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</row>
    <row r="124" spans="2:19">
      <c r="B124" s="136"/>
      <c r="C124" s="136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</row>
    <row r="125" spans="2:19">
      <c r="B125" s="136"/>
      <c r="C125" s="136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</row>
    <row r="126" spans="2:19">
      <c r="B126" s="136"/>
      <c r="C126" s="136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</row>
    <row r="127" spans="2:19">
      <c r="B127" s="136"/>
      <c r="C127" s="136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</row>
    <row r="128" spans="2:19">
      <c r="B128" s="136"/>
      <c r="C128" s="136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</row>
    <row r="129" spans="2:19">
      <c r="B129" s="136"/>
      <c r="C129" s="136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</row>
    <row r="130" spans="2:19">
      <c r="B130" s="136"/>
      <c r="C130" s="136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</row>
    <row r="131" spans="2:19">
      <c r="B131" s="136"/>
      <c r="C131" s="136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</row>
    <row r="132" spans="2:19">
      <c r="B132" s="136"/>
      <c r="C132" s="136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</row>
    <row r="133" spans="2:19">
      <c r="B133" s="136"/>
      <c r="C133" s="136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</row>
    <row r="134" spans="2:19">
      <c r="B134" s="136"/>
      <c r="C134" s="136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</row>
    <row r="135" spans="2:19">
      <c r="B135" s="136"/>
      <c r="C135" s="136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</row>
    <row r="136" spans="2:19">
      <c r="B136" s="136"/>
      <c r="C136" s="136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</row>
    <row r="137" spans="2:19">
      <c r="B137" s="136"/>
      <c r="C137" s="136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</row>
    <row r="138" spans="2:19">
      <c r="B138" s="136"/>
      <c r="C138" s="136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</row>
    <row r="139" spans="2:19">
      <c r="B139" s="136"/>
      <c r="C139" s="136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</row>
    <row r="140" spans="2:19">
      <c r="B140" s="136"/>
      <c r="C140" s="136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</row>
    <row r="141" spans="2:19">
      <c r="B141" s="136"/>
      <c r="C141" s="136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</row>
    <row r="142" spans="2:19">
      <c r="B142" s="136"/>
      <c r="C142" s="136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</row>
    <row r="143" spans="2:19">
      <c r="B143" s="136"/>
      <c r="C143" s="136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</row>
    <row r="144" spans="2:19">
      <c r="B144" s="136"/>
      <c r="C144" s="136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</row>
    <row r="145" spans="2:19">
      <c r="B145" s="136"/>
      <c r="C145" s="136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</row>
    <row r="146" spans="2:19">
      <c r="B146" s="136"/>
      <c r="C146" s="136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</row>
    <row r="147" spans="2:19">
      <c r="B147" s="136"/>
      <c r="C147" s="136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</row>
    <row r="148" spans="2:19">
      <c r="B148" s="136"/>
      <c r="C148" s="136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</row>
    <row r="149" spans="2:19">
      <c r="B149" s="136"/>
      <c r="C149" s="136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</row>
    <row r="150" spans="2:19">
      <c r="B150" s="136"/>
      <c r="C150" s="136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</row>
    <row r="151" spans="2:19">
      <c r="B151" s="136"/>
      <c r="C151" s="136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</row>
    <row r="152" spans="2:19">
      <c r="B152" s="136"/>
      <c r="C152" s="136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</row>
    <row r="153" spans="2:19">
      <c r="B153" s="136"/>
      <c r="C153" s="136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</row>
    <row r="154" spans="2:19">
      <c r="B154" s="136"/>
      <c r="C154" s="136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</row>
    <row r="155" spans="2:19">
      <c r="B155" s="136"/>
      <c r="C155" s="136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</row>
    <row r="156" spans="2:19">
      <c r="B156" s="136"/>
      <c r="C156" s="136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</row>
    <row r="157" spans="2:19">
      <c r="B157" s="136"/>
      <c r="C157" s="136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</row>
    <row r="158" spans="2:19">
      <c r="B158" s="136"/>
      <c r="C158" s="136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</row>
    <row r="159" spans="2:19">
      <c r="B159" s="136"/>
      <c r="C159" s="136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</row>
    <row r="160" spans="2:19">
      <c r="B160" s="136"/>
      <c r="C160" s="136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</row>
    <row r="161" spans="2:19">
      <c r="B161" s="136"/>
      <c r="C161" s="136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</row>
    <row r="162" spans="2:19">
      <c r="B162" s="136"/>
      <c r="C162" s="136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</row>
    <row r="163" spans="2:19">
      <c r="B163" s="136"/>
      <c r="C163" s="136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</row>
    <row r="164" spans="2:19">
      <c r="B164" s="136"/>
      <c r="C164" s="136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</row>
    <row r="165" spans="2:19">
      <c r="B165" s="136"/>
      <c r="C165" s="136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</row>
    <row r="166" spans="2:19">
      <c r="B166" s="136"/>
      <c r="C166" s="136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</row>
    <row r="167" spans="2:19">
      <c r="B167" s="136"/>
      <c r="C167" s="136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</row>
    <row r="168" spans="2:19">
      <c r="B168" s="136"/>
      <c r="C168" s="136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</row>
    <row r="169" spans="2:19">
      <c r="B169" s="136"/>
      <c r="C169" s="136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</row>
    <row r="170" spans="2:19">
      <c r="B170" s="136"/>
      <c r="C170" s="136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</row>
    <row r="171" spans="2:19">
      <c r="B171" s="136"/>
      <c r="C171" s="136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</row>
    <row r="172" spans="2:19">
      <c r="B172" s="136"/>
      <c r="C172" s="136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</row>
    <row r="173" spans="2:19">
      <c r="B173" s="136"/>
      <c r="C173" s="136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</row>
    <row r="174" spans="2:19">
      <c r="B174" s="136"/>
      <c r="C174" s="136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</row>
    <row r="175" spans="2:19">
      <c r="B175" s="136"/>
      <c r="C175" s="136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</row>
    <row r="176" spans="2:19">
      <c r="B176" s="136"/>
      <c r="C176" s="136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</row>
    <row r="177" spans="2:19">
      <c r="B177" s="136"/>
      <c r="C177" s="136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</row>
    <row r="178" spans="2:19">
      <c r="B178" s="136"/>
      <c r="C178" s="136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</row>
    <row r="179" spans="2:19">
      <c r="B179" s="136"/>
      <c r="C179" s="136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</row>
    <row r="180" spans="2:19">
      <c r="B180" s="136"/>
      <c r="C180" s="136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</row>
    <row r="181" spans="2:19">
      <c r="B181" s="136"/>
      <c r="C181" s="136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</row>
    <row r="182" spans="2:19">
      <c r="B182" s="136"/>
      <c r="C182" s="136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</row>
    <row r="183" spans="2:19">
      <c r="B183" s="136"/>
      <c r="C183" s="136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</row>
    <row r="184" spans="2:19">
      <c r="B184" s="136"/>
      <c r="C184" s="136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</row>
    <row r="185" spans="2:19">
      <c r="B185" s="136"/>
      <c r="C185" s="136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</row>
    <row r="186" spans="2:19">
      <c r="B186" s="136"/>
      <c r="C186" s="136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</row>
    <row r="187" spans="2:19">
      <c r="B187" s="136"/>
      <c r="C187" s="136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</row>
    <row r="188" spans="2:19">
      <c r="B188" s="136"/>
      <c r="C188" s="136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</row>
    <row r="189" spans="2:19">
      <c r="B189" s="136"/>
      <c r="C189" s="136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</row>
    <row r="190" spans="2:19">
      <c r="B190" s="136"/>
      <c r="C190" s="136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</row>
    <row r="191" spans="2:19">
      <c r="B191" s="136"/>
      <c r="C191" s="136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</row>
    <row r="192" spans="2:19">
      <c r="B192" s="136"/>
      <c r="C192" s="136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</row>
    <row r="193" spans="2:19">
      <c r="B193" s="136"/>
      <c r="C193" s="136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</row>
    <row r="194" spans="2:19">
      <c r="B194" s="136"/>
      <c r="C194" s="136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</row>
    <row r="195" spans="2:19">
      <c r="B195" s="136"/>
      <c r="C195" s="136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</row>
    <row r="196" spans="2:19">
      <c r="B196" s="136"/>
      <c r="C196" s="136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</row>
    <row r="197" spans="2:19">
      <c r="B197" s="136"/>
      <c r="C197" s="136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</row>
    <row r="198" spans="2:19">
      <c r="B198" s="136"/>
      <c r="C198" s="136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</row>
    <row r="199" spans="2:19">
      <c r="B199" s="136"/>
      <c r="C199" s="136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</row>
    <row r="200" spans="2:19">
      <c r="B200" s="136"/>
      <c r="C200" s="136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</row>
    <row r="201" spans="2:19">
      <c r="B201" s="136"/>
      <c r="C201" s="136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</row>
    <row r="202" spans="2:19">
      <c r="B202" s="136"/>
      <c r="C202" s="136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</row>
    <row r="203" spans="2:19">
      <c r="B203" s="136"/>
      <c r="C203" s="136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</row>
    <row r="204" spans="2:19">
      <c r="B204" s="136"/>
      <c r="C204" s="136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</row>
    <row r="205" spans="2:19">
      <c r="B205" s="136"/>
      <c r="C205" s="136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</row>
    <row r="206" spans="2:19">
      <c r="B206" s="136"/>
      <c r="C206" s="136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</row>
    <row r="207" spans="2:19">
      <c r="B207" s="136"/>
      <c r="C207" s="136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</row>
    <row r="208" spans="2:19">
      <c r="B208" s="136"/>
      <c r="C208" s="136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</row>
    <row r="209" spans="2:19">
      <c r="B209" s="136"/>
      <c r="C209" s="136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</row>
    <row r="210" spans="2:19">
      <c r="B210" s="136"/>
      <c r="C210" s="136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</row>
    <row r="211" spans="2:19">
      <c r="B211" s="136"/>
      <c r="C211" s="136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</row>
    <row r="212" spans="2:19">
      <c r="B212" s="136"/>
      <c r="C212" s="136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</row>
    <row r="213" spans="2:19">
      <c r="B213" s="136"/>
      <c r="C213" s="136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</row>
    <row r="214" spans="2:19">
      <c r="B214" s="136"/>
      <c r="C214" s="136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</row>
    <row r="215" spans="2:19">
      <c r="B215" s="136"/>
      <c r="C215" s="136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</row>
    <row r="216" spans="2:19">
      <c r="B216" s="136"/>
      <c r="C216" s="136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</row>
    <row r="217" spans="2:19">
      <c r="B217" s="136"/>
      <c r="C217" s="136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</row>
    <row r="218" spans="2:19">
      <c r="B218" s="136"/>
      <c r="C218" s="136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</row>
    <row r="219" spans="2:19">
      <c r="B219" s="136"/>
      <c r="C219" s="136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</row>
    <row r="220" spans="2:19">
      <c r="B220" s="136"/>
      <c r="C220" s="136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</row>
    <row r="221" spans="2:19">
      <c r="B221" s="136"/>
      <c r="C221" s="136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</row>
    <row r="222" spans="2:19">
      <c r="B222" s="136"/>
      <c r="C222" s="136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</row>
    <row r="223" spans="2:19">
      <c r="B223" s="136"/>
      <c r="C223" s="136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</row>
    <row r="224" spans="2:19">
      <c r="B224" s="136"/>
      <c r="C224" s="136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</row>
    <row r="225" spans="2:19">
      <c r="B225" s="136"/>
      <c r="C225" s="136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</row>
    <row r="226" spans="2:19">
      <c r="B226" s="136"/>
      <c r="C226" s="136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</row>
    <row r="227" spans="2:19">
      <c r="B227" s="136"/>
      <c r="C227" s="136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</row>
    <row r="228" spans="2:19">
      <c r="B228" s="136"/>
      <c r="C228" s="136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</row>
    <row r="229" spans="2:19">
      <c r="B229" s="136"/>
      <c r="C229" s="136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</row>
    <row r="230" spans="2:19">
      <c r="B230" s="136"/>
      <c r="C230" s="136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</row>
    <row r="231" spans="2:19">
      <c r="B231" s="136"/>
      <c r="C231" s="136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</row>
    <row r="232" spans="2:19">
      <c r="B232" s="136"/>
      <c r="C232" s="136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</row>
    <row r="233" spans="2:19">
      <c r="B233" s="136"/>
      <c r="C233" s="136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</row>
    <row r="234" spans="2:19">
      <c r="B234" s="136"/>
      <c r="C234" s="136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</row>
    <row r="235" spans="2:19">
      <c r="B235" s="136"/>
      <c r="C235" s="136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</row>
    <row r="236" spans="2:19">
      <c r="B236" s="136"/>
      <c r="C236" s="136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</row>
    <row r="237" spans="2:19">
      <c r="B237" s="136"/>
      <c r="C237" s="136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</row>
    <row r="238" spans="2:19">
      <c r="B238" s="136"/>
      <c r="C238" s="136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</row>
    <row r="239" spans="2:19">
      <c r="B239" s="136"/>
      <c r="C239" s="136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</row>
    <row r="240" spans="2:19">
      <c r="B240" s="136"/>
      <c r="C240" s="136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</row>
    <row r="241" spans="2:19">
      <c r="B241" s="136"/>
      <c r="C241" s="136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</row>
    <row r="242" spans="2:19">
      <c r="B242" s="136"/>
      <c r="C242" s="136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</row>
    <row r="243" spans="2:19">
      <c r="B243" s="136"/>
      <c r="C243" s="136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</row>
    <row r="244" spans="2:19">
      <c r="B244" s="136"/>
      <c r="C244" s="136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</row>
    <row r="245" spans="2:19">
      <c r="B245" s="136"/>
      <c r="C245" s="136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</row>
    <row r="246" spans="2:19">
      <c r="B246" s="136"/>
      <c r="C246" s="136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</row>
    <row r="247" spans="2:19">
      <c r="B247" s="136"/>
      <c r="C247" s="136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</row>
    <row r="248" spans="2:19">
      <c r="B248" s="136"/>
      <c r="C248" s="136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</row>
    <row r="249" spans="2:19">
      <c r="B249" s="136"/>
      <c r="C249" s="136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</row>
    <row r="250" spans="2:19">
      <c r="B250" s="136"/>
      <c r="C250" s="136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</row>
    <row r="251" spans="2:19">
      <c r="B251" s="136"/>
      <c r="C251" s="136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</row>
    <row r="252" spans="2:19">
      <c r="B252" s="136"/>
      <c r="C252" s="136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</row>
    <row r="253" spans="2:19">
      <c r="B253" s="136"/>
      <c r="C253" s="136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</row>
    <row r="254" spans="2:19">
      <c r="B254" s="136"/>
      <c r="C254" s="136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</row>
    <row r="255" spans="2:19">
      <c r="B255" s="136"/>
      <c r="C255" s="136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</row>
    <row r="256" spans="2:19">
      <c r="B256" s="136"/>
      <c r="C256" s="136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</row>
    <row r="257" spans="2:19">
      <c r="B257" s="136"/>
      <c r="C257" s="136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</row>
    <row r="258" spans="2:19">
      <c r="B258" s="136"/>
      <c r="C258" s="136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</row>
    <row r="259" spans="2:19">
      <c r="B259" s="136"/>
      <c r="C259" s="136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</row>
    <row r="260" spans="2:19">
      <c r="B260" s="136"/>
      <c r="C260" s="136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</row>
    <row r="261" spans="2:19">
      <c r="B261" s="136"/>
      <c r="C261" s="136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</row>
    <row r="262" spans="2:19">
      <c r="B262" s="136"/>
      <c r="C262" s="136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</row>
    <row r="263" spans="2:19">
      <c r="B263" s="136"/>
      <c r="C263" s="136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</row>
    <row r="264" spans="2:19">
      <c r="B264" s="136"/>
      <c r="C264" s="136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</row>
    <row r="265" spans="2:19">
      <c r="B265" s="136"/>
      <c r="C265" s="136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</row>
    <row r="266" spans="2:19">
      <c r="B266" s="136"/>
      <c r="C266" s="136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</row>
    <row r="267" spans="2:19">
      <c r="B267" s="136"/>
      <c r="C267" s="136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</row>
    <row r="268" spans="2:19">
      <c r="B268" s="136"/>
      <c r="C268" s="136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</row>
    <row r="269" spans="2:19">
      <c r="B269" s="136"/>
      <c r="C269" s="136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</row>
    <row r="270" spans="2:19">
      <c r="B270" s="136"/>
      <c r="C270" s="136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</row>
    <row r="271" spans="2:19">
      <c r="B271" s="136"/>
      <c r="C271" s="136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</row>
    <row r="272" spans="2:19">
      <c r="B272" s="136"/>
      <c r="C272" s="136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</row>
    <row r="273" spans="2:19">
      <c r="B273" s="136"/>
      <c r="C273" s="136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</row>
    <row r="274" spans="2:19">
      <c r="B274" s="136"/>
      <c r="C274" s="136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</row>
    <row r="275" spans="2:19">
      <c r="B275" s="136"/>
      <c r="C275" s="136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</row>
    <row r="276" spans="2:19">
      <c r="B276" s="136"/>
      <c r="C276" s="136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</row>
    <row r="277" spans="2:19">
      <c r="B277" s="136"/>
      <c r="C277" s="136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</row>
    <row r="278" spans="2:19">
      <c r="B278" s="136"/>
      <c r="C278" s="136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</row>
    <row r="279" spans="2:19">
      <c r="B279" s="136"/>
      <c r="C279" s="136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</row>
    <row r="280" spans="2:19">
      <c r="B280" s="136"/>
      <c r="C280" s="136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</row>
    <row r="281" spans="2:19">
      <c r="B281" s="136"/>
      <c r="C281" s="136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</row>
    <row r="282" spans="2:19">
      <c r="B282" s="136"/>
      <c r="C282" s="136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</row>
    <row r="283" spans="2:19">
      <c r="B283" s="136"/>
      <c r="C283" s="136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</row>
    <row r="284" spans="2:19">
      <c r="B284" s="136"/>
      <c r="C284" s="136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</row>
    <row r="285" spans="2:19">
      <c r="B285" s="136"/>
      <c r="C285" s="136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</row>
    <row r="286" spans="2:19">
      <c r="B286" s="136"/>
      <c r="C286" s="136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</row>
    <row r="287" spans="2:19">
      <c r="B287" s="136"/>
      <c r="C287" s="136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</row>
    <row r="288" spans="2:19">
      <c r="B288" s="136"/>
      <c r="C288" s="136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</row>
    <row r="289" spans="2:19">
      <c r="B289" s="136"/>
      <c r="C289" s="136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</row>
    <row r="290" spans="2:19">
      <c r="B290" s="136"/>
      <c r="C290" s="136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</row>
    <row r="291" spans="2:19">
      <c r="B291" s="136"/>
      <c r="C291" s="136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</row>
    <row r="292" spans="2:19">
      <c r="B292" s="136"/>
      <c r="C292" s="136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</row>
    <row r="293" spans="2:19">
      <c r="B293" s="136"/>
      <c r="C293" s="136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</row>
    <row r="294" spans="2:19">
      <c r="B294" s="136"/>
      <c r="C294" s="136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</row>
    <row r="295" spans="2:19">
      <c r="B295" s="136"/>
      <c r="C295" s="136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</row>
    <row r="296" spans="2:19">
      <c r="B296" s="136"/>
      <c r="C296" s="136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</row>
    <row r="297" spans="2:19">
      <c r="B297" s="136"/>
      <c r="C297" s="136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</row>
    <row r="298" spans="2:19">
      <c r="B298" s="136"/>
      <c r="C298" s="136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</row>
    <row r="299" spans="2:19">
      <c r="B299" s="136"/>
      <c r="C299" s="136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</row>
    <row r="300" spans="2:19">
      <c r="B300" s="136"/>
      <c r="C300" s="136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</row>
    <row r="301" spans="2:19">
      <c r="B301" s="136"/>
      <c r="C301" s="136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</row>
    <row r="302" spans="2:19">
      <c r="B302" s="136"/>
      <c r="C302" s="136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</row>
    <row r="303" spans="2:19">
      <c r="B303" s="136"/>
      <c r="C303" s="136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</row>
    <row r="304" spans="2:19">
      <c r="B304" s="136"/>
      <c r="C304" s="136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</row>
    <row r="305" spans="2:19">
      <c r="B305" s="136"/>
      <c r="C305" s="136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</row>
    <row r="306" spans="2:19">
      <c r="B306" s="136"/>
      <c r="C306" s="136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</row>
    <row r="307" spans="2:19">
      <c r="B307" s="136"/>
      <c r="C307" s="136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</row>
    <row r="308" spans="2:19">
      <c r="B308" s="136"/>
      <c r="C308" s="136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</row>
    <row r="309" spans="2:19">
      <c r="B309" s="136"/>
      <c r="C309" s="136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</row>
    <row r="310" spans="2:19">
      <c r="B310" s="136"/>
      <c r="C310" s="136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</row>
    <row r="311" spans="2:19">
      <c r="B311" s="136"/>
      <c r="C311" s="136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41"/>
      <c r="D392" s="1"/>
      <c r="E392" s="1"/>
      <c r="F392" s="1"/>
    </row>
    <row r="393" spans="2:6">
      <c r="B393" s="3"/>
      <c r="D393" s="1"/>
      <c r="E393" s="1"/>
      <c r="F393" s="1"/>
    </row>
  </sheetData>
  <sheetProtection sheet="1" objects="1" scenarios="1"/>
  <mergeCells count="2">
    <mergeCell ref="B6:S6"/>
    <mergeCell ref="B7:S7"/>
  </mergeCells>
  <phoneticPr fontId="3" type="noConversion"/>
  <dataValidations count="2">
    <dataValidation allowBlank="1" showInputMessage="1" showErrorMessage="1" sqref="I14:M14 D14:F14 C5:C1048576 A1:B1048576 D1:M13 N1:XFD14 D15:XFD1048576" xr:uid="{00000000-0002-0000-0D00-000000000000}"/>
    <dataValidation type="list" allowBlank="1" showInputMessage="1" showErrorMessage="1" sqref="H14" xr:uid="{00000000-0002-0000-0D00-000001000000}">
      <formula1>#REF!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I67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6.42578125" style="2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4.28515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5">
      <c r="B1" s="46" t="s">
        <v>148</v>
      </c>
      <c r="C1" s="67" t="s" vm="1">
        <v>236</v>
      </c>
    </row>
    <row r="2" spans="2:35">
      <c r="B2" s="46" t="s">
        <v>147</v>
      </c>
      <c r="C2" s="67" t="s">
        <v>237</v>
      </c>
    </row>
    <row r="3" spans="2:35">
      <c r="B3" s="46" t="s">
        <v>149</v>
      </c>
      <c r="C3" s="67" t="s">
        <v>238</v>
      </c>
    </row>
    <row r="4" spans="2:35">
      <c r="B4" s="46" t="s">
        <v>150</v>
      </c>
      <c r="C4" s="67">
        <v>2102</v>
      </c>
    </row>
    <row r="6" spans="2:35" ht="26.25" customHeight="1">
      <c r="B6" s="180" t="s">
        <v>177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2"/>
    </row>
    <row r="7" spans="2:35" ht="26.25" customHeight="1">
      <c r="B7" s="180" t="s">
        <v>93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</row>
    <row r="8" spans="2:35" s="3" customFormat="1" ht="78.75">
      <c r="B8" s="21" t="s">
        <v>118</v>
      </c>
      <c r="C8" s="29" t="s">
        <v>46</v>
      </c>
      <c r="D8" s="29" t="s">
        <v>120</v>
      </c>
      <c r="E8" s="29" t="s">
        <v>119</v>
      </c>
      <c r="F8" s="29" t="s">
        <v>67</v>
      </c>
      <c r="G8" s="29" t="s">
        <v>14</v>
      </c>
      <c r="H8" s="29" t="s">
        <v>68</v>
      </c>
      <c r="I8" s="29" t="s">
        <v>106</v>
      </c>
      <c r="J8" s="29" t="s">
        <v>17</v>
      </c>
      <c r="K8" s="29" t="s">
        <v>105</v>
      </c>
      <c r="L8" s="29" t="s">
        <v>16</v>
      </c>
      <c r="M8" s="58" t="s">
        <v>18</v>
      </c>
      <c r="N8" s="58" t="s">
        <v>212</v>
      </c>
      <c r="O8" s="29" t="s">
        <v>211</v>
      </c>
      <c r="P8" s="29" t="s">
        <v>113</v>
      </c>
      <c r="Q8" s="29" t="s">
        <v>60</v>
      </c>
      <c r="R8" s="29" t="s">
        <v>151</v>
      </c>
      <c r="S8" s="30" t="s">
        <v>153</v>
      </c>
      <c r="AF8" s="1"/>
    </row>
    <row r="9" spans="2:35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219</v>
      </c>
      <c r="O9" s="31"/>
      <c r="P9" s="31" t="s">
        <v>215</v>
      </c>
      <c r="Q9" s="31" t="s">
        <v>19</v>
      </c>
      <c r="R9" s="31" t="s">
        <v>19</v>
      </c>
      <c r="S9" s="32" t="s">
        <v>19</v>
      </c>
      <c r="AF9" s="1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19" t="s">
        <v>154</v>
      </c>
      <c r="AF10" s="1"/>
    </row>
    <row r="11" spans="2:35" s="4" customFormat="1" ht="18" customHeight="1">
      <c r="B11" s="96" t="s">
        <v>54</v>
      </c>
      <c r="C11" s="73"/>
      <c r="D11" s="73"/>
      <c r="E11" s="73"/>
      <c r="F11" s="73"/>
      <c r="G11" s="73"/>
      <c r="H11" s="73"/>
      <c r="I11" s="73"/>
      <c r="J11" s="85">
        <v>6.5573369485295299</v>
      </c>
      <c r="K11" s="73"/>
      <c r="L11" s="73"/>
      <c r="M11" s="84">
        <v>3.1884651858235726E-2</v>
      </c>
      <c r="N11" s="83"/>
      <c r="O11" s="85"/>
      <c r="P11" s="83">
        <v>42482.351859872004</v>
      </c>
      <c r="Q11" s="73"/>
      <c r="R11" s="84">
        <f>IFERROR(P11/$P$11,0)</f>
        <v>1</v>
      </c>
      <c r="S11" s="84">
        <f>P11/'סכום נכסי הקרן'!$C$42</f>
        <v>6.8406770894010097E-4</v>
      </c>
      <c r="AF11" s="1"/>
      <c r="AI11" s="1"/>
    </row>
    <row r="12" spans="2:35" ht="17.25" customHeight="1">
      <c r="B12" s="97" t="s">
        <v>204</v>
      </c>
      <c r="C12" s="73"/>
      <c r="D12" s="73"/>
      <c r="E12" s="73"/>
      <c r="F12" s="73"/>
      <c r="G12" s="73"/>
      <c r="H12" s="73"/>
      <c r="I12" s="73"/>
      <c r="J12" s="85">
        <v>6.4743061074154733</v>
      </c>
      <c r="K12" s="73"/>
      <c r="L12" s="73"/>
      <c r="M12" s="84">
        <v>3.1272741611098116E-2</v>
      </c>
      <c r="N12" s="83"/>
      <c r="O12" s="85"/>
      <c r="P12" s="83">
        <v>41827.437188805008</v>
      </c>
      <c r="Q12" s="73"/>
      <c r="R12" s="84">
        <f t="shared" ref="R12:R34" si="0">IFERROR(P12/$P$11,0)</f>
        <v>0.98458384146840006</v>
      </c>
      <c r="S12" s="84">
        <f>P12/'סכום נכסי הקרן'!$C$42</f>
        <v>6.7352201269273203E-4</v>
      </c>
    </row>
    <row r="13" spans="2:35">
      <c r="B13" s="98" t="s">
        <v>61</v>
      </c>
      <c r="C13" s="71"/>
      <c r="D13" s="71"/>
      <c r="E13" s="71"/>
      <c r="F13" s="71"/>
      <c r="G13" s="71"/>
      <c r="H13" s="71"/>
      <c r="I13" s="71"/>
      <c r="J13" s="82">
        <v>6.47640853438417</v>
      </c>
      <c r="K13" s="71"/>
      <c r="L13" s="71"/>
      <c r="M13" s="81">
        <v>3.1258598558197979E-2</v>
      </c>
      <c r="N13" s="80"/>
      <c r="O13" s="82"/>
      <c r="P13" s="80">
        <v>39669.052156346006</v>
      </c>
      <c r="Q13" s="71"/>
      <c r="R13" s="81">
        <f t="shared" si="0"/>
        <v>0.93377721382267953</v>
      </c>
      <c r="S13" s="81">
        <f>P13/'סכום נכסי הקרן'!$C$42</f>
        <v>6.3876683932015106E-4</v>
      </c>
    </row>
    <row r="14" spans="2:35">
      <c r="B14" s="99" t="s">
        <v>1984</v>
      </c>
      <c r="C14" s="73" t="s">
        <v>1985</v>
      </c>
      <c r="D14" s="146" t="s">
        <v>26</v>
      </c>
      <c r="E14" s="73" t="s">
        <v>303</v>
      </c>
      <c r="F14" s="86" t="s">
        <v>131</v>
      </c>
      <c r="G14" s="73" t="s">
        <v>304</v>
      </c>
      <c r="H14" s="73" t="s">
        <v>305</v>
      </c>
      <c r="I14" s="95">
        <v>39076</v>
      </c>
      <c r="J14" s="85">
        <v>5.7300000000002616</v>
      </c>
      <c r="K14" s="86" t="s">
        <v>135</v>
      </c>
      <c r="L14" s="87">
        <v>4.9000000000000002E-2</v>
      </c>
      <c r="M14" s="84">
        <v>2.7900000000001063E-2</v>
      </c>
      <c r="N14" s="83">
        <v>5834696.0037709996</v>
      </c>
      <c r="O14" s="85">
        <v>156.19</v>
      </c>
      <c r="P14" s="83">
        <v>9113.2113494570021</v>
      </c>
      <c r="Q14" s="84">
        <v>3.6090865849499757E-3</v>
      </c>
      <c r="R14" s="84">
        <f t="shared" si="0"/>
        <v>0.21451758084196754</v>
      </c>
      <c r="S14" s="84">
        <f>P14/'סכום נכסי הקרן'!$C$42</f>
        <v>1.4674455005393762E-4</v>
      </c>
    </row>
    <row r="15" spans="2:35">
      <c r="B15" s="99" t="s">
        <v>1986</v>
      </c>
      <c r="C15" s="73" t="s">
        <v>1987</v>
      </c>
      <c r="D15" s="146" t="s">
        <v>26</v>
      </c>
      <c r="E15" s="73" t="s">
        <v>303</v>
      </c>
      <c r="F15" s="86" t="s">
        <v>131</v>
      </c>
      <c r="G15" s="73" t="s">
        <v>304</v>
      </c>
      <c r="H15" s="73" t="s">
        <v>305</v>
      </c>
      <c r="I15" s="95">
        <v>40738</v>
      </c>
      <c r="J15" s="85">
        <v>10.040000000000282</v>
      </c>
      <c r="K15" s="86" t="s">
        <v>135</v>
      </c>
      <c r="L15" s="87">
        <v>4.0999999999999995E-2</v>
      </c>
      <c r="M15" s="84">
        <v>2.8400000000000692E-2</v>
      </c>
      <c r="N15" s="83">
        <v>11450823.540981002</v>
      </c>
      <c r="O15" s="85">
        <v>131.04</v>
      </c>
      <c r="P15" s="83">
        <v>15005.159970469003</v>
      </c>
      <c r="Q15" s="84">
        <v>3.1533822781075072E-3</v>
      </c>
      <c r="R15" s="84">
        <f t="shared" si="0"/>
        <v>0.35320925781047879</v>
      </c>
      <c r="S15" s="84">
        <f>P15/'סכום נכסי הקרן'!$C$42</f>
        <v>2.4161904776684768E-4</v>
      </c>
    </row>
    <row r="16" spans="2:35">
      <c r="B16" s="99" t="s">
        <v>1988</v>
      </c>
      <c r="C16" s="73" t="s">
        <v>1989</v>
      </c>
      <c r="D16" s="146" t="s">
        <v>26</v>
      </c>
      <c r="E16" s="73" t="s">
        <v>1990</v>
      </c>
      <c r="F16" s="86" t="s">
        <v>530</v>
      </c>
      <c r="G16" s="73" t="s">
        <v>297</v>
      </c>
      <c r="H16" s="73" t="s">
        <v>133</v>
      </c>
      <c r="I16" s="95">
        <v>42795</v>
      </c>
      <c r="J16" s="85">
        <v>5.5199999999995324</v>
      </c>
      <c r="K16" s="86" t="s">
        <v>135</v>
      </c>
      <c r="L16" s="87">
        <v>2.1400000000000002E-2</v>
      </c>
      <c r="M16" s="84">
        <v>2.2899999999996874E-2</v>
      </c>
      <c r="N16" s="83">
        <v>3591704.6685120002</v>
      </c>
      <c r="O16" s="85">
        <v>112.13</v>
      </c>
      <c r="P16" s="83">
        <v>4027.3785177940003</v>
      </c>
      <c r="Q16" s="84">
        <v>9.2098531390014202E-3</v>
      </c>
      <c r="R16" s="84">
        <f t="shared" si="0"/>
        <v>9.4801213715245913E-2</v>
      </c>
      <c r="S16" s="84">
        <f>P16/'סכום נכסי הקרן'!$C$42</f>
        <v>6.4850449070929142E-5</v>
      </c>
    </row>
    <row r="17" spans="2:19">
      <c r="B17" s="99" t="s">
        <v>1991</v>
      </c>
      <c r="C17" s="73" t="s">
        <v>1992</v>
      </c>
      <c r="D17" s="146" t="s">
        <v>26</v>
      </c>
      <c r="E17" s="73" t="s">
        <v>295</v>
      </c>
      <c r="F17" s="86" t="s">
        <v>296</v>
      </c>
      <c r="G17" s="73" t="s">
        <v>327</v>
      </c>
      <c r="H17" s="73" t="s">
        <v>305</v>
      </c>
      <c r="I17" s="95">
        <v>36489</v>
      </c>
      <c r="J17" s="85">
        <v>2.8299999996432943</v>
      </c>
      <c r="K17" s="86" t="s">
        <v>135</v>
      </c>
      <c r="L17" s="87">
        <v>6.0499999999999998E-2</v>
      </c>
      <c r="M17" s="84">
        <v>2.0499999996639727E-2</v>
      </c>
      <c r="N17" s="83">
        <v>2249.3928420000007</v>
      </c>
      <c r="O17" s="85">
        <v>171.99</v>
      </c>
      <c r="P17" s="83">
        <v>3.8687305860000007</v>
      </c>
      <c r="Q17" s="73"/>
      <c r="R17" s="84">
        <f t="shared" si="0"/>
        <v>9.106677047356052E-5</v>
      </c>
      <c r="S17" s="84">
        <f>P17/'סכום נכסי הקרן'!$C$42</f>
        <v>6.2295837038422574E-8</v>
      </c>
    </row>
    <row r="18" spans="2:19">
      <c r="B18" s="99" t="s">
        <v>1993</v>
      </c>
      <c r="C18" s="73" t="s">
        <v>1994</v>
      </c>
      <c r="D18" s="146" t="s">
        <v>26</v>
      </c>
      <c r="E18" s="73" t="s">
        <v>324</v>
      </c>
      <c r="F18" s="86" t="s">
        <v>131</v>
      </c>
      <c r="G18" s="73" t="s">
        <v>316</v>
      </c>
      <c r="H18" s="73" t="s">
        <v>133</v>
      </c>
      <c r="I18" s="95">
        <v>39084</v>
      </c>
      <c r="J18" s="85">
        <v>1.6699999999998056</v>
      </c>
      <c r="K18" s="86" t="s">
        <v>135</v>
      </c>
      <c r="L18" s="87">
        <v>5.5999999999999994E-2</v>
      </c>
      <c r="M18" s="84">
        <v>2.7699999999991592E-2</v>
      </c>
      <c r="N18" s="83">
        <v>1082141.4414630001</v>
      </c>
      <c r="O18" s="85">
        <v>142.81</v>
      </c>
      <c r="P18" s="83">
        <v>1545.4061273900002</v>
      </c>
      <c r="Q18" s="84">
        <v>2.5106609540904009E-3</v>
      </c>
      <c r="R18" s="84">
        <f t="shared" si="0"/>
        <v>3.6377602927623237E-2</v>
      </c>
      <c r="S18" s="84">
        <f>P18/'סכום נכסי הקרן'!$C$42</f>
        <v>2.4884743491431935E-5</v>
      </c>
    </row>
    <row r="19" spans="2:19">
      <c r="B19" s="99" t="s">
        <v>1995</v>
      </c>
      <c r="C19" s="73" t="s">
        <v>1996</v>
      </c>
      <c r="D19" s="146" t="s">
        <v>26</v>
      </c>
      <c r="E19" s="73" t="s">
        <v>1997</v>
      </c>
      <c r="F19" s="86" t="s">
        <v>131</v>
      </c>
      <c r="G19" s="73" t="s">
        <v>396</v>
      </c>
      <c r="H19" s="73" t="s">
        <v>305</v>
      </c>
      <c r="I19" s="95">
        <v>45152</v>
      </c>
      <c r="J19" s="85">
        <v>3.6499999999997534</v>
      </c>
      <c r="K19" s="86" t="s">
        <v>135</v>
      </c>
      <c r="L19" s="87">
        <v>3.6400000000000002E-2</v>
      </c>
      <c r="M19" s="84">
        <v>3.7199999999997277E-2</v>
      </c>
      <c r="N19" s="83">
        <v>2613673.6000000006</v>
      </c>
      <c r="O19" s="85">
        <v>101.05</v>
      </c>
      <c r="P19" s="83">
        <v>2641.1172303010007</v>
      </c>
      <c r="Q19" s="84">
        <v>5.28824664840301E-3</v>
      </c>
      <c r="R19" s="84">
        <f t="shared" si="0"/>
        <v>6.216975084177833E-2</v>
      </c>
      <c r="S19" s="84">
        <f>P19/'סכום נכסי הקרן'!$C$42</f>
        <v>4.2528319023712216E-5</v>
      </c>
    </row>
    <row r="20" spans="2:19">
      <c r="B20" s="99" t="s">
        <v>1998</v>
      </c>
      <c r="C20" s="73" t="s">
        <v>1999</v>
      </c>
      <c r="D20" s="146" t="s">
        <v>26</v>
      </c>
      <c r="E20" s="73" t="s">
        <v>2000</v>
      </c>
      <c r="F20" s="86" t="s">
        <v>296</v>
      </c>
      <c r="G20" s="73" t="s">
        <v>399</v>
      </c>
      <c r="H20" s="73" t="s">
        <v>133</v>
      </c>
      <c r="I20" s="95">
        <v>44381</v>
      </c>
      <c r="J20" s="85">
        <v>2.7300000000004161</v>
      </c>
      <c r="K20" s="86" t="s">
        <v>135</v>
      </c>
      <c r="L20" s="87">
        <v>8.5000000000000006E-3</v>
      </c>
      <c r="M20" s="84">
        <v>4.3800000000006598E-2</v>
      </c>
      <c r="N20" s="83">
        <v>3267092.0000000005</v>
      </c>
      <c r="O20" s="85">
        <v>100.14</v>
      </c>
      <c r="P20" s="83">
        <v>3271.6657889680005</v>
      </c>
      <c r="Q20" s="84">
        <v>1.0209662500000001E-2</v>
      </c>
      <c r="R20" s="84">
        <f t="shared" si="0"/>
        <v>7.701235091125809E-2</v>
      </c>
      <c r="S20" s="84">
        <f>P20/'סכום נכסי הקרן'!$C$42</f>
        <v>5.2681662447955417E-5</v>
      </c>
    </row>
    <row r="21" spans="2:19">
      <c r="B21" s="99" t="s">
        <v>2001</v>
      </c>
      <c r="C21" s="73" t="s">
        <v>2002</v>
      </c>
      <c r="D21" s="146" t="s">
        <v>26</v>
      </c>
      <c r="E21" s="73" t="s">
        <v>2003</v>
      </c>
      <c r="F21" s="86" t="s">
        <v>448</v>
      </c>
      <c r="G21" s="73" t="s">
        <v>516</v>
      </c>
      <c r="H21" s="73"/>
      <c r="I21" s="95">
        <v>39104</v>
      </c>
      <c r="J21" s="85">
        <v>2.6600000000020572</v>
      </c>
      <c r="K21" s="86" t="s">
        <v>135</v>
      </c>
      <c r="L21" s="87">
        <v>5.5999999999999994E-2</v>
      </c>
      <c r="M21" s="156">
        <v>0</v>
      </c>
      <c r="N21" s="83">
        <v>1384239.4067700002</v>
      </c>
      <c r="O21" s="85">
        <v>13.344352000000001</v>
      </c>
      <c r="P21" s="83">
        <v>184.71777415700004</v>
      </c>
      <c r="Q21" s="84">
        <v>3.681667343579114E-3</v>
      </c>
      <c r="R21" s="84">
        <f t="shared" si="0"/>
        <v>4.3481061210144728E-3</v>
      </c>
      <c r="S21" s="84">
        <f>P21/'סכום נכסי הקרן'!$C$42</f>
        <v>2.9743989924307997E-6</v>
      </c>
    </row>
    <row r="22" spans="2:19">
      <c r="B22" s="99" t="s">
        <v>2004</v>
      </c>
      <c r="C22" s="73" t="s">
        <v>2005</v>
      </c>
      <c r="D22" s="146" t="s">
        <v>26</v>
      </c>
      <c r="E22" s="73" t="s">
        <v>2006</v>
      </c>
      <c r="F22" s="86" t="s">
        <v>132</v>
      </c>
      <c r="G22" s="73" t="s">
        <v>516</v>
      </c>
      <c r="H22" s="73"/>
      <c r="I22" s="95">
        <v>45132</v>
      </c>
      <c r="J22" s="85">
        <v>2.6200000000000307</v>
      </c>
      <c r="K22" s="86" t="s">
        <v>135</v>
      </c>
      <c r="L22" s="87">
        <v>4.2500000000000003E-2</v>
      </c>
      <c r="M22" s="84">
        <v>4.5700000000000823E-2</v>
      </c>
      <c r="N22" s="83">
        <v>3862621.3195870006</v>
      </c>
      <c r="O22" s="85">
        <v>100.36</v>
      </c>
      <c r="P22" s="83">
        <v>3876.5266672240004</v>
      </c>
      <c r="Q22" s="84">
        <v>1.6754317963253707E-2</v>
      </c>
      <c r="R22" s="84">
        <f t="shared" si="0"/>
        <v>9.1250283882839622E-2</v>
      </c>
      <c r="S22" s="84">
        <f>P22/'סכום נכסי הקרן'!$C$42</f>
        <v>6.2421372635867927E-5</v>
      </c>
    </row>
    <row r="23" spans="2:19">
      <c r="B23" s="99"/>
      <c r="C23" s="73"/>
      <c r="D23" s="146"/>
      <c r="E23" s="73"/>
      <c r="F23" s="86"/>
      <c r="G23" s="73"/>
      <c r="H23" s="73"/>
      <c r="I23" s="95"/>
      <c r="J23" s="85"/>
      <c r="K23" s="86"/>
      <c r="L23" s="87"/>
      <c r="M23" s="84"/>
      <c r="N23" s="83"/>
      <c r="O23" s="85"/>
      <c r="P23" s="83"/>
      <c r="Q23" s="84"/>
      <c r="R23" s="84"/>
      <c r="S23" s="84"/>
    </row>
    <row r="24" spans="2:19" s="88" customFormat="1">
      <c r="B24" s="174" t="s">
        <v>62</v>
      </c>
      <c r="C24" s="117"/>
      <c r="D24" s="117"/>
      <c r="E24" s="117"/>
      <c r="F24" s="117"/>
      <c r="G24" s="117"/>
      <c r="H24" s="117"/>
      <c r="I24" s="117"/>
      <c r="J24" s="119">
        <v>0</v>
      </c>
      <c r="K24" s="117"/>
      <c r="L24" s="117"/>
      <c r="M24" s="175">
        <v>0</v>
      </c>
      <c r="N24" s="118"/>
      <c r="O24" s="119"/>
      <c r="P24" s="118">
        <f>P25+P26</f>
        <v>2140.0321127600005</v>
      </c>
      <c r="Q24" s="117"/>
      <c r="R24" s="81">
        <f t="shared" ref="R24" si="1">IFERROR(P24/$P$11,0)</f>
        <v>5.0374614847569985E-2</v>
      </c>
      <c r="S24" s="81">
        <f>P24/'סכום נכסי הקרן'!$C$42</f>
        <v>3.4459647367517187E-5</v>
      </c>
    </row>
    <row r="25" spans="2:19">
      <c r="B25" s="99" t="s">
        <v>2010</v>
      </c>
      <c r="C25" s="73">
        <v>9555</v>
      </c>
      <c r="D25" s="146" t="s">
        <v>26</v>
      </c>
      <c r="E25" s="73" t="s">
        <v>2011</v>
      </c>
      <c r="F25" s="86" t="s">
        <v>479</v>
      </c>
      <c r="G25" s="73" t="s">
        <v>516</v>
      </c>
      <c r="H25" s="73"/>
      <c r="I25" s="95">
        <v>45046</v>
      </c>
      <c r="J25" s="142">
        <v>0</v>
      </c>
      <c r="K25" s="86" t="s">
        <v>135</v>
      </c>
      <c r="L25" s="87">
        <v>0</v>
      </c>
      <c r="M25" s="156">
        <v>0</v>
      </c>
      <c r="N25" s="83">
        <v>3623194.5077420003</v>
      </c>
      <c r="O25" s="85">
        <v>59</v>
      </c>
      <c r="P25" s="83">
        <v>2137.6847594800006</v>
      </c>
      <c r="Q25" s="156">
        <v>6.2539294921406113E-3</v>
      </c>
      <c r="R25" s="84">
        <f>IFERROR(P25/$P$11,0)</f>
        <v>5.0319360061117889E-2</v>
      </c>
      <c r="S25" s="84">
        <f>P25/'סכום נכסי הקרן'!$C$42</f>
        <v>3.4421849352340929E-5</v>
      </c>
    </row>
    <row r="26" spans="2:19">
      <c r="B26" s="99" t="s">
        <v>2012</v>
      </c>
      <c r="C26" s="73">
        <v>9556</v>
      </c>
      <c r="D26" s="146" t="s">
        <v>26</v>
      </c>
      <c r="E26" s="73" t="s">
        <v>2011</v>
      </c>
      <c r="F26" s="86" t="s">
        <v>479</v>
      </c>
      <c r="G26" s="73" t="s">
        <v>516</v>
      </c>
      <c r="H26" s="73"/>
      <c r="I26" s="95">
        <v>45046</v>
      </c>
      <c r="J26" s="142">
        <v>0</v>
      </c>
      <c r="K26" s="86" t="s">
        <v>135</v>
      </c>
      <c r="L26" s="87">
        <v>0</v>
      </c>
      <c r="M26" s="156">
        <v>0</v>
      </c>
      <c r="N26" s="83">
        <v>7979.4931760000009</v>
      </c>
      <c r="O26" s="85">
        <v>29.41732</v>
      </c>
      <c r="P26" s="83">
        <v>2.3473532800000001</v>
      </c>
      <c r="Q26" s="156">
        <v>0</v>
      </c>
      <c r="R26" s="84">
        <f>IFERROR(P26/$P$11,0)</f>
        <v>5.5254786452095277E-5</v>
      </c>
      <c r="S26" s="84">
        <f>P26/'סכום נכסי הקרן'!$C$42</f>
        <v>3.7798015176259344E-8</v>
      </c>
    </row>
    <row r="27" spans="2:19">
      <c r="B27" s="99"/>
      <c r="C27" s="73"/>
      <c r="D27" s="146"/>
      <c r="E27" s="73"/>
      <c r="F27" s="86"/>
      <c r="G27" s="73"/>
      <c r="H27" s="73"/>
      <c r="I27" s="95"/>
      <c r="J27" s="142"/>
      <c r="K27" s="86"/>
      <c r="L27" s="87"/>
      <c r="M27" s="156"/>
      <c r="N27" s="83"/>
      <c r="O27" s="85"/>
      <c r="P27" s="83"/>
      <c r="Q27" s="156"/>
      <c r="R27" s="84"/>
      <c r="S27" s="84"/>
    </row>
    <row r="28" spans="2:19">
      <c r="B28" s="98" t="s">
        <v>49</v>
      </c>
      <c r="C28" s="71"/>
      <c r="D28" s="71"/>
      <c r="E28" s="71"/>
      <c r="F28" s="71"/>
      <c r="G28" s="71"/>
      <c r="H28" s="71"/>
      <c r="I28" s="71"/>
      <c r="J28" s="82">
        <v>1.9300000000506734</v>
      </c>
      <c r="K28" s="71"/>
      <c r="L28" s="71"/>
      <c r="M28" s="81">
        <v>6.1700000001182378E-2</v>
      </c>
      <c r="N28" s="80"/>
      <c r="O28" s="82"/>
      <c r="P28" s="80">
        <f>P29</f>
        <v>18.352919699000001</v>
      </c>
      <c r="Q28" s="71"/>
      <c r="R28" s="81">
        <f t="shared" si="0"/>
        <v>4.3201279815056117E-4</v>
      </c>
      <c r="S28" s="81">
        <f>P28/'סכום נכסי הקרן'!$C$42</f>
        <v>2.9552600506365666E-7</v>
      </c>
    </row>
    <row r="29" spans="2:19">
      <c r="B29" s="99" t="s">
        <v>2007</v>
      </c>
      <c r="C29" s="73" t="s">
        <v>2008</v>
      </c>
      <c r="D29" s="146" t="s">
        <v>26</v>
      </c>
      <c r="E29" s="73" t="s">
        <v>2009</v>
      </c>
      <c r="F29" s="86" t="s">
        <v>448</v>
      </c>
      <c r="G29" s="73" t="s">
        <v>316</v>
      </c>
      <c r="H29" s="73" t="s">
        <v>133</v>
      </c>
      <c r="I29" s="95">
        <v>38118</v>
      </c>
      <c r="J29" s="85">
        <v>1.9300000000506734</v>
      </c>
      <c r="K29" s="86" t="s">
        <v>134</v>
      </c>
      <c r="L29" s="87">
        <v>7.9699999999999993E-2</v>
      </c>
      <c r="M29" s="84">
        <v>6.1700000001182378E-2</v>
      </c>
      <c r="N29" s="83">
        <v>4546.6120460000002</v>
      </c>
      <c r="O29" s="85">
        <v>105.56</v>
      </c>
      <c r="P29" s="83">
        <v>18.352919699000001</v>
      </c>
      <c r="Q29" s="84">
        <v>1.0022359563508065E-4</v>
      </c>
      <c r="R29" s="84">
        <f t="shared" si="0"/>
        <v>4.3201279815056117E-4</v>
      </c>
      <c r="S29" s="84">
        <f>P29/'סכום נכסי הקרן'!$C$42</f>
        <v>2.9552600506365666E-7</v>
      </c>
    </row>
    <row r="30" spans="2:19">
      <c r="B30" s="100"/>
      <c r="C30" s="73"/>
      <c r="D30" s="73"/>
      <c r="E30" s="73"/>
      <c r="F30" s="73"/>
      <c r="G30" s="73"/>
      <c r="H30" s="73"/>
      <c r="I30" s="73"/>
      <c r="J30" s="85"/>
      <c r="K30" s="73"/>
      <c r="L30" s="73"/>
      <c r="M30" s="84"/>
      <c r="N30" s="83"/>
      <c r="O30" s="85"/>
      <c r="P30" s="73"/>
      <c r="Q30" s="73"/>
      <c r="R30" s="84"/>
      <c r="S30" s="73"/>
    </row>
    <row r="31" spans="2:19" s="88" customFormat="1">
      <c r="B31" s="176" t="s">
        <v>203</v>
      </c>
      <c r="C31" s="117"/>
      <c r="D31" s="117"/>
      <c r="E31" s="117"/>
      <c r="F31" s="117"/>
      <c r="G31" s="117"/>
      <c r="H31" s="117"/>
      <c r="I31" s="117"/>
      <c r="J31" s="119">
        <v>11.58895216601972</v>
      </c>
      <c r="K31" s="117"/>
      <c r="L31" s="117"/>
      <c r="M31" s="120">
        <v>6.8793428249083854E-2</v>
      </c>
      <c r="N31" s="118"/>
      <c r="O31" s="119"/>
      <c r="P31" s="118">
        <v>654.91467106699986</v>
      </c>
      <c r="Q31" s="117"/>
      <c r="R31" s="120">
        <f t="shared" si="0"/>
        <v>1.5416158531600022E-2</v>
      </c>
      <c r="S31" s="120">
        <f>P31/'סכום נכסי הקרן'!$C$42</f>
        <v>1.0545696247369019E-5</v>
      </c>
    </row>
    <row r="32" spans="2:19">
      <c r="B32" s="98" t="s">
        <v>70</v>
      </c>
      <c r="C32" s="71"/>
      <c r="D32" s="71"/>
      <c r="E32" s="71"/>
      <c r="F32" s="71"/>
      <c r="G32" s="71"/>
      <c r="H32" s="71"/>
      <c r="I32" s="71"/>
      <c r="J32" s="82">
        <v>11.58895216601972</v>
      </c>
      <c r="K32" s="71"/>
      <c r="L32" s="71"/>
      <c r="M32" s="81">
        <v>6.8793428249083854E-2</v>
      </c>
      <c r="N32" s="80"/>
      <c r="O32" s="82"/>
      <c r="P32" s="80">
        <v>654.91467106699986</v>
      </c>
      <c r="Q32" s="71"/>
      <c r="R32" s="81">
        <f t="shared" si="0"/>
        <v>1.5416158531600022E-2</v>
      </c>
      <c r="S32" s="81">
        <f>P32/'סכום נכסי הקרן'!$C$42</f>
        <v>1.0545696247369019E-5</v>
      </c>
    </row>
    <row r="33" spans="2:19">
      <c r="B33" s="99" t="s">
        <v>2013</v>
      </c>
      <c r="C33" s="73">
        <v>4824</v>
      </c>
      <c r="D33" s="146" t="s">
        <v>26</v>
      </c>
      <c r="E33" s="73"/>
      <c r="F33" s="86" t="s">
        <v>1449</v>
      </c>
      <c r="G33" s="73" t="s">
        <v>774</v>
      </c>
      <c r="H33" s="73" t="s">
        <v>682</v>
      </c>
      <c r="I33" s="95">
        <v>42206</v>
      </c>
      <c r="J33" s="85">
        <v>13.660000000014099</v>
      </c>
      <c r="K33" s="86" t="s">
        <v>142</v>
      </c>
      <c r="L33" s="87">
        <v>4.555E-2</v>
      </c>
      <c r="M33" s="84">
        <v>7.1900000000063871E-2</v>
      </c>
      <c r="N33" s="83">
        <v>167823.97582500003</v>
      </c>
      <c r="O33" s="85">
        <v>69.59</v>
      </c>
      <c r="P33" s="83">
        <v>331.97190655200001</v>
      </c>
      <c r="Q33" s="84">
        <v>1.0074737861615211E-3</v>
      </c>
      <c r="R33" s="84">
        <f t="shared" si="0"/>
        <v>7.8143485946119227E-3</v>
      </c>
      <c r="S33" s="84">
        <f>P33/'סכום נכסי הקרן'!$C$42</f>
        <v>5.3455435399754757E-6</v>
      </c>
    </row>
    <row r="34" spans="2:19">
      <c r="B34" s="99" t="s">
        <v>2014</v>
      </c>
      <c r="C34" s="73">
        <v>5168</v>
      </c>
      <c r="D34" s="146" t="s">
        <v>26</v>
      </c>
      <c r="E34" s="73"/>
      <c r="F34" s="86" t="s">
        <v>1449</v>
      </c>
      <c r="G34" s="73" t="s">
        <v>840</v>
      </c>
      <c r="H34" s="73" t="s">
        <v>2015</v>
      </c>
      <c r="I34" s="95">
        <v>42408</v>
      </c>
      <c r="J34" s="85">
        <v>9.4600000000095985</v>
      </c>
      <c r="K34" s="86" t="s">
        <v>142</v>
      </c>
      <c r="L34" s="87">
        <v>3.9510000000000003E-2</v>
      </c>
      <c r="M34" s="84">
        <v>6.5600000000080524E-2</v>
      </c>
      <c r="N34" s="83">
        <v>144049.99402500002</v>
      </c>
      <c r="O34" s="85">
        <v>78.87</v>
      </c>
      <c r="P34" s="83">
        <v>322.94276451500002</v>
      </c>
      <c r="Q34" s="84">
        <v>3.6510224136794859E-4</v>
      </c>
      <c r="R34" s="84">
        <f t="shared" si="0"/>
        <v>7.6018099369881027E-3</v>
      </c>
      <c r="S34" s="84">
        <f>P34/'סכום נכסי הקרן'!$C$42</f>
        <v>5.2001527073935445E-6</v>
      </c>
    </row>
    <row r="35" spans="2:19">
      <c r="B35" s="101"/>
      <c r="C35" s="102"/>
      <c r="D35" s="102"/>
      <c r="E35" s="102"/>
      <c r="F35" s="102"/>
      <c r="G35" s="102"/>
      <c r="H35" s="102"/>
      <c r="I35" s="102"/>
      <c r="J35" s="103"/>
      <c r="K35" s="102"/>
      <c r="L35" s="102"/>
      <c r="M35" s="104"/>
      <c r="N35" s="105"/>
      <c r="O35" s="103"/>
      <c r="P35" s="102"/>
      <c r="Q35" s="102"/>
      <c r="R35" s="104"/>
      <c r="S35" s="102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141" t="s">
        <v>227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141" t="s">
        <v>114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141" t="s">
        <v>210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141" t="s">
        <v>218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2:19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2:19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2:19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2:19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2:19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2:19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2:19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2:19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2:19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2:19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2:19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2:19"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pans="2:19"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</row>
    <row r="130" spans="2:19"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</row>
    <row r="131" spans="2:19"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</row>
    <row r="132" spans="2:19"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</row>
    <row r="133" spans="2:19"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</row>
    <row r="134" spans="2:19"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</row>
    <row r="135" spans="2:19">
      <c r="B135" s="136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</row>
    <row r="136" spans="2:19">
      <c r="B136" s="136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</row>
    <row r="137" spans="2:19">
      <c r="B137" s="136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</row>
    <row r="138" spans="2:19">
      <c r="B138" s="136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</row>
    <row r="139" spans="2:19">
      <c r="B139" s="136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</row>
    <row r="140" spans="2:19">
      <c r="B140" s="136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</row>
    <row r="141" spans="2:19">
      <c r="B141" s="136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</row>
    <row r="142" spans="2:19">
      <c r="B142" s="136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</row>
    <row r="143" spans="2:19">
      <c r="B143" s="136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</row>
    <row r="144" spans="2:19">
      <c r="B144" s="136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</row>
    <row r="145" spans="2:19">
      <c r="B145" s="136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</row>
    <row r="146" spans="2:19">
      <c r="B146" s="136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</row>
    <row r="147" spans="2:19">
      <c r="B147" s="136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</row>
    <row r="148" spans="2:19">
      <c r="B148" s="136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</row>
    <row r="149" spans="2:19">
      <c r="B149" s="136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</row>
    <row r="150" spans="2:19">
      <c r="B150" s="136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</row>
    <row r="151" spans="2:19">
      <c r="B151" s="136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</row>
    <row r="152" spans="2:19">
      <c r="B152" s="136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</row>
    <row r="153" spans="2:19">
      <c r="B153" s="136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</row>
    <row r="154" spans="2:19">
      <c r="B154" s="136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</row>
    <row r="155" spans="2:19">
      <c r="B155" s="136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</row>
    <row r="156" spans="2:19">
      <c r="B156" s="136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</row>
    <row r="157" spans="2:19">
      <c r="B157" s="136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</row>
    <row r="158" spans="2:19">
      <c r="B158" s="136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</row>
    <row r="159" spans="2:19">
      <c r="B159" s="136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</row>
    <row r="160" spans="2:19">
      <c r="B160" s="136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</row>
    <row r="161" spans="2:19">
      <c r="B161" s="136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</row>
    <row r="162" spans="2:19">
      <c r="B162" s="136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</row>
    <row r="163" spans="2:19">
      <c r="B163" s="136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</row>
    <row r="164" spans="2:19">
      <c r="B164" s="136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</row>
    <row r="165" spans="2:19">
      <c r="B165" s="136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</row>
    <row r="166" spans="2:19">
      <c r="B166" s="136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</row>
    <row r="167" spans="2:19">
      <c r="B167" s="136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</row>
    <row r="168" spans="2:19">
      <c r="B168" s="136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</row>
    <row r="169" spans="2:19">
      <c r="B169" s="136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</row>
    <row r="170" spans="2:19">
      <c r="B170" s="136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</row>
    <row r="171" spans="2:19">
      <c r="B171" s="136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</row>
    <row r="172" spans="2:19">
      <c r="B172" s="136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</row>
    <row r="173" spans="2:19">
      <c r="B173" s="136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</row>
    <row r="174" spans="2:19">
      <c r="B174" s="136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</row>
    <row r="175" spans="2:19">
      <c r="B175" s="136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</row>
    <row r="176" spans="2:19">
      <c r="B176" s="136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</row>
    <row r="177" spans="2:19">
      <c r="B177" s="136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</row>
    <row r="178" spans="2:19">
      <c r="B178" s="136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</row>
    <row r="179" spans="2:19">
      <c r="B179" s="136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</row>
    <row r="180" spans="2:19">
      <c r="B180" s="136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</row>
    <row r="181" spans="2:19">
      <c r="B181" s="136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</row>
    <row r="182" spans="2:19">
      <c r="B182" s="136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</row>
    <row r="183" spans="2:19">
      <c r="B183" s="136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</row>
    <row r="184" spans="2:19">
      <c r="B184" s="136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</row>
    <row r="185" spans="2:19">
      <c r="B185" s="136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</row>
    <row r="186" spans="2:19">
      <c r="B186" s="136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</row>
    <row r="187" spans="2:19">
      <c r="B187" s="136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</row>
    <row r="188" spans="2:19">
      <c r="B188" s="136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</row>
    <row r="189" spans="2:19">
      <c r="B189" s="136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</row>
    <row r="190" spans="2:19">
      <c r="B190" s="136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</row>
    <row r="191" spans="2:19">
      <c r="B191" s="136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</row>
    <row r="192" spans="2:19">
      <c r="B192" s="136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</row>
    <row r="193" spans="2:19">
      <c r="B193" s="136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</row>
    <row r="194" spans="2:19">
      <c r="B194" s="136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</row>
    <row r="195" spans="2:19">
      <c r="B195" s="136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</row>
    <row r="196" spans="2:19">
      <c r="B196" s="136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</row>
    <row r="197" spans="2:19">
      <c r="B197" s="136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</row>
    <row r="198" spans="2:19">
      <c r="B198" s="136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</row>
    <row r="199" spans="2:19">
      <c r="B199" s="136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</row>
    <row r="200" spans="2:19">
      <c r="B200" s="136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</row>
    <row r="201" spans="2:19">
      <c r="B201" s="136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</row>
    <row r="202" spans="2:19">
      <c r="B202" s="136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</row>
    <row r="203" spans="2:19">
      <c r="B203" s="136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</row>
    <row r="204" spans="2:19">
      <c r="B204" s="136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</row>
    <row r="205" spans="2:19">
      <c r="B205" s="136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</row>
    <row r="206" spans="2:19">
      <c r="B206" s="136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</row>
    <row r="207" spans="2:19">
      <c r="B207" s="136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</row>
    <row r="208" spans="2:19">
      <c r="B208" s="136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</row>
    <row r="209" spans="2:19">
      <c r="B209" s="136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</row>
    <row r="210" spans="2:19">
      <c r="B210" s="136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</row>
    <row r="211" spans="2:19">
      <c r="B211" s="136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</row>
    <row r="212" spans="2:19">
      <c r="B212" s="136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</row>
    <row r="213" spans="2:19">
      <c r="B213" s="136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</row>
    <row r="214" spans="2:19">
      <c r="B214" s="136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</row>
    <row r="215" spans="2:19">
      <c r="B215" s="136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</row>
    <row r="216" spans="2:19">
      <c r="B216" s="136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</row>
    <row r="217" spans="2:19">
      <c r="B217" s="136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</row>
    <row r="218" spans="2:19">
      <c r="B218" s="136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</row>
    <row r="219" spans="2:19">
      <c r="B219" s="136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</row>
    <row r="220" spans="2:19">
      <c r="B220" s="136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</row>
    <row r="221" spans="2:19">
      <c r="B221" s="136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</row>
    <row r="222" spans="2:19">
      <c r="B222" s="136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</row>
    <row r="223" spans="2:19">
      <c r="B223" s="136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</row>
    <row r="224" spans="2:19">
      <c r="B224" s="136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</row>
    <row r="225" spans="2:19">
      <c r="B225" s="136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</row>
    <row r="226" spans="2:19">
      <c r="B226" s="136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</row>
    <row r="227" spans="2:19">
      <c r="B227" s="136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</row>
    <row r="228" spans="2:19">
      <c r="B228" s="136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</row>
    <row r="229" spans="2:19">
      <c r="B229" s="136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</row>
    <row r="230" spans="2:19">
      <c r="B230" s="136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</row>
    <row r="231" spans="2:19">
      <c r="B231" s="136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</row>
    <row r="232" spans="2:19">
      <c r="B232" s="136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</row>
    <row r="233" spans="2:19">
      <c r="B233" s="13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</row>
    <row r="234" spans="2:19">
      <c r="B234" s="136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</row>
    <row r="235" spans="2:19">
      <c r="B235" s="136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</row>
    <row r="236" spans="2:19">
      <c r="B236" s="136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</row>
    <row r="237" spans="2:19">
      <c r="B237" s="136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</row>
    <row r="238" spans="2:19">
      <c r="B238" s="136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</row>
    <row r="239" spans="2:19">
      <c r="B239" s="136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</row>
    <row r="240" spans="2:19">
      <c r="B240" s="136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</row>
    <row r="241" spans="2:19">
      <c r="B241" s="136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</row>
    <row r="242" spans="2:19">
      <c r="B242" s="136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</row>
    <row r="243" spans="2:19">
      <c r="B243" s="136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</row>
    <row r="244" spans="2:19">
      <c r="B244" s="136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</row>
    <row r="245" spans="2:19">
      <c r="B245" s="136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</row>
    <row r="246" spans="2:19">
      <c r="B246" s="136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</row>
    <row r="247" spans="2:19">
      <c r="B247" s="136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</row>
    <row r="248" spans="2:19">
      <c r="B248" s="136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</row>
    <row r="249" spans="2:19">
      <c r="B249" s="136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</row>
    <row r="250" spans="2:19">
      <c r="B250" s="136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</row>
    <row r="251" spans="2:19">
      <c r="B251" s="136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</row>
    <row r="252" spans="2:19">
      <c r="B252" s="136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</row>
    <row r="253" spans="2:19">
      <c r="B253" s="136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</row>
    <row r="254" spans="2:19">
      <c r="B254" s="136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</row>
    <row r="255" spans="2:19">
      <c r="B255" s="136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</row>
    <row r="256" spans="2:19">
      <c r="B256" s="136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</row>
    <row r="257" spans="2:19">
      <c r="B257" s="136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</row>
    <row r="258" spans="2:19">
      <c r="B258" s="136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</row>
    <row r="259" spans="2:19">
      <c r="B259" s="136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</row>
    <row r="260" spans="2:19">
      <c r="B260" s="136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</row>
    <row r="261" spans="2:19">
      <c r="B261" s="136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</row>
    <row r="262" spans="2:19">
      <c r="B262" s="136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</row>
    <row r="263" spans="2:19">
      <c r="B263" s="136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</row>
    <row r="264" spans="2:19">
      <c r="B264" s="136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</row>
    <row r="265" spans="2:19">
      <c r="B265" s="136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</row>
    <row r="266" spans="2:19">
      <c r="B266" s="136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</row>
    <row r="267" spans="2:19">
      <c r="B267" s="136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</row>
    <row r="268" spans="2:19">
      <c r="B268" s="136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</row>
    <row r="269" spans="2:19">
      <c r="B269" s="136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</row>
    <row r="270" spans="2:19">
      <c r="B270" s="136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</row>
    <row r="271" spans="2:19">
      <c r="B271" s="136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</row>
    <row r="272" spans="2:19">
      <c r="B272" s="136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</row>
    <row r="273" spans="2:19">
      <c r="B273" s="136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</row>
    <row r="274" spans="2:19">
      <c r="B274" s="136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</row>
    <row r="275" spans="2:19">
      <c r="B275" s="136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</row>
    <row r="276" spans="2:19">
      <c r="B276" s="136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</row>
    <row r="277" spans="2:19">
      <c r="B277" s="136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</row>
    <row r="278" spans="2:19">
      <c r="B278" s="136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</row>
    <row r="279" spans="2:19">
      <c r="B279" s="136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</row>
    <row r="280" spans="2:19">
      <c r="B280" s="136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</row>
    <row r="281" spans="2:19">
      <c r="B281" s="136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</row>
    <row r="282" spans="2:19">
      <c r="B282" s="136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</row>
    <row r="283" spans="2:19">
      <c r="B283" s="136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</row>
    <row r="284" spans="2:19">
      <c r="B284" s="136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</row>
    <row r="285" spans="2:19">
      <c r="B285" s="136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</row>
    <row r="286" spans="2:19">
      <c r="B286" s="136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</row>
    <row r="287" spans="2:19">
      <c r="B287" s="136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</row>
    <row r="288" spans="2:19">
      <c r="B288" s="136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</row>
    <row r="289" spans="2:19">
      <c r="B289" s="136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</row>
    <row r="290" spans="2:19">
      <c r="B290" s="136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</row>
    <row r="291" spans="2:19">
      <c r="B291" s="136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</row>
    <row r="292" spans="2:19">
      <c r="B292" s="136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</row>
    <row r="293" spans="2:19">
      <c r="B293" s="136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</row>
    <row r="294" spans="2:19">
      <c r="B294" s="136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</row>
    <row r="295" spans="2:19">
      <c r="B295" s="136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</row>
    <row r="296" spans="2:19">
      <c r="B296" s="136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</row>
    <row r="297" spans="2:19">
      <c r="B297" s="136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</row>
    <row r="298" spans="2:19">
      <c r="B298" s="136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</row>
    <row r="299" spans="2:19">
      <c r="B299" s="136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</row>
    <row r="300" spans="2:19">
      <c r="B300" s="136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</row>
    <row r="301" spans="2:19">
      <c r="B301" s="136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</row>
    <row r="302" spans="2:19">
      <c r="B302" s="136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</row>
    <row r="303" spans="2:19">
      <c r="B303" s="136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</row>
    <row r="304" spans="2:19">
      <c r="B304" s="136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</row>
    <row r="305" spans="2:19">
      <c r="B305" s="136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</row>
    <row r="306" spans="2:19">
      <c r="B306" s="136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</row>
    <row r="307" spans="2:19">
      <c r="B307" s="136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</row>
    <row r="308" spans="2:19">
      <c r="B308" s="136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</row>
    <row r="309" spans="2:19">
      <c r="B309" s="136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</row>
    <row r="310" spans="2:19">
      <c r="B310" s="136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</row>
    <row r="311" spans="2:19">
      <c r="B311" s="136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</row>
    <row r="312" spans="2:19">
      <c r="B312" s="136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</row>
    <row r="313" spans="2:19">
      <c r="B313" s="136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</row>
    <row r="314" spans="2:19">
      <c r="B314" s="136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</row>
    <row r="315" spans="2:19">
      <c r="B315" s="136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</row>
    <row r="316" spans="2:19">
      <c r="B316" s="136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</row>
    <row r="317" spans="2:19">
      <c r="B317" s="136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</row>
    <row r="318" spans="2:19">
      <c r="B318" s="136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</row>
    <row r="319" spans="2:19">
      <c r="B319" s="136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</row>
    <row r="320" spans="2:19">
      <c r="B320" s="136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</row>
    <row r="321" spans="2:19">
      <c r="B321" s="136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</row>
    <row r="322" spans="2:19">
      <c r="B322" s="136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</row>
    <row r="323" spans="2:19">
      <c r="B323" s="136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</row>
    <row r="324" spans="2:19">
      <c r="B324" s="136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</row>
    <row r="325" spans="2:19">
      <c r="B325" s="136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</row>
    <row r="326" spans="2:19">
      <c r="B326" s="136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</row>
    <row r="327" spans="2:19">
      <c r="B327" s="136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</row>
    <row r="328" spans="2:19">
      <c r="B328" s="136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</row>
    <row r="329" spans="2:19">
      <c r="B329" s="136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</row>
    <row r="330" spans="2:19">
      <c r="B330" s="136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</row>
    <row r="331" spans="2:19">
      <c r="B331" s="136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</row>
    <row r="332" spans="2:19">
      <c r="B332" s="136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</row>
    <row r="333" spans="2:19">
      <c r="B333" s="136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</row>
    <row r="334" spans="2:19">
      <c r="B334" s="136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</row>
    <row r="335" spans="2:19">
      <c r="B335" s="136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</row>
    <row r="336" spans="2:19">
      <c r="B336" s="136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</row>
    <row r="337" spans="2:19">
      <c r="B337" s="136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</row>
    <row r="338" spans="2:19">
      <c r="B338" s="136"/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2:19">
      <c r="B339" s="136"/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2:19">
      <c r="B340" s="136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2:19">
      <c r="B341" s="136"/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2:19">
      <c r="B342" s="136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2:19">
      <c r="B343" s="136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2:19">
      <c r="B344" s="136"/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2:19">
      <c r="B345" s="136"/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2:19">
      <c r="B346" s="136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2:19">
      <c r="B347" s="136"/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2:19">
      <c r="B348" s="136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2:19">
      <c r="B349" s="136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2:19">
      <c r="B350" s="136"/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2:19">
      <c r="B351" s="136"/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2:19">
      <c r="B352" s="136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2:19">
      <c r="B353" s="136"/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2:19">
      <c r="B354" s="136"/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2:19">
      <c r="B355" s="136"/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2:19">
      <c r="B356" s="136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2:19">
      <c r="B357" s="136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2:19">
      <c r="B358" s="136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2:19">
      <c r="B359" s="136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2:19">
      <c r="B360" s="136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2:19">
      <c r="B361" s="136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2:19">
      <c r="B362" s="136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2:19">
      <c r="B363" s="136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2:19">
      <c r="B364" s="136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  <row r="365" spans="2:19">
      <c r="B365" s="136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</row>
    <row r="366" spans="2:19">
      <c r="B366" s="136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</row>
    <row r="367" spans="2:19">
      <c r="B367" s="136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</row>
    <row r="368" spans="2:19">
      <c r="B368" s="136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</row>
    <row r="369" spans="2:19">
      <c r="B369" s="136"/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</row>
    <row r="370" spans="2:19">
      <c r="B370" s="136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</row>
    <row r="371" spans="2:19">
      <c r="B371" s="136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</row>
    <row r="372" spans="2:19">
      <c r="B372" s="136"/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</row>
    <row r="373" spans="2:19">
      <c r="B373" s="136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</row>
    <row r="374" spans="2:19">
      <c r="B374" s="136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</row>
    <row r="375" spans="2:19">
      <c r="B375" s="136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</row>
    <row r="376" spans="2:19">
      <c r="B376" s="136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</row>
    <row r="377" spans="2:19">
      <c r="B377" s="136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</row>
    <row r="378" spans="2:19">
      <c r="B378" s="136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</row>
    <row r="379" spans="2:19">
      <c r="B379" s="136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</row>
    <row r="380" spans="2:19">
      <c r="B380" s="136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</row>
    <row r="381" spans="2:19">
      <c r="B381" s="136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</row>
    <row r="382" spans="2:19">
      <c r="B382" s="136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</row>
    <row r="383" spans="2:19">
      <c r="B383" s="136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</row>
    <row r="384" spans="2:19">
      <c r="B384" s="136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</row>
    <row r="385" spans="2:19">
      <c r="B385" s="136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</row>
    <row r="386" spans="2:19">
      <c r="B386" s="136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</row>
    <row r="387" spans="2:19">
      <c r="B387" s="136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</row>
    <row r="388" spans="2:19">
      <c r="B388" s="136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</row>
    <row r="389" spans="2:19">
      <c r="B389" s="136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</row>
    <row r="390" spans="2:19">
      <c r="B390" s="136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</row>
    <row r="391" spans="2:19">
      <c r="B391" s="136"/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</row>
    <row r="392" spans="2:19">
      <c r="B392" s="136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</row>
    <row r="393" spans="2:19">
      <c r="B393" s="136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</row>
    <row r="394" spans="2:19">
      <c r="B394" s="136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</row>
    <row r="395" spans="2:19">
      <c r="B395" s="136"/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</row>
    <row r="396" spans="2:19">
      <c r="B396" s="136"/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</row>
    <row r="397" spans="2:19">
      <c r="B397" s="136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</row>
    <row r="398" spans="2:19">
      <c r="B398" s="136"/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</row>
    <row r="399" spans="2:19">
      <c r="B399" s="136"/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</row>
    <row r="400" spans="2:19">
      <c r="B400" s="136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</row>
    <row r="401" spans="2:19">
      <c r="B401" s="136"/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</row>
    <row r="402" spans="2:19">
      <c r="B402" s="136"/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</row>
    <row r="403" spans="2:19">
      <c r="B403" s="136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</row>
    <row r="404" spans="2:19">
      <c r="B404" s="136"/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</row>
    <row r="405" spans="2:19">
      <c r="B405" s="136"/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</row>
    <row r="406" spans="2:19">
      <c r="B406" s="136"/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</row>
    <row r="407" spans="2:19">
      <c r="B407" s="136"/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</row>
    <row r="408" spans="2:19">
      <c r="B408" s="136"/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</row>
    <row r="409" spans="2:19">
      <c r="B409" s="136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</row>
    <row r="410" spans="2:19">
      <c r="B410" s="136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</row>
    <row r="411" spans="2:19">
      <c r="B411" s="136"/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</row>
    <row r="412" spans="2:19">
      <c r="B412" s="136"/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</row>
    <row r="413" spans="2:19">
      <c r="B413" s="136"/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</row>
    <row r="414" spans="2:19">
      <c r="B414" s="136"/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</row>
    <row r="415" spans="2:19">
      <c r="B415" s="136"/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</row>
    <row r="416" spans="2:19">
      <c r="B416" s="136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</row>
    <row r="417" spans="2:19">
      <c r="B417" s="136"/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</row>
    <row r="418" spans="2:19">
      <c r="B418" s="136"/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</row>
    <row r="419" spans="2:19">
      <c r="B419" s="136"/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</row>
    <row r="420" spans="2:19">
      <c r="B420" s="136"/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</row>
    <row r="421" spans="2:19">
      <c r="B421" s="136"/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</row>
    <row r="422" spans="2:19">
      <c r="B422" s="136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</row>
    <row r="423" spans="2:19">
      <c r="B423" s="136"/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</row>
    <row r="424" spans="2:19">
      <c r="B424" s="136"/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</row>
    <row r="425" spans="2:19">
      <c r="B425" s="136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</row>
    <row r="426" spans="2:19">
      <c r="B426" s="136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</row>
    <row r="427" spans="2:19">
      <c r="B427" s="136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</row>
    <row r="428" spans="2:19">
      <c r="B428" s="136"/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</row>
    <row r="429" spans="2:19">
      <c r="B429" s="136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</row>
    <row r="430" spans="2:19">
      <c r="B430" s="136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</row>
    <row r="431" spans="2:19">
      <c r="B431" s="136"/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</row>
    <row r="432" spans="2:19">
      <c r="B432" s="136"/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</row>
    <row r="433" spans="2:19">
      <c r="B433" s="136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</row>
    <row r="434" spans="2:19">
      <c r="B434" s="136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</row>
    <row r="435" spans="2:19">
      <c r="B435" s="136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</row>
    <row r="436" spans="2:19">
      <c r="B436" s="136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</row>
    <row r="437" spans="2:19">
      <c r="B437" s="136"/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</row>
    <row r="438" spans="2:19">
      <c r="B438" s="136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</row>
    <row r="439" spans="2:19">
      <c r="B439" s="136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</row>
    <row r="440" spans="2:19">
      <c r="B440" s="136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</row>
    <row r="441" spans="2:19">
      <c r="B441" s="136"/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</row>
    <row r="442" spans="2:19">
      <c r="B442" s="136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</row>
    <row r="443" spans="2:19">
      <c r="B443" s="136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</row>
    <row r="444" spans="2:19">
      <c r="B444" s="136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</row>
    <row r="445" spans="2:19">
      <c r="B445" s="136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</row>
    <row r="446" spans="2:19">
      <c r="B446" s="136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</row>
    <row r="447" spans="2:19">
      <c r="B447" s="136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</row>
    <row r="448" spans="2:19">
      <c r="B448" s="136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</row>
    <row r="449" spans="2:19">
      <c r="B449" s="136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</row>
    <row r="450" spans="2:19">
      <c r="B450" s="136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</row>
    <row r="451" spans="2:19">
      <c r="B451" s="136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</row>
    <row r="452" spans="2:19">
      <c r="B452" s="136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</row>
    <row r="453" spans="2:19">
      <c r="B453" s="136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</row>
    <row r="454" spans="2:19">
      <c r="B454" s="136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</row>
    <row r="455" spans="2:19">
      <c r="B455" s="136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</row>
    <row r="456" spans="2:19">
      <c r="B456" s="136"/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</row>
    <row r="457" spans="2:19">
      <c r="B457" s="136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</row>
    <row r="458" spans="2:19">
      <c r="B458" s="136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</row>
    <row r="459" spans="2:19">
      <c r="B459" s="136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</row>
    <row r="460" spans="2:19">
      <c r="B460" s="136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</row>
    <row r="461" spans="2:19">
      <c r="B461" s="136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</row>
    <row r="462" spans="2:19">
      <c r="B462" s="136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</row>
    <row r="463" spans="2:19">
      <c r="B463" s="136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</row>
    <row r="464" spans="2:19">
      <c r="B464" s="136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</row>
    <row r="465" spans="2:19">
      <c r="B465" s="136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</row>
    <row r="466" spans="2:19">
      <c r="B466" s="136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</row>
    <row r="467" spans="2:19">
      <c r="B467" s="136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</row>
    <row r="468" spans="2:19">
      <c r="B468" s="136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</row>
    <row r="469" spans="2:19">
      <c r="B469" s="136"/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</row>
    <row r="470" spans="2:19">
      <c r="B470" s="136"/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</row>
    <row r="471" spans="2:19">
      <c r="B471" s="136"/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</row>
    <row r="472" spans="2:19">
      <c r="B472" s="136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</row>
    <row r="473" spans="2:19">
      <c r="B473" s="136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</row>
    <row r="474" spans="2:19">
      <c r="B474" s="136"/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</row>
    <row r="475" spans="2:19">
      <c r="B475" s="136"/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</row>
    <row r="476" spans="2:19">
      <c r="B476" s="136"/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</row>
    <row r="477" spans="2:19">
      <c r="B477" s="136"/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</row>
    <row r="478" spans="2:19">
      <c r="B478" s="136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</row>
    <row r="479" spans="2:19">
      <c r="B479" s="136"/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</row>
    <row r="480" spans="2:19">
      <c r="B480" s="136"/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</row>
    <row r="481" spans="2:19">
      <c r="B481" s="136"/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</row>
    <row r="482" spans="2:19">
      <c r="B482" s="136"/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</row>
    <row r="483" spans="2:19">
      <c r="B483" s="136"/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</row>
    <row r="484" spans="2:19">
      <c r="B484" s="136"/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</row>
    <row r="485" spans="2:19">
      <c r="B485" s="136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</row>
    <row r="486" spans="2:19">
      <c r="B486" s="136"/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</row>
    <row r="487" spans="2:19">
      <c r="B487" s="136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</row>
    <row r="488" spans="2:19">
      <c r="B488" s="136"/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</row>
    <row r="489" spans="2:19">
      <c r="B489" s="136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</row>
    <row r="490" spans="2:19">
      <c r="B490" s="136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</row>
    <row r="491" spans="2:19">
      <c r="B491" s="136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</row>
    <row r="492" spans="2:19">
      <c r="B492" s="136"/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</row>
    <row r="493" spans="2:19">
      <c r="B493" s="136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</row>
    <row r="494" spans="2:19">
      <c r="B494" s="136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</row>
    <row r="495" spans="2:19">
      <c r="B495" s="136"/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</row>
    <row r="496" spans="2:19">
      <c r="B496" s="136"/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</row>
    <row r="497" spans="2:19">
      <c r="B497" s="136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</row>
    <row r="498" spans="2:19">
      <c r="B498" s="136"/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</row>
    <row r="499" spans="2:19">
      <c r="B499" s="136"/>
      <c r="C499" s="137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</row>
    <row r="500" spans="2:19">
      <c r="B500" s="136"/>
      <c r="C500" s="137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</row>
    <row r="501" spans="2:19">
      <c r="B501" s="136"/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</row>
    <row r="502" spans="2:19">
      <c r="B502" s="136"/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</row>
    <row r="503" spans="2:19">
      <c r="B503" s="136"/>
      <c r="C503" s="137"/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</row>
    <row r="504" spans="2:19">
      <c r="B504" s="136"/>
      <c r="C504" s="137"/>
      <c r="D504" s="137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</row>
    <row r="505" spans="2:19">
      <c r="B505" s="136"/>
      <c r="C505" s="137"/>
      <c r="D505" s="137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</row>
    <row r="506" spans="2:19">
      <c r="B506" s="136"/>
      <c r="C506" s="137"/>
      <c r="D506" s="137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</row>
    <row r="507" spans="2:19">
      <c r="B507" s="136"/>
      <c r="C507" s="137"/>
      <c r="D507" s="137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</row>
    <row r="508" spans="2:19">
      <c r="B508" s="136"/>
      <c r="C508" s="137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</row>
    <row r="509" spans="2:19">
      <c r="B509" s="136"/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</row>
    <row r="510" spans="2:19">
      <c r="B510" s="136"/>
      <c r="C510" s="137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</row>
    <row r="511" spans="2:19">
      <c r="B511" s="136"/>
      <c r="C511" s="137"/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</row>
    <row r="512" spans="2:19">
      <c r="B512" s="136"/>
      <c r="C512" s="137"/>
      <c r="D512" s="137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</row>
    <row r="513" spans="2:19">
      <c r="B513" s="136"/>
      <c r="C513" s="137"/>
      <c r="D513" s="137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</row>
    <row r="514" spans="2:19">
      <c r="B514" s="136"/>
      <c r="C514" s="137"/>
      <c r="D514" s="137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</row>
    <row r="515" spans="2:19">
      <c r="B515" s="136"/>
      <c r="C515" s="137"/>
      <c r="D515" s="137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</row>
    <row r="516" spans="2:19">
      <c r="B516" s="136"/>
      <c r="C516" s="137"/>
      <c r="D516" s="137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</row>
    <row r="517" spans="2:19">
      <c r="B517" s="136"/>
      <c r="C517" s="137"/>
      <c r="D517" s="137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</row>
    <row r="518" spans="2:19">
      <c r="B518" s="136"/>
      <c r="C518" s="137"/>
      <c r="D518" s="137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</row>
    <row r="519" spans="2:19">
      <c r="B519" s="136"/>
      <c r="C519" s="137"/>
      <c r="D519" s="137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</row>
    <row r="520" spans="2:19">
      <c r="B520" s="136"/>
      <c r="C520" s="137"/>
      <c r="D520" s="137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</row>
    <row r="521" spans="2:19">
      <c r="B521" s="136"/>
      <c r="C521" s="137"/>
      <c r="D521" s="137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</row>
    <row r="522" spans="2:19">
      <c r="B522" s="136"/>
      <c r="C522" s="137"/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</row>
    <row r="523" spans="2:19">
      <c r="B523" s="136"/>
      <c r="C523" s="137"/>
      <c r="D523" s="137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</row>
    <row r="524" spans="2:19">
      <c r="B524" s="136"/>
      <c r="C524" s="137"/>
      <c r="D524" s="137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</row>
    <row r="525" spans="2:19">
      <c r="B525" s="136"/>
      <c r="C525" s="137"/>
      <c r="D525" s="137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</row>
    <row r="526" spans="2:19">
      <c r="B526" s="136"/>
      <c r="C526" s="137"/>
      <c r="D526" s="137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</row>
    <row r="527" spans="2:19">
      <c r="B527" s="136"/>
      <c r="C527" s="137"/>
      <c r="D527" s="137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</row>
    <row r="528" spans="2:19">
      <c r="B528" s="136"/>
      <c r="C528" s="137"/>
      <c r="D528" s="137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</row>
    <row r="529" spans="2:19">
      <c r="B529" s="136"/>
      <c r="C529" s="137"/>
      <c r="D529" s="137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</row>
    <row r="530" spans="2:19">
      <c r="B530" s="136"/>
      <c r="C530" s="137"/>
      <c r="D530" s="137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</row>
    <row r="531" spans="2:19">
      <c r="B531" s="136"/>
      <c r="C531" s="137"/>
      <c r="D531" s="137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</row>
    <row r="532" spans="2:19">
      <c r="B532" s="136"/>
      <c r="C532" s="137"/>
      <c r="D532" s="137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</row>
    <row r="533" spans="2:19">
      <c r="B533" s="136"/>
      <c r="C533" s="137"/>
      <c r="D533" s="137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</row>
    <row r="534" spans="2:19">
      <c r="B534" s="136"/>
      <c r="C534" s="137"/>
      <c r="D534" s="137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</row>
    <row r="535" spans="2:19">
      <c r="B535" s="136"/>
      <c r="C535" s="137"/>
      <c r="D535" s="137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</row>
    <row r="536" spans="2:19">
      <c r="B536" s="136"/>
      <c r="C536" s="137"/>
      <c r="D536" s="137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</row>
    <row r="537" spans="2:19">
      <c r="B537" s="136"/>
      <c r="C537" s="136"/>
      <c r="D537" s="136"/>
      <c r="E537" s="136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</row>
    <row r="538" spans="2:19">
      <c r="B538" s="136"/>
      <c r="C538" s="136"/>
      <c r="D538" s="136"/>
      <c r="E538" s="136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</row>
    <row r="539" spans="2:19">
      <c r="B539" s="136"/>
      <c r="C539" s="136"/>
      <c r="D539" s="136"/>
      <c r="E539" s="136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</row>
    <row r="540" spans="2:19">
      <c r="B540" s="144"/>
      <c r="C540" s="136"/>
      <c r="D540" s="136"/>
      <c r="E540" s="136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</row>
    <row r="541" spans="2:19">
      <c r="B541" s="144"/>
      <c r="C541" s="136"/>
      <c r="D541" s="136"/>
      <c r="E541" s="136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</row>
    <row r="542" spans="2:19">
      <c r="B542" s="145"/>
      <c r="C542" s="136"/>
      <c r="D542" s="136"/>
      <c r="E542" s="136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</row>
    <row r="543" spans="2:19">
      <c r="B543" s="136"/>
      <c r="C543" s="136"/>
      <c r="D543" s="136"/>
      <c r="E543" s="136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</row>
    <row r="544" spans="2:19">
      <c r="B544" s="136"/>
      <c r="C544" s="136"/>
      <c r="D544" s="136"/>
      <c r="E544" s="136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</row>
    <row r="545" spans="2:19">
      <c r="B545" s="136"/>
      <c r="C545" s="136"/>
      <c r="D545" s="136"/>
      <c r="E545" s="136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</row>
    <row r="546" spans="2:19">
      <c r="B546" s="136"/>
      <c r="C546" s="136"/>
      <c r="D546" s="136"/>
      <c r="E546" s="136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</row>
    <row r="547" spans="2:19">
      <c r="B547" s="136"/>
      <c r="C547" s="136"/>
      <c r="D547" s="136"/>
      <c r="E547" s="136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</row>
    <row r="548" spans="2:19">
      <c r="B548" s="136"/>
      <c r="C548" s="136"/>
      <c r="D548" s="136"/>
      <c r="E548" s="136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</row>
    <row r="549" spans="2:19">
      <c r="B549" s="136"/>
      <c r="C549" s="136"/>
      <c r="D549" s="136"/>
      <c r="E549" s="136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</row>
    <row r="550" spans="2:19">
      <c r="B550" s="136"/>
      <c r="C550" s="136"/>
      <c r="D550" s="136"/>
      <c r="E550" s="136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</row>
    <row r="551" spans="2:19">
      <c r="B551" s="136"/>
      <c r="C551" s="136"/>
      <c r="D551" s="136"/>
      <c r="E551" s="136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</row>
    <row r="552" spans="2:19">
      <c r="B552" s="136"/>
      <c r="C552" s="136"/>
      <c r="D552" s="136"/>
      <c r="E552" s="136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</row>
    <row r="553" spans="2:19">
      <c r="B553" s="136"/>
      <c r="C553" s="136"/>
      <c r="D553" s="136"/>
      <c r="E553" s="136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</row>
    <row r="554" spans="2:19">
      <c r="B554" s="136"/>
      <c r="C554" s="136"/>
      <c r="D554" s="136"/>
      <c r="E554" s="136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</row>
    <row r="555" spans="2:19">
      <c r="B555" s="136"/>
      <c r="C555" s="136"/>
      <c r="D555" s="136"/>
      <c r="E555" s="136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</row>
    <row r="556" spans="2:19">
      <c r="B556" s="136"/>
      <c r="C556" s="136"/>
      <c r="D556" s="136"/>
      <c r="E556" s="136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</row>
    <row r="557" spans="2:19">
      <c r="B557" s="136"/>
      <c r="C557" s="136"/>
      <c r="D557" s="136"/>
      <c r="E557" s="136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</row>
    <row r="558" spans="2:19">
      <c r="B558" s="136"/>
      <c r="C558" s="136"/>
      <c r="D558" s="136"/>
      <c r="E558" s="136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</row>
    <row r="559" spans="2:19">
      <c r="B559" s="136"/>
      <c r="C559" s="136"/>
      <c r="D559" s="136"/>
      <c r="E559" s="136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</row>
    <row r="560" spans="2:19">
      <c r="B560" s="136"/>
      <c r="C560" s="136"/>
      <c r="D560" s="136"/>
      <c r="E560" s="136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</row>
    <row r="561" spans="2:19">
      <c r="B561" s="136"/>
      <c r="C561" s="136"/>
      <c r="D561" s="136"/>
      <c r="E561" s="136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</row>
    <row r="562" spans="2:19">
      <c r="B562" s="136"/>
      <c r="C562" s="136"/>
      <c r="D562" s="136"/>
      <c r="E562" s="136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</row>
    <row r="563" spans="2:19">
      <c r="B563" s="136"/>
      <c r="C563" s="136"/>
      <c r="D563" s="136"/>
      <c r="E563" s="136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</row>
    <row r="564" spans="2:19">
      <c r="B564" s="136"/>
      <c r="C564" s="136"/>
      <c r="D564" s="136"/>
      <c r="E564" s="136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</row>
    <row r="565" spans="2:19">
      <c r="B565" s="136"/>
      <c r="C565" s="136"/>
      <c r="D565" s="136"/>
      <c r="E565" s="136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</row>
    <row r="566" spans="2:19">
      <c r="B566" s="136"/>
      <c r="C566" s="136"/>
      <c r="D566" s="136"/>
      <c r="E566" s="136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</row>
    <row r="567" spans="2:19">
      <c r="B567" s="136"/>
      <c r="C567" s="136"/>
      <c r="D567" s="136"/>
      <c r="E567" s="136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</row>
    <row r="568" spans="2:19">
      <c r="B568" s="136"/>
      <c r="C568" s="136"/>
      <c r="D568" s="136"/>
      <c r="E568" s="136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</row>
    <row r="569" spans="2:19">
      <c r="B569" s="136"/>
      <c r="C569" s="136"/>
      <c r="D569" s="136"/>
      <c r="E569" s="136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</row>
    <row r="570" spans="2:19">
      <c r="B570" s="136"/>
      <c r="C570" s="136"/>
      <c r="D570" s="136"/>
      <c r="E570" s="136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</row>
    <row r="571" spans="2:19">
      <c r="B571" s="136"/>
      <c r="C571" s="136"/>
      <c r="D571" s="136"/>
      <c r="E571" s="136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</row>
    <row r="572" spans="2:19">
      <c r="B572" s="136"/>
      <c r="C572" s="136"/>
      <c r="D572" s="136"/>
      <c r="E572" s="136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</row>
    <row r="573" spans="2:19">
      <c r="B573" s="136"/>
      <c r="C573" s="136"/>
      <c r="D573" s="136"/>
      <c r="E573" s="136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</row>
    <row r="574" spans="2:19">
      <c r="B574" s="136"/>
      <c r="C574" s="136"/>
      <c r="D574" s="136"/>
      <c r="E574" s="136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</row>
    <row r="575" spans="2:19">
      <c r="B575" s="136"/>
      <c r="C575" s="136"/>
      <c r="D575" s="136"/>
      <c r="E575" s="136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</row>
    <row r="576" spans="2:19">
      <c r="B576" s="136"/>
      <c r="C576" s="136"/>
      <c r="D576" s="136"/>
      <c r="E576" s="136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</row>
    <row r="577" spans="2:19">
      <c r="B577" s="136"/>
      <c r="C577" s="136"/>
      <c r="D577" s="136"/>
      <c r="E577" s="136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</row>
    <row r="578" spans="2:19">
      <c r="B578" s="136"/>
      <c r="C578" s="136"/>
      <c r="D578" s="136"/>
      <c r="E578" s="136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</row>
    <row r="579" spans="2:19">
      <c r="B579" s="136"/>
      <c r="C579" s="136"/>
      <c r="D579" s="136"/>
      <c r="E579" s="136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</row>
    <row r="580" spans="2:19">
      <c r="B580" s="136"/>
      <c r="C580" s="136"/>
      <c r="D580" s="136"/>
      <c r="E580" s="136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</row>
    <row r="581" spans="2:19">
      <c r="B581" s="136"/>
      <c r="C581" s="136"/>
      <c r="D581" s="136"/>
      <c r="E581" s="136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</row>
    <row r="582" spans="2:19">
      <c r="B582" s="136"/>
      <c r="C582" s="136"/>
      <c r="D582" s="136"/>
      <c r="E582" s="136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</row>
    <row r="583" spans="2:19">
      <c r="B583" s="136"/>
      <c r="C583" s="136"/>
      <c r="D583" s="136"/>
      <c r="E583" s="136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</row>
    <row r="584" spans="2:19">
      <c r="B584" s="136"/>
      <c r="C584" s="136"/>
      <c r="D584" s="136"/>
      <c r="E584" s="136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</row>
    <row r="585" spans="2:19">
      <c r="B585" s="136"/>
      <c r="C585" s="136"/>
      <c r="D585" s="136"/>
      <c r="E585" s="136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</row>
    <row r="586" spans="2:19">
      <c r="B586" s="136"/>
      <c r="C586" s="136"/>
      <c r="D586" s="136"/>
      <c r="E586" s="136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</row>
    <row r="587" spans="2:19">
      <c r="B587" s="136"/>
      <c r="C587" s="136"/>
      <c r="D587" s="136"/>
      <c r="E587" s="136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</row>
    <row r="588" spans="2:19">
      <c r="B588" s="136"/>
      <c r="C588" s="136"/>
      <c r="D588" s="136"/>
      <c r="E588" s="136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</row>
    <row r="589" spans="2:19">
      <c r="B589" s="136"/>
      <c r="C589" s="136"/>
      <c r="D589" s="136"/>
      <c r="E589" s="136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</row>
    <row r="590" spans="2:19">
      <c r="B590" s="136"/>
      <c r="C590" s="136"/>
      <c r="D590" s="136"/>
      <c r="E590" s="136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</row>
    <row r="591" spans="2:19">
      <c r="B591" s="136"/>
      <c r="C591" s="136"/>
      <c r="D591" s="136"/>
      <c r="E591" s="136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</row>
    <row r="592" spans="2:19">
      <c r="B592" s="136"/>
      <c r="C592" s="136"/>
      <c r="D592" s="136"/>
      <c r="E592" s="136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</row>
    <row r="593" spans="2:19">
      <c r="B593" s="136"/>
      <c r="C593" s="136"/>
      <c r="D593" s="136"/>
      <c r="E593" s="136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</row>
    <row r="594" spans="2:19">
      <c r="B594" s="136"/>
      <c r="C594" s="136"/>
      <c r="D594" s="136"/>
      <c r="E594" s="136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</row>
    <row r="595" spans="2:19">
      <c r="B595" s="136"/>
      <c r="C595" s="136"/>
      <c r="D595" s="136"/>
      <c r="E595" s="136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</row>
    <row r="596" spans="2:19">
      <c r="B596" s="136"/>
      <c r="C596" s="136"/>
      <c r="D596" s="136"/>
      <c r="E596" s="136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</row>
    <row r="597" spans="2:19">
      <c r="B597" s="136"/>
      <c r="C597" s="136"/>
      <c r="D597" s="136"/>
      <c r="E597" s="136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</row>
    <row r="598" spans="2:19">
      <c r="B598" s="136"/>
      <c r="C598" s="136"/>
      <c r="D598" s="136"/>
      <c r="E598" s="136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</row>
    <row r="599" spans="2:19">
      <c r="B599" s="136"/>
      <c r="C599" s="136"/>
      <c r="D599" s="136"/>
      <c r="E599" s="136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</row>
    <row r="600" spans="2:19">
      <c r="B600" s="136"/>
      <c r="C600" s="136"/>
      <c r="D600" s="136"/>
      <c r="E600" s="136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</row>
    <row r="601" spans="2:19">
      <c r="B601" s="136"/>
      <c r="C601" s="136"/>
      <c r="D601" s="136"/>
      <c r="E601" s="136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</row>
    <row r="602" spans="2:19">
      <c r="B602" s="136"/>
      <c r="C602" s="136"/>
      <c r="D602" s="136"/>
      <c r="E602" s="136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</row>
    <row r="603" spans="2:19">
      <c r="B603" s="136"/>
      <c r="C603" s="136"/>
      <c r="D603" s="136"/>
      <c r="E603" s="136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</row>
    <row r="604" spans="2:19">
      <c r="B604" s="136"/>
      <c r="C604" s="136"/>
      <c r="D604" s="136"/>
      <c r="E604" s="136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</row>
    <row r="605" spans="2:19">
      <c r="B605" s="136"/>
      <c r="C605" s="136"/>
      <c r="D605" s="136"/>
      <c r="E605" s="136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</row>
    <row r="606" spans="2:19">
      <c r="B606" s="136"/>
      <c r="C606" s="136"/>
      <c r="D606" s="136"/>
      <c r="E606" s="136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</row>
    <row r="607" spans="2:19">
      <c r="B607" s="136"/>
      <c r="C607" s="136"/>
      <c r="D607" s="136"/>
      <c r="E607" s="136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</row>
    <row r="608" spans="2:19">
      <c r="B608" s="136"/>
      <c r="C608" s="136"/>
      <c r="D608" s="136"/>
      <c r="E608" s="136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</row>
    <row r="609" spans="2:19">
      <c r="B609" s="136"/>
      <c r="C609" s="136"/>
      <c r="D609" s="136"/>
      <c r="E609" s="136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</row>
    <row r="610" spans="2:19">
      <c r="B610" s="136"/>
      <c r="C610" s="136"/>
      <c r="D610" s="136"/>
      <c r="E610" s="136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</row>
    <row r="611" spans="2:19">
      <c r="B611" s="136"/>
      <c r="C611" s="136"/>
      <c r="D611" s="136"/>
      <c r="E611" s="136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</row>
    <row r="612" spans="2:19">
      <c r="B612" s="136"/>
      <c r="C612" s="136"/>
      <c r="D612" s="136"/>
      <c r="E612" s="136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</row>
    <row r="613" spans="2:19">
      <c r="B613" s="136"/>
      <c r="C613" s="136"/>
      <c r="D613" s="136"/>
      <c r="E613" s="136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</row>
    <row r="614" spans="2:19">
      <c r="B614" s="136"/>
      <c r="C614" s="136"/>
      <c r="D614" s="136"/>
      <c r="E614" s="136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</row>
    <row r="615" spans="2:19">
      <c r="B615" s="136"/>
      <c r="C615" s="136"/>
      <c r="D615" s="136"/>
      <c r="E615" s="136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</row>
    <row r="616" spans="2:19">
      <c r="B616" s="136"/>
      <c r="C616" s="136"/>
      <c r="D616" s="136"/>
      <c r="E616" s="136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</row>
    <row r="617" spans="2:19">
      <c r="B617" s="136"/>
      <c r="C617" s="136"/>
      <c r="D617" s="136"/>
      <c r="E617" s="136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</row>
    <row r="618" spans="2:19">
      <c r="B618" s="136"/>
      <c r="C618" s="136"/>
      <c r="D618" s="136"/>
      <c r="E618" s="136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</row>
    <row r="619" spans="2:19">
      <c r="B619" s="136"/>
      <c r="C619" s="136"/>
      <c r="D619" s="136"/>
      <c r="E619" s="136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</row>
    <row r="620" spans="2:19">
      <c r="B620" s="136"/>
      <c r="C620" s="136"/>
      <c r="D620" s="136"/>
      <c r="E620" s="136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</row>
    <row r="621" spans="2:19">
      <c r="B621" s="136"/>
      <c r="C621" s="136"/>
      <c r="D621" s="136"/>
      <c r="E621" s="136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</row>
    <row r="622" spans="2:19">
      <c r="B622" s="136"/>
      <c r="C622" s="136"/>
      <c r="D622" s="136"/>
      <c r="E622" s="136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</row>
    <row r="623" spans="2:19">
      <c r="B623" s="136"/>
      <c r="C623" s="136"/>
      <c r="D623" s="136"/>
      <c r="E623" s="136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</row>
    <row r="624" spans="2:19">
      <c r="B624" s="136"/>
      <c r="C624" s="136"/>
      <c r="D624" s="136"/>
      <c r="E624" s="136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</row>
    <row r="625" spans="2:19">
      <c r="B625" s="136"/>
      <c r="C625" s="136"/>
      <c r="D625" s="136"/>
      <c r="E625" s="136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</row>
    <row r="626" spans="2:19">
      <c r="B626" s="136"/>
      <c r="C626" s="136"/>
      <c r="D626" s="136"/>
      <c r="E626" s="136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</row>
    <row r="627" spans="2:19">
      <c r="B627" s="136"/>
      <c r="C627" s="136"/>
      <c r="D627" s="136"/>
      <c r="E627" s="136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</row>
    <row r="628" spans="2:19">
      <c r="B628" s="136"/>
      <c r="C628" s="136"/>
      <c r="D628" s="136"/>
      <c r="E628" s="136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</row>
    <row r="629" spans="2:19">
      <c r="B629" s="136"/>
      <c r="C629" s="136"/>
      <c r="D629" s="136"/>
      <c r="E629" s="136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</row>
    <row r="630" spans="2:19">
      <c r="B630" s="136"/>
      <c r="C630" s="136"/>
      <c r="D630" s="136"/>
      <c r="E630" s="136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</row>
    <row r="631" spans="2:19">
      <c r="B631" s="136"/>
      <c r="C631" s="136"/>
      <c r="D631" s="136"/>
      <c r="E631" s="136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</row>
    <row r="632" spans="2:19">
      <c r="B632" s="136"/>
      <c r="C632" s="136"/>
      <c r="D632" s="136"/>
      <c r="E632" s="136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</row>
    <row r="633" spans="2:19">
      <c r="B633" s="136"/>
      <c r="C633" s="136"/>
      <c r="D633" s="136"/>
      <c r="E633" s="136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</row>
    <row r="634" spans="2:19">
      <c r="B634" s="136"/>
      <c r="C634" s="136"/>
      <c r="D634" s="136"/>
      <c r="E634" s="136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</row>
    <row r="635" spans="2:19">
      <c r="B635" s="136"/>
      <c r="C635" s="136"/>
      <c r="D635" s="136"/>
      <c r="E635" s="136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</row>
    <row r="636" spans="2:19">
      <c r="B636" s="136"/>
      <c r="C636" s="136"/>
      <c r="D636" s="136"/>
      <c r="E636" s="136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</row>
    <row r="637" spans="2:19">
      <c r="B637" s="136"/>
      <c r="C637" s="136"/>
      <c r="D637" s="136"/>
      <c r="E637" s="136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</row>
    <row r="638" spans="2:19">
      <c r="B638" s="136"/>
      <c r="C638" s="136"/>
      <c r="D638" s="136"/>
      <c r="E638" s="136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</row>
    <row r="639" spans="2:19">
      <c r="B639" s="136"/>
      <c r="C639" s="136"/>
      <c r="D639" s="136"/>
      <c r="E639" s="136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</row>
    <row r="640" spans="2:19">
      <c r="B640" s="136"/>
      <c r="C640" s="136"/>
      <c r="D640" s="136"/>
      <c r="E640" s="136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</row>
    <row r="641" spans="2:19">
      <c r="B641" s="136"/>
      <c r="C641" s="136"/>
      <c r="D641" s="136"/>
      <c r="E641" s="136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</row>
    <row r="642" spans="2:19">
      <c r="B642" s="136"/>
      <c r="C642" s="136"/>
      <c r="D642" s="136"/>
      <c r="E642" s="136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</row>
    <row r="643" spans="2:19">
      <c r="B643" s="136"/>
      <c r="C643" s="136"/>
      <c r="D643" s="136"/>
      <c r="E643" s="136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</row>
    <row r="644" spans="2:19">
      <c r="B644" s="136"/>
      <c r="C644" s="136"/>
      <c r="D644" s="136"/>
      <c r="E644" s="136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</row>
    <row r="645" spans="2:19">
      <c r="B645" s="136"/>
      <c r="C645" s="136"/>
      <c r="D645" s="136"/>
      <c r="E645" s="136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  <c r="S645" s="137"/>
    </row>
    <row r="646" spans="2:19">
      <c r="B646" s="136"/>
      <c r="C646" s="136"/>
      <c r="D646" s="136"/>
      <c r="E646" s="136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</row>
    <row r="647" spans="2:19">
      <c r="B647" s="136"/>
      <c r="C647" s="136"/>
      <c r="D647" s="136"/>
      <c r="E647" s="136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</row>
    <row r="648" spans="2:19">
      <c r="B648" s="136"/>
      <c r="C648" s="136"/>
      <c r="D648" s="136"/>
      <c r="E648" s="136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</row>
    <row r="649" spans="2:19">
      <c r="B649" s="136"/>
      <c r="C649" s="136"/>
      <c r="D649" s="136"/>
      <c r="E649" s="136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</row>
    <row r="650" spans="2:19">
      <c r="B650" s="136"/>
      <c r="C650" s="136"/>
      <c r="D650" s="136"/>
      <c r="E650" s="136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</row>
    <row r="651" spans="2:19">
      <c r="B651" s="136"/>
      <c r="C651" s="136"/>
      <c r="D651" s="136"/>
      <c r="E651" s="136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</row>
    <row r="652" spans="2:19">
      <c r="B652" s="136"/>
      <c r="C652" s="136"/>
      <c r="D652" s="136"/>
      <c r="E652" s="136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</row>
    <row r="653" spans="2:19">
      <c r="B653" s="136"/>
      <c r="C653" s="136"/>
      <c r="D653" s="136"/>
      <c r="E653" s="136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</row>
    <row r="654" spans="2:19">
      <c r="B654" s="136"/>
      <c r="C654" s="136"/>
      <c r="D654" s="136"/>
      <c r="E654" s="136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</row>
    <row r="655" spans="2:19">
      <c r="B655" s="136"/>
      <c r="C655" s="136"/>
      <c r="D655" s="136"/>
      <c r="E655" s="136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</row>
    <row r="656" spans="2:19">
      <c r="B656" s="136"/>
      <c r="C656" s="136"/>
      <c r="D656" s="136"/>
      <c r="E656" s="136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</row>
    <row r="657" spans="2:19">
      <c r="B657" s="136"/>
      <c r="C657" s="136"/>
      <c r="D657" s="136"/>
      <c r="E657" s="136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</row>
    <row r="658" spans="2:19">
      <c r="B658" s="136"/>
      <c r="C658" s="136"/>
      <c r="D658" s="136"/>
      <c r="E658" s="136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</row>
    <row r="659" spans="2:19">
      <c r="B659" s="136"/>
      <c r="C659" s="136"/>
      <c r="D659" s="136"/>
      <c r="E659" s="136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</row>
    <row r="660" spans="2:19">
      <c r="B660" s="136"/>
      <c r="C660" s="136"/>
      <c r="D660" s="136"/>
      <c r="E660" s="136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</row>
    <row r="661" spans="2:19">
      <c r="B661" s="136"/>
      <c r="C661" s="136"/>
      <c r="D661" s="136"/>
      <c r="E661" s="136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</row>
    <row r="662" spans="2:19">
      <c r="B662" s="136"/>
      <c r="C662" s="136"/>
      <c r="D662" s="136"/>
      <c r="E662" s="136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</row>
    <row r="663" spans="2:19">
      <c r="B663" s="136"/>
      <c r="C663" s="136"/>
      <c r="D663" s="136"/>
      <c r="E663" s="136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</row>
    <row r="664" spans="2:19">
      <c r="B664" s="136"/>
      <c r="C664" s="136"/>
      <c r="D664" s="136"/>
      <c r="E664" s="136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</row>
    <row r="665" spans="2:19">
      <c r="B665" s="136"/>
      <c r="C665" s="136"/>
      <c r="D665" s="136"/>
      <c r="E665" s="136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</row>
    <row r="666" spans="2:19">
      <c r="B666" s="136"/>
      <c r="C666" s="136"/>
      <c r="D666" s="136"/>
      <c r="E666" s="136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</row>
    <row r="667" spans="2:19">
      <c r="B667" s="136"/>
      <c r="C667" s="136"/>
      <c r="D667" s="136"/>
      <c r="E667" s="136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</row>
    <row r="668" spans="2:19">
      <c r="B668" s="136"/>
      <c r="C668" s="136"/>
      <c r="D668" s="136"/>
      <c r="E668" s="136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</row>
    <row r="669" spans="2:19">
      <c r="B669" s="136"/>
      <c r="C669" s="136"/>
      <c r="D669" s="136"/>
      <c r="E669" s="136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</row>
    <row r="670" spans="2:19">
      <c r="B670" s="136"/>
      <c r="C670" s="136"/>
      <c r="D670" s="136"/>
      <c r="E670" s="136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</row>
  </sheetData>
  <sheetProtection sheet="1" objects="1" scenarios="1"/>
  <mergeCells count="2">
    <mergeCell ref="B6:S6"/>
    <mergeCell ref="B7:S7"/>
  </mergeCells>
  <phoneticPr fontId="3" type="noConversion"/>
  <conditionalFormatting sqref="B12:B23 B42:B134 B25:B37">
    <cfRule type="cellIs" dxfId="8" priority="2" operator="equal">
      <formula>"NR3"</formula>
    </cfRule>
  </conditionalFormatting>
  <conditionalFormatting sqref="B24">
    <cfRule type="cellIs" dxfId="7" priority="1" operator="equal">
      <formula>"NR3"</formula>
    </cfRule>
  </conditionalFormatting>
  <dataValidations count="1">
    <dataValidation allowBlank="1" showInputMessage="1" showErrorMessage="1" sqref="A30:XFD1048576 A1:B29 C5:C29 D1:XFD29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8.42578125" style="2" bestFit="1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148</v>
      </c>
      <c r="C1" s="67" t="s" vm="1">
        <v>236</v>
      </c>
    </row>
    <row r="2" spans="2:49">
      <c r="B2" s="46" t="s">
        <v>147</v>
      </c>
      <c r="C2" s="67" t="s">
        <v>237</v>
      </c>
    </row>
    <row r="3" spans="2:49">
      <c r="B3" s="46" t="s">
        <v>149</v>
      </c>
      <c r="C3" s="67" t="s">
        <v>238</v>
      </c>
    </row>
    <row r="4" spans="2:49">
      <c r="B4" s="46" t="s">
        <v>150</v>
      </c>
      <c r="C4" s="67">
        <v>2102</v>
      </c>
    </row>
    <row r="6" spans="2:49" ht="26.25" customHeight="1">
      <c r="B6" s="180" t="s">
        <v>177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2:49" ht="26.25" customHeight="1">
      <c r="B7" s="180" t="s">
        <v>94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2"/>
    </row>
    <row r="8" spans="2:49" s="3" customFormat="1" ht="63">
      <c r="B8" s="21" t="s">
        <v>118</v>
      </c>
      <c r="C8" s="29" t="s">
        <v>46</v>
      </c>
      <c r="D8" s="29" t="s">
        <v>120</v>
      </c>
      <c r="E8" s="29" t="s">
        <v>119</v>
      </c>
      <c r="F8" s="29" t="s">
        <v>67</v>
      </c>
      <c r="G8" s="29" t="s">
        <v>105</v>
      </c>
      <c r="H8" s="29" t="s">
        <v>212</v>
      </c>
      <c r="I8" s="29" t="s">
        <v>211</v>
      </c>
      <c r="J8" s="29" t="s">
        <v>113</v>
      </c>
      <c r="K8" s="29" t="s">
        <v>60</v>
      </c>
      <c r="L8" s="29" t="s">
        <v>151</v>
      </c>
      <c r="M8" s="30" t="s">
        <v>153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219</v>
      </c>
      <c r="I9" s="31"/>
      <c r="J9" s="31" t="s">
        <v>215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28</v>
      </c>
      <c r="C11" s="69"/>
      <c r="D11" s="69"/>
      <c r="E11" s="69"/>
      <c r="F11" s="69"/>
      <c r="G11" s="69"/>
      <c r="H11" s="77"/>
      <c r="I11" s="77"/>
      <c r="J11" s="77">
        <v>1978811.2967468961</v>
      </c>
      <c r="K11" s="69"/>
      <c r="L11" s="78">
        <f>IFERROR(J11/$J$11,0)</f>
        <v>1</v>
      </c>
      <c r="M11" s="78">
        <f>J11/'סכום נכסי הקרן'!$C$42</f>
        <v>3.1863605731043861E-2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92" t="s">
        <v>204</v>
      </c>
      <c r="C12" s="71"/>
      <c r="D12" s="71"/>
      <c r="E12" s="71"/>
      <c r="F12" s="71"/>
      <c r="G12" s="71"/>
      <c r="H12" s="80"/>
      <c r="I12" s="80"/>
      <c r="J12" s="80">
        <v>267185.19472642406</v>
      </c>
      <c r="K12" s="71"/>
      <c r="L12" s="81">
        <f t="shared" ref="L12:L73" si="0">IFERROR(J12/$J$11,0)</f>
        <v>0.13502307934347665</v>
      </c>
      <c r="M12" s="81">
        <f>J12/'סכום נכסי הקרן'!$C$42</f>
        <v>4.3023221647919925E-3</v>
      </c>
    </row>
    <row r="13" spans="2:49">
      <c r="B13" s="76" t="s">
        <v>2016</v>
      </c>
      <c r="C13" s="73">
        <v>9114</v>
      </c>
      <c r="D13" s="86" t="s">
        <v>26</v>
      </c>
      <c r="E13" s="73" t="s">
        <v>2017</v>
      </c>
      <c r="F13" s="86" t="s">
        <v>1157</v>
      </c>
      <c r="G13" s="86" t="s">
        <v>134</v>
      </c>
      <c r="H13" s="83">
        <v>110481.45000000001</v>
      </c>
      <c r="I13" s="83">
        <v>824.19640000000004</v>
      </c>
      <c r="J13" s="83">
        <v>3482.0737100000006</v>
      </c>
      <c r="K13" s="84">
        <v>1.3281651540633328E-2</v>
      </c>
      <c r="L13" s="84">
        <f t="shared" si="0"/>
        <v>1.7596795185697701E-3</v>
      </c>
      <c r="M13" s="84">
        <f>J13/'סכום נכסי הקרן'!$C$42</f>
        <v>5.6069734392700232E-5</v>
      </c>
    </row>
    <row r="14" spans="2:49">
      <c r="B14" s="76" t="s">
        <v>2018</v>
      </c>
      <c r="C14" s="73">
        <v>8423</v>
      </c>
      <c r="D14" s="86" t="s">
        <v>26</v>
      </c>
      <c r="E14" s="73" t="s">
        <v>2019</v>
      </c>
      <c r="F14" s="86" t="s">
        <v>464</v>
      </c>
      <c r="G14" s="86" t="s">
        <v>134</v>
      </c>
      <c r="H14" s="83">
        <v>92364854.360000014</v>
      </c>
      <c r="I14" s="155">
        <v>0</v>
      </c>
      <c r="J14" s="155">
        <v>0</v>
      </c>
      <c r="K14" s="84">
        <v>1.8789460766163533E-2</v>
      </c>
      <c r="L14" s="157">
        <v>0</v>
      </c>
      <c r="M14" s="157">
        <v>0</v>
      </c>
    </row>
    <row r="15" spans="2:49">
      <c r="B15" s="76" t="s">
        <v>2020</v>
      </c>
      <c r="C15" s="73">
        <v>8113</v>
      </c>
      <c r="D15" s="86" t="s">
        <v>26</v>
      </c>
      <c r="E15" s="73" t="s">
        <v>2021</v>
      </c>
      <c r="F15" s="86" t="s">
        <v>157</v>
      </c>
      <c r="G15" s="86" t="s">
        <v>134</v>
      </c>
      <c r="H15" s="83">
        <v>1050930.0000000002</v>
      </c>
      <c r="I15" s="83">
        <v>6.9478</v>
      </c>
      <c r="J15" s="83">
        <v>279.21513000000004</v>
      </c>
      <c r="K15" s="84">
        <v>1.2274862399450089E-2</v>
      </c>
      <c r="L15" s="84">
        <f t="shared" si="0"/>
        <v>1.4110245401318508E-4</v>
      </c>
      <c r="M15" s="84">
        <f>J15/'סכום נכסי הקרן'!$C$42</f>
        <v>4.4960329623588774E-6</v>
      </c>
    </row>
    <row r="16" spans="2:49">
      <c r="B16" s="76" t="s">
        <v>2022</v>
      </c>
      <c r="C16" s="73">
        <v>8460</v>
      </c>
      <c r="D16" s="86" t="s">
        <v>26</v>
      </c>
      <c r="E16" s="73" t="s">
        <v>2023</v>
      </c>
      <c r="F16" s="86" t="s">
        <v>1157</v>
      </c>
      <c r="G16" s="86" t="s">
        <v>134</v>
      </c>
      <c r="H16" s="83">
        <v>410074.69000000006</v>
      </c>
      <c r="I16" s="83">
        <v>322.17919999999998</v>
      </c>
      <c r="J16" s="83">
        <v>5052.1745800000008</v>
      </c>
      <c r="K16" s="84">
        <v>3.5871514353589581E-2</v>
      </c>
      <c r="L16" s="84">
        <f t="shared" si="0"/>
        <v>2.5531361117179883E-3</v>
      </c>
      <c r="M16" s="84">
        <f>J16/'סכום נכסי הקרן'!$C$42</f>
        <v>8.1352122441472329E-5</v>
      </c>
    </row>
    <row r="17" spans="2:13">
      <c r="B17" s="76" t="s">
        <v>2024</v>
      </c>
      <c r="C17" s="73">
        <v>8525</v>
      </c>
      <c r="D17" s="86" t="s">
        <v>26</v>
      </c>
      <c r="E17" s="73" t="s">
        <v>2025</v>
      </c>
      <c r="F17" s="86" t="s">
        <v>1157</v>
      </c>
      <c r="G17" s="86" t="s">
        <v>134</v>
      </c>
      <c r="H17" s="83">
        <v>158528.29000000004</v>
      </c>
      <c r="I17" s="83">
        <v>580.20000000000005</v>
      </c>
      <c r="J17" s="83">
        <v>3517.2430800000006</v>
      </c>
      <c r="K17" s="84">
        <v>1.5820250326861397E-2</v>
      </c>
      <c r="L17" s="84">
        <f t="shared" si="0"/>
        <v>1.7774524967500631E-3</v>
      </c>
      <c r="M17" s="84">
        <f>J17/'סכום נכסי הקרן'!$C$42</f>
        <v>5.6636045562103533E-5</v>
      </c>
    </row>
    <row r="18" spans="2:13">
      <c r="B18" s="76" t="s">
        <v>2026</v>
      </c>
      <c r="C18" s="73">
        <v>9326</v>
      </c>
      <c r="D18" s="86" t="s">
        <v>26</v>
      </c>
      <c r="E18" s="73" t="s">
        <v>2027</v>
      </c>
      <c r="F18" s="86" t="s">
        <v>1328</v>
      </c>
      <c r="G18" s="86" t="s">
        <v>134</v>
      </c>
      <c r="H18" s="83">
        <v>405584.77993300004</v>
      </c>
      <c r="I18" s="83">
        <v>100</v>
      </c>
      <c r="J18" s="83">
        <v>1550.9561984650002</v>
      </c>
      <c r="K18" s="84">
        <v>2.0279238996650002E-4</v>
      </c>
      <c r="L18" s="84">
        <f t="shared" si="0"/>
        <v>7.8378175878353014E-4</v>
      </c>
      <c r="M18" s="84">
        <f>J18/'סכום נכסי הקרן'!$C$42</f>
        <v>2.4974112941062527E-5</v>
      </c>
    </row>
    <row r="19" spans="2:13">
      <c r="B19" s="76" t="s">
        <v>2028</v>
      </c>
      <c r="C19" s="73">
        <v>8561</v>
      </c>
      <c r="D19" s="86" t="s">
        <v>26</v>
      </c>
      <c r="E19" s="73" t="s">
        <v>2029</v>
      </c>
      <c r="F19" s="86" t="s">
        <v>487</v>
      </c>
      <c r="G19" s="86" t="s">
        <v>135</v>
      </c>
      <c r="H19" s="83">
        <v>29182821.170000006</v>
      </c>
      <c r="I19" s="83">
        <v>101.422769</v>
      </c>
      <c r="J19" s="83">
        <v>29598.034350000005</v>
      </c>
      <c r="K19" s="84">
        <v>4.4960997911053444E-2</v>
      </c>
      <c r="L19" s="84">
        <f t="shared" si="0"/>
        <v>1.4957481998742502E-2</v>
      </c>
      <c r="M19" s="84">
        <f>J19/'סכום נכסי הקרן'!$C$42</f>
        <v>4.7659930913711697E-4</v>
      </c>
    </row>
    <row r="20" spans="2:13">
      <c r="B20" s="76" t="s">
        <v>2030</v>
      </c>
      <c r="C20" s="73">
        <v>9398</v>
      </c>
      <c r="D20" s="86" t="s">
        <v>26</v>
      </c>
      <c r="E20" s="73" t="s">
        <v>2031</v>
      </c>
      <c r="F20" s="86" t="s">
        <v>1328</v>
      </c>
      <c r="G20" s="86" t="s">
        <v>134</v>
      </c>
      <c r="H20" s="83">
        <v>405584.77993300004</v>
      </c>
      <c r="I20" s="83">
        <v>100</v>
      </c>
      <c r="J20" s="83">
        <v>1550.9561984650002</v>
      </c>
      <c r="K20" s="84">
        <v>2.0279238996650002E-4</v>
      </c>
      <c r="L20" s="84">
        <f t="shared" si="0"/>
        <v>7.8378175878353014E-4</v>
      </c>
      <c r="M20" s="84">
        <f>J20/'סכום נכסי הקרן'!$C$42</f>
        <v>2.4974112941062527E-5</v>
      </c>
    </row>
    <row r="21" spans="2:13">
      <c r="B21" s="76" t="s">
        <v>2032</v>
      </c>
      <c r="C21" s="73">
        <v>9113</v>
      </c>
      <c r="D21" s="86" t="s">
        <v>26</v>
      </c>
      <c r="E21" s="73" t="s">
        <v>2033</v>
      </c>
      <c r="F21" s="86" t="s">
        <v>1385</v>
      </c>
      <c r="G21" s="86" t="s">
        <v>135</v>
      </c>
      <c r="H21" s="83">
        <v>656186.76422200014</v>
      </c>
      <c r="I21" s="83">
        <v>2251.7957999999999</v>
      </c>
      <c r="J21" s="83">
        <v>14775.985998510001</v>
      </c>
      <c r="K21" s="84">
        <v>2.1871181355056564E-2</v>
      </c>
      <c r="L21" s="84">
        <f t="shared" si="0"/>
        <v>7.4671021045823113E-3</v>
      </c>
      <c r="M21" s="84">
        <f>J21/'סכום נכסי הקרן'!$C$42</f>
        <v>2.3792879741385862E-4</v>
      </c>
    </row>
    <row r="22" spans="2:13">
      <c r="B22" s="76" t="s">
        <v>2034</v>
      </c>
      <c r="C22" s="73">
        <v>9266</v>
      </c>
      <c r="D22" s="86" t="s">
        <v>26</v>
      </c>
      <c r="E22" s="73" t="s">
        <v>2033</v>
      </c>
      <c r="F22" s="86" t="s">
        <v>1385</v>
      </c>
      <c r="G22" s="86" t="s">
        <v>135</v>
      </c>
      <c r="H22" s="83">
        <v>16716658.017564004</v>
      </c>
      <c r="I22" s="83">
        <v>96.445400000000006</v>
      </c>
      <c r="J22" s="83">
        <v>16122.447688904002</v>
      </c>
      <c r="K22" s="84">
        <v>3.1901406660402726E-2</v>
      </c>
      <c r="L22" s="84">
        <f t="shared" si="0"/>
        <v>8.1475417668217288E-3</v>
      </c>
      <c r="M22" s="84">
        <f>J22/'סכום נכסי הקרן'!$C$42</f>
        <v>2.5961005853522004E-4</v>
      </c>
    </row>
    <row r="23" spans="2:13">
      <c r="B23" s="76" t="s">
        <v>2035</v>
      </c>
      <c r="C23" s="73">
        <v>8652</v>
      </c>
      <c r="D23" s="86" t="s">
        <v>26</v>
      </c>
      <c r="E23" s="73" t="s">
        <v>2036</v>
      </c>
      <c r="F23" s="86" t="s">
        <v>1157</v>
      </c>
      <c r="G23" s="86" t="s">
        <v>134</v>
      </c>
      <c r="H23" s="83">
        <v>457892.70000000007</v>
      </c>
      <c r="I23" s="83">
        <v>704.57380000000001</v>
      </c>
      <c r="J23" s="83">
        <v>12336.958199999999</v>
      </c>
      <c r="K23" s="84">
        <v>2.4563427475496774E-3</v>
      </c>
      <c r="L23" s="84">
        <f t="shared" si="0"/>
        <v>6.2345299020081261E-3</v>
      </c>
      <c r="M23" s="84">
        <f>J23/'סכום נכסי הקרן'!$C$42</f>
        <v>1.9865460271599044E-4</v>
      </c>
    </row>
    <row r="24" spans="2:13">
      <c r="B24" s="76" t="s">
        <v>2037</v>
      </c>
      <c r="C24" s="73">
        <v>9152</v>
      </c>
      <c r="D24" s="86" t="s">
        <v>26</v>
      </c>
      <c r="E24" s="73" t="s">
        <v>2038</v>
      </c>
      <c r="F24" s="86" t="s">
        <v>1328</v>
      </c>
      <c r="G24" s="86" t="s">
        <v>134</v>
      </c>
      <c r="H24" s="83">
        <v>405584.77993300004</v>
      </c>
      <c r="I24" s="83">
        <v>100</v>
      </c>
      <c r="J24" s="83">
        <v>1550.9561984650002</v>
      </c>
      <c r="K24" s="84">
        <v>2.0279238996650002E-4</v>
      </c>
      <c r="L24" s="84">
        <f t="shared" si="0"/>
        <v>7.8378175878353014E-4</v>
      </c>
      <c r="M24" s="84">
        <f>J24/'סכום נכסי הקרן'!$C$42</f>
        <v>2.4974112941062527E-5</v>
      </c>
    </row>
    <row r="25" spans="2:13">
      <c r="B25" s="76" t="s">
        <v>2039</v>
      </c>
      <c r="C25" s="73">
        <v>9262</v>
      </c>
      <c r="D25" s="86" t="s">
        <v>26</v>
      </c>
      <c r="E25" s="73" t="s">
        <v>2040</v>
      </c>
      <c r="F25" s="86" t="s">
        <v>1328</v>
      </c>
      <c r="G25" s="86" t="s">
        <v>134</v>
      </c>
      <c r="H25" s="83">
        <v>405584.77993300004</v>
      </c>
      <c r="I25" s="83">
        <v>100</v>
      </c>
      <c r="J25" s="83">
        <v>1550.9561984650002</v>
      </c>
      <c r="K25" s="84">
        <v>2.0279238996650002E-4</v>
      </c>
      <c r="L25" s="84">
        <f t="shared" si="0"/>
        <v>7.8378175878353014E-4</v>
      </c>
      <c r="M25" s="84">
        <f>J25/'סכום נכסי הקרן'!$C$42</f>
        <v>2.4974112941062527E-5</v>
      </c>
    </row>
    <row r="26" spans="2:13">
      <c r="B26" s="76" t="s">
        <v>2041</v>
      </c>
      <c r="C26" s="73">
        <v>8838</v>
      </c>
      <c r="D26" s="86" t="s">
        <v>26</v>
      </c>
      <c r="E26" s="73" t="s">
        <v>2042</v>
      </c>
      <c r="F26" s="86" t="s">
        <v>395</v>
      </c>
      <c r="G26" s="86" t="s">
        <v>134</v>
      </c>
      <c r="H26" s="83">
        <v>290675.15157500008</v>
      </c>
      <c r="I26" s="83">
        <v>1115.5499</v>
      </c>
      <c r="J26" s="83">
        <v>12399.803215562002</v>
      </c>
      <c r="K26" s="84">
        <v>1.2317350199383572E-2</v>
      </c>
      <c r="L26" s="84">
        <f t="shared" si="0"/>
        <v>6.2662888755218304E-3</v>
      </c>
      <c r="M26" s="84">
        <f>J26/'סכום נכסי הקרן'!$C$42</f>
        <v>1.9966655812645378E-4</v>
      </c>
    </row>
    <row r="27" spans="2:13">
      <c r="B27" s="76" t="s">
        <v>2043</v>
      </c>
      <c r="C27" s="73" t="s">
        <v>2044</v>
      </c>
      <c r="D27" s="86" t="s">
        <v>26</v>
      </c>
      <c r="E27" s="73" t="s">
        <v>2045</v>
      </c>
      <c r="F27" s="86" t="s">
        <v>1197</v>
      </c>
      <c r="G27" s="86" t="s">
        <v>135</v>
      </c>
      <c r="H27" s="83">
        <v>7980215.0000000009</v>
      </c>
      <c r="I27" s="83">
        <v>183</v>
      </c>
      <c r="J27" s="83">
        <v>14603.793450000003</v>
      </c>
      <c r="K27" s="84">
        <v>1.3831308683435187E-2</v>
      </c>
      <c r="L27" s="84">
        <f t="shared" si="0"/>
        <v>7.380083929179191E-3</v>
      </c>
      <c r="M27" s="84">
        <f>J27/'סכום נכסי הקרן'!$C$42</f>
        <v>2.3515608458137878E-4</v>
      </c>
    </row>
    <row r="28" spans="2:13">
      <c r="B28" s="76" t="s">
        <v>2046</v>
      </c>
      <c r="C28" s="73">
        <v>8726</v>
      </c>
      <c r="D28" s="86" t="s">
        <v>26</v>
      </c>
      <c r="E28" s="73" t="s">
        <v>2047</v>
      </c>
      <c r="F28" s="86" t="s">
        <v>1360</v>
      </c>
      <c r="G28" s="86" t="s">
        <v>134</v>
      </c>
      <c r="H28" s="83">
        <v>550026.91</v>
      </c>
      <c r="I28" s="83">
        <v>334.45</v>
      </c>
      <c r="J28" s="83">
        <v>7034.4965599999996</v>
      </c>
      <c r="K28" s="84">
        <v>1.8395646160241559E-4</v>
      </c>
      <c r="L28" s="84">
        <f t="shared" si="0"/>
        <v>3.5549102491806532E-3</v>
      </c>
      <c r="M28" s="84">
        <f>J28/'סכום נכסי הקרן'!$C$42</f>
        <v>1.1327225858913922E-4</v>
      </c>
    </row>
    <row r="29" spans="2:13">
      <c r="B29" s="76" t="s">
        <v>2048</v>
      </c>
      <c r="C29" s="73">
        <v>8631</v>
      </c>
      <c r="D29" s="86" t="s">
        <v>26</v>
      </c>
      <c r="E29" s="73" t="s">
        <v>2049</v>
      </c>
      <c r="F29" s="86" t="s">
        <v>1157</v>
      </c>
      <c r="G29" s="86" t="s">
        <v>134</v>
      </c>
      <c r="H29" s="83">
        <v>396559.84000000008</v>
      </c>
      <c r="I29" s="83">
        <v>369.08190000000002</v>
      </c>
      <c r="J29" s="83">
        <v>5596.9233800000011</v>
      </c>
      <c r="K29" s="84">
        <v>7.7978660739569791E-3</v>
      </c>
      <c r="L29" s="84">
        <f t="shared" si="0"/>
        <v>2.828427040618359E-3</v>
      </c>
      <c r="M29" s="84">
        <f>J29/'סכום נכסי הקרן'!$C$42</f>
        <v>9.0123884061286583E-5</v>
      </c>
    </row>
    <row r="30" spans="2:13">
      <c r="B30" s="76" t="s">
        <v>2050</v>
      </c>
      <c r="C30" s="73">
        <v>8603</v>
      </c>
      <c r="D30" s="86" t="s">
        <v>26</v>
      </c>
      <c r="E30" s="73" t="s">
        <v>2051</v>
      </c>
      <c r="F30" s="86" t="s">
        <v>1157</v>
      </c>
      <c r="G30" s="86" t="s">
        <v>134</v>
      </c>
      <c r="H30" s="83">
        <v>2462.8100000000004</v>
      </c>
      <c r="I30" s="83">
        <v>15266.785099999999</v>
      </c>
      <c r="J30" s="83">
        <v>1437.7930600000002</v>
      </c>
      <c r="K30" s="84">
        <v>3.0686242419583204E-2</v>
      </c>
      <c r="L30" s="84">
        <f t="shared" si="0"/>
        <v>7.2659432577714051E-4</v>
      </c>
      <c r="M30" s="84">
        <f>J30/'סכום נכסי הקרן'!$C$42</f>
        <v>2.3151915122976447E-5</v>
      </c>
    </row>
    <row r="31" spans="2:13">
      <c r="B31" s="76" t="s">
        <v>2052</v>
      </c>
      <c r="C31" s="73">
        <v>9151</v>
      </c>
      <c r="D31" s="86" t="s">
        <v>26</v>
      </c>
      <c r="E31" s="73" t="s">
        <v>2053</v>
      </c>
      <c r="F31" s="86" t="s">
        <v>799</v>
      </c>
      <c r="G31" s="86" t="s">
        <v>134</v>
      </c>
      <c r="H31" s="83">
        <v>1471652.0000000002</v>
      </c>
      <c r="I31" s="83">
        <v>100</v>
      </c>
      <c r="J31" s="83">
        <v>5627.5972500000007</v>
      </c>
      <c r="K31" s="84">
        <v>1.8395650000000002E-4</v>
      </c>
      <c r="L31" s="84">
        <f t="shared" si="0"/>
        <v>2.8439282003552306E-3</v>
      </c>
      <c r="M31" s="84">
        <f>J31/'סכום נכסי הקרן'!$C$42</f>
        <v>9.0617806903516189E-5</v>
      </c>
    </row>
    <row r="32" spans="2:13">
      <c r="B32" s="76" t="s">
        <v>2054</v>
      </c>
      <c r="C32" s="73">
        <v>8824</v>
      </c>
      <c r="D32" s="86" t="s">
        <v>26</v>
      </c>
      <c r="E32" s="73" t="s">
        <v>2055</v>
      </c>
      <c r="F32" s="86" t="s">
        <v>1328</v>
      </c>
      <c r="G32" s="86" t="s">
        <v>135</v>
      </c>
      <c r="H32" s="83">
        <v>40562.796342000009</v>
      </c>
      <c r="I32" s="83">
        <v>3904.375</v>
      </c>
      <c r="J32" s="83">
        <v>1583.7236811790006</v>
      </c>
      <c r="K32" s="84">
        <v>4.056279634200001E-2</v>
      </c>
      <c r="L32" s="84">
        <f t="shared" si="0"/>
        <v>8.003409338639782E-4</v>
      </c>
      <c r="M32" s="84">
        <f>J32/'סכום נכסי הקרן'!$C$42</f>
        <v>2.5501747967057254E-5</v>
      </c>
    </row>
    <row r="33" spans="2:13">
      <c r="B33" s="76" t="s">
        <v>2056</v>
      </c>
      <c r="C33" s="73">
        <v>9068</v>
      </c>
      <c r="D33" s="86" t="s">
        <v>26</v>
      </c>
      <c r="E33" s="73" t="s">
        <v>2057</v>
      </c>
      <c r="F33" s="86" t="s">
        <v>523</v>
      </c>
      <c r="G33" s="86" t="s">
        <v>135</v>
      </c>
      <c r="H33" s="83">
        <v>38816093.540000007</v>
      </c>
      <c r="I33" s="83">
        <v>100</v>
      </c>
      <c r="J33" s="83">
        <v>38816.093540000009</v>
      </c>
      <c r="K33" s="84">
        <v>8.4827268359089797E-2</v>
      </c>
      <c r="L33" s="84">
        <f t="shared" si="0"/>
        <v>1.9615864132073862E-2</v>
      </c>
      <c r="M33" s="84">
        <f>J33/'סכום נכסי הקרן'!$C$42</f>
        <v>6.2503216077812646E-4</v>
      </c>
    </row>
    <row r="34" spans="2:13">
      <c r="B34" s="76" t="s">
        <v>2058</v>
      </c>
      <c r="C34" s="73">
        <v>5992</v>
      </c>
      <c r="D34" s="86" t="s">
        <v>26</v>
      </c>
      <c r="E34" s="73" t="s">
        <v>2003</v>
      </c>
      <c r="F34" s="86" t="s">
        <v>448</v>
      </c>
      <c r="G34" s="86" t="s">
        <v>135</v>
      </c>
      <c r="H34" s="83">
        <v>126513.00000000001</v>
      </c>
      <c r="I34" s="83">
        <v>9.9999999999999995E-7</v>
      </c>
      <c r="J34" s="83">
        <v>1.3000000000000002E-4</v>
      </c>
      <c r="K34" s="84">
        <v>4.6341758241758247E-3</v>
      </c>
      <c r="L34" s="84">
        <f t="shared" si="0"/>
        <v>6.5696006594320518E-11</v>
      </c>
      <c r="M34" s="84">
        <f>J34/'סכום נכסי הקרן'!$C$42</f>
        <v>2.0933116522254865E-12</v>
      </c>
    </row>
    <row r="35" spans="2:13">
      <c r="B35" s="76" t="s">
        <v>2059</v>
      </c>
      <c r="C35" s="73">
        <v>2007</v>
      </c>
      <c r="D35" s="86" t="s">
        <v>26</v>
      </c>
      <c r="E35" s="73" t="s">
        <v>2060</v>
      </c>
      <c r="F35" s="86" t="s">
        <v>308</v>
      </c>
      <c r="G35" s="86" t="s">
        <v>135</v>
      </c>
      <c r="H35" s="83">
        <v>546391.75000000012</v>
      </c>
      <c r="I35" s="83">
        <v>737.96868300000006</v>
      </c>
      <c r="J35" s="83">
        <v>4032.2000900000007</v>
      </c>
      <c r="K35" s="84">
        <v>4.0000000000000008E-2</v>
      </c>
      <c r="L35" s="84">
        <f t="shared" si="0"/>
        <v>2.0376880284789217E-3</v>
      </c>
      <c r="M35" s="84">
        <f>J35/'סכום נכסי הקרן'!$C$42</f>
        <v>6.4928087942320431E-5</v>
      </c>
    </row>
    <row r="36" spans="2:13">
      <c r="B36" s="76" t="s">
        <v>2061</v>
      </c>
      <c r="C36" s="73">
        <v>8803</v>
      </c>
      <c r="D36" s="86" t="s">
        <v>26</v>
      </c>
      <c r="E36" s="73" t="s">
        <v>2062</v>
      </c>
      <c r="F36" s="86" t="s">
        <v>523</v>
      </c>
      <c r="G36" s="86" t="s">
        <v>136</v>
      </c>
      <c r="H36" s="83">
        <v>1332109.0900000003</v>
      </c>
      <c r="I36" s="155">
        <v>135.3151</v>
      </c>
      <c r="J36" s="83">
        <v>7305.8941300000006</v>
      </c>
      <c r="K36" s="84">
        <v>8.812518456066884E-2</v>
      </c>
      <c r="L36" s="84">
        <f t="shared" si="0"/>
        <v>3.6920620687837503E-3</v>
      </c>
      <c r="M36" s="84">
        <f>J36/'סכום נכסי הקרן'!$C$42</f>
        <v>1.1764241009426755E-4</v>
      </c>
    </row>
    <row r="37" spans="2:13">
      <c r="B37" s="76" t="s">
        <v>2063</v>
      </c>
      <c r="C37" s="73" t="s">
        <v>2064</v>
      </c>
      <c r="D37" s="86" t="s">
        <v>26</v>
      </c>
      <c r="E37" s="73" t="s">
        <v>2065</v>
      </c>
      <c r="F37" s="86" t="s">
        <v>308</v>
      </c>
      <c r="G37" s="86" t="s">
        <v>134</v>
      </c>
      <c r="H37" s="83">
        <v>2727145.1200000006</v>
      </c>
      <c r="I37" s="83">
        <v>648.44299999999998</v>
      </c>
      <c r="J37" s="83">
        <v>67623.545750000019</v>
      </c>
      <c r="K37" s="84">
        <v>4.5913336568965422E-2</v>
      </c>
      <c r="L37" s="84">
        <f t="shared" si="0"/>
        <v>3.417382236556412E-2</v>
      </c>
      <c r="M37" s="84">
        <f>J37/'סכום נכסי הקרן'!$C$42</f>
        <v>1.0889012021790638E-3</v>
      </c>
    </row>
    <row r="38" spans="2:13">
      <c r="B38" s="76" t="s">
        <v>2066</v>
      </c>
      <c r="C38" s="73">
        <v>9527</v>
      </c>
      <c r="D38" s="86" t="s">
        <v>26</v>
      </c>
      <c r="E38" s="73" t="s">
        <v>2067</v>
      </c>
      <c r="F38" s="86" t="s">
        <v>523</v>
      </c>
      <c r="G38" s="86" t="s">
        <v>135</v>
      </c>
      <c r="H38" s="83">
        <v>6052536.936807001</v>
      </c>
      <c r="I38" s="83">
        <v>100</v>
      </c>
      <c r="J38" s="83">
        <v>6052.5369368070014</v>
      </c>
      <c r="K38" s="84">
        <v>1.6031043753440149E-2</v>
      </c>
      <c r="L38" s="84">
        <f t="shared" si="0"/>
        <v>3.0586731270218553E-3</v>
      </c>
      <c r="M38" s="84">
        <f>J38/'סכום נכסי הקרן'!$C$42</f>
        <v>9.7460354579563443E-5</v>
      </c>
    </row>
    <row r="39" spans="2:13">
      <c r="B39" s="76" t="s">
        <v>2068</v>
      </c>
      <c r="C39" s="73">
        <v>9552</v>
      </c>
      <c r="D39" s="86" t="s">
        <v>26</v>
      </c>
      <c r="E39" s="73" t="s">
        <v>2067</v>
      </c>
      <c r="F39" s="86" t="s">
        <v>523</v>
      </c>
      <c r="G39" s="86" t="s">
        <v>135</v>
      </c>
      <c r="H39" s="83">
        <v>3702836.0216020006</v>
      </c>
      <c r="I39" s="83">
        <v>100</v>
      </c>
      <c r="J39" s="83">
        <v>3702.8360216020005</v>
      </c>
      <c r="K39" s="84">
        <v>9.8075116094097393E-3</v>
      </c>
      <c r="L39" s="84">
        <f t="shared" si="0"/>
        <v>1.8712426130219426E-3</v>
      </c>
      <c r="M39" s="84">
        <f>J39/'סכום נכסי הקרן'!$C$42</f>
        <v>5.9624536848459462E-5</v>
      </c>
    </row>
    <row r="40" spans="2:13">
      <c r="B40" s="72"/>
      <c r="C40" s="73"/>
      <c r="D40" s="73"/>
      <c r="E40" s="73"/>
      <c r="F40" s="73"/>
      <c r="G40" s="73"/>
      <c r="H40" s="83"/>
      <c r="I40" s="83"/>
      <c r="J40" s="73"/>
      <c r="K40" s="73"/>
      <c r="L40" s="84"/>
      <c r="M40" s="73"/>
    </row>
    <row r="41" spans="2:13">
      <c r="B41" s="70" t="s">
        <v>203</v>
      </c>
      <c r="C41" s="71"/>
      <c r="D41" s="71"/>
      <c r="E41" s="71"/>
      <c r="F41" s="71"/>
      <c r="G41" s="71"/>
      <c r="H41" s="80"/>
      <c r="I41" s="80"/>
      <c r="J41" s="80">
        <v>1711626.1020204721</v>
      </c>
      <c r="K41" s="71"/>
      <c r="L41" s="81">
        <f t="shared" si="0"/>
        <v>0.86497692065652332</v>
      </c>
      <c r="M41" s="81">
        <f>J41/'סכום נכסי הקרן'!$C$42</f>
        <v>2.7561283566251871E-2</v>
      </c>
    </row>
    <row r="42" spans="2:13">
      <c r="B42" s="92" t="s">
        <v>65</v>
      </c>
      <c r="C42" s="71"/>
      <c r="D42" s="71"/>
      <c r="E42" s="71"/>
      <c r="F42" s="71"/>
      <c r="G42" s="71"/>
      <c r="H42" s="80"/>
      <c r="I42" s="80"/>
      <c r="J42" s="80">
        <v>1711626.1020204721</v>
      </c>
      <c r="K42" s="71"/>
      <c r="L42" s="81">
        <f t="shared" si="0"/>
        <v>0.86497692065652332</v>
      </c>
      <c r="M42" s="81">
        <f>J42/'סכום נכסי הקרן'!$C$42</f>
        <v>2.7561283566251871E-2</v>
      </c>
    </row>
    <row r="43" spans="2:13">
      <c r="B43" s="76" t="s">
        <v>2069</v>
      </c>
      <c r="C43" s="73">
        <v>3610</v>
      </c>
      <c r="D43" s="86" t="s">
        <v>26</v>
      </c>
      <c r="E43" s="73"/>
      <c r="F43" s="86" t="s">
        <v>703</v>
      </c>
      <c r="G43" s="86" t="s">
        <v>134</v>
      </c>
      <c r="H43" s="83">
        <v>640731.00000000012</v>
      </c>
      <c r="I43" s="83">
        <v>385.99090000000001</v>
      </c>
      <c r="J43" s="83">
        <v>9457.3766500000002</v>
      </c>
      <c r="K43" s="84">
        <v>9.3797475949917788E-2</v>
      </c>
      <c r="L43" s="84">
        <f t="shared" si="0"/>
        <v>4.779322144333637E-3</v>
      </c>
      <c r="M43" s="84">
        <f>J43/'סכום נכסי הקרן'!$C$42</f>
        <v>1.522864364686941E-4</v>
      </c>
    </row>
    <row r="44" spans="2:13">
      <c r="B44" s="76" t="s">
        <v>2070</v>
      </c>
      <c r="C44" s="73" t="s">
        <v>2071</v>
      </c>
      <c r="D44" s="86" t="s">
        <v>26</v>
      </c>
      <c r="E44" s="73"/>
      <c r="F44" s="86" t="s">
        <v>703</v>
      </c>
      <c r="G44" s="86" t="s">
        <v>134</v>
      </c>
      <c r="H44" s="83">
        <v>6782.73</v>
      </c>
      <c r="I44" s="83">
        <v>143595.27100000001</v>
      </c>
      <c r="J44" s="83">
        <v>37244.540490000007</v>
      </c>
      <c r="K44" s="84">
        <v>8.0024970011563556E-2</v>
      </c>
      <c r="L44" s="84">
        <f t="shared" si="0"/>
        <v>1.8821673674103673E-2</v>
      </c>
      <c r="M44" s="84">
        <f>J44/'סכום נכסי הקרן'!$C$42</f>
        <v>5.9972638915000722E-4</v>
      </c>
    </row>
    <row r="45" spans="2:13">
      <c r="B45" s="76" t="s">
        <v>2072</v>
      </c>
      <c r="C45" s="73">
        <v>6824</v>
      </c>
      <c r="D45" s="86" t="s">
        <v>26</v>
      </c>
      <c r="E45" s="73"/>
      <c r="F45" s="86" t="s">
        <v>703</v>
      </c>
      <c r="G45" s="86" t="s">
        <v>134</v>
      </c>
      <c r="H45" s="83">
        <v>218987.15000000002</v>
      </c>
      <c r="I45" s="83">
        <v>11242.39</v>
      </c>
      <c r="J45" s="83">
        <v>94144.545260000014</v>
      </c>
      <c r="K45" s="84">
        <v>0.13302579488107968</v>
      </c>
      <c r="L45" s="84">
        <f t="shared" si="0"/>
        <v>4.757631281707897E-2</v>
      </c>
      <c r="M45" s="84">
        <f>J45/'סכום נכסי הקרן'!$C$42</f>
        <v>1.5159528737402131E-3</v>
      </c>
    </row>
    <row r="46" spans="2:13">
      <c r="B46" s="76" t="s">
        <v>2073</v>
      </c>
      <c r="C46" s="73" t="s">
        <v>2074</v>
      </c>
      <c r="D46" s="86" t="s">
        <v>26</v>
      </c>
      <c r="E46" s="73"/>
      <c r="F46" s="86" t="s">
        <v>703</v>
      </c>
      <c r="G46" s="86" t="s">
        <v>134</v>
      </c>
      <c r="H46" s="83">
        <v>2659786.9100000006</v>
      </c>
      <c r="I46" s="83">
        <v>98.608199999999997</v>
      </c>
      <c r="J46" s="83">
        <v>10029.46479</v>
      </c>
      <c r="K46" s="84">
        <v>0.10790420347002919</v>
      </c>
      <c r="L46" s="84">
        <f t="shared" si="0"/>
        <v>5.068429115241118E-3</v>
      </c>
      <c r="M46" s="84">
        <f>J46/'סכום נכסי הקרן'!$C$42</f>
        <v>1.6149842700378646E-4</v>
      </c>
    </row>
    <row r="47" spans="2:13">
      <c r="B47" s="76" t="s">
        <v>2075</v>
      </c>
      <c r="C47" s="73" t="s">
        <v>2076</v>
      </c>
      <c r="D47" s="86" t="s">
        <v>26</v>
      </c>
      <c r="E47" s="73"/>
      <c r="F47" s="86" t="s">
        <v>703</v>
      </c>
      <c r="G47" s="86" t="s">
        <v>134</v>
      </c>
      <c r="H47" s="83">
        <v>18452512.470000003</v>
      </c>
      <c r="I47" s="155">
        <v>0</v>
      </c>
      <c r="J47" s="155">
        <v>0</v>
      </c>
      <c r="K47" s="84">
        <v>0.15672562321750774</v>
      </c>
      <c r="L47" s="157">
        <v>0</v>
      </c>
      <c r="M47" s="157">
        <v>0</v>
      </c>
    </row>
    <row r="48" spans="2:13">
      <c r="B48" s="76" t="s">
        <v>2077</v>
      </c>
      <c r="C48" s="73">
        <v>6900</v>
      </c>
      <c r="D48" s="86" t="s">
        <v>26</v>
      </c>
      <c r="E48" s="73"/>
      <c r="F48" s="86" t="s">
        <v>703</v>
      </c>
      <c r="G48" s="86" t="s">
        <v>134</v>
      </c>
      <c r="H48" s="83">
        <v>449517.33000000007</v>
      </c>
      <c r="I48" s="83">
        <v>7851.79</v>
      </c>
      <c r="J48" s="83">
        <v>134968.68002000003</v>
      </c>
      <c r="K48" s="84">
        <v>0.12370445902349943</v>
      </c>
      <c r="L48" s="84">
        <f t="shared" si="0"/>
        <v>6.8206948404774273E-2</v>
      </c>
      <c r="M48" s="84">
        <f>J48/'סכום נכסי הקרן'!$C$42</f>
        <v>2.1733193120873789E-3</v>
      </c>
    </row>
    <row r="49" spans="2:13">
      <c r="B49" s="76" t="s">
        <v>2078</v>
      </c>
      <c r="C49" s="73" t="s">
        <v>2079</v>
      </c>
      <c r="D49" s="86" t="s">
        <v>26</v>
      </c>
      <c r="E49" s="73"/>
      <c r="F49" s="86" t="s">
        <v>703</v>
      </c>
      <c r="G49" s="86" t="s">
        <v>134</v>
      </c>
      <c r="H49" s="83">
        <v>4955.3300000000008</v>
      </c>
      <c r="I49" s="155">
        <v>0</v>
      </c>
      <c r="J49" s="155">
        <v>0</v>
      </c>
      <c r="K49" s="84">
        <v>9.5059991233194183E-2</v>
      </c>
      <c r="L49" s="157">
        <v>0</v>
      </c>
      <c r="M49" s="157">
        <v>0</v>
      </c>
    </row>
    <row r="50" spans="2:13">
      <c r="B50" s="76" t="s">
        <v>2080</v>
      </c>
      <c r="C50" s="73">
        <v>7019</v>
      </c>
      <c r="D50" s="86" t="s">
        <v>26</v>
      </c>
      <c r="E50" s="73"/>
      <c r="F50" s="86" t="s">
        <v>703</v>
      </c>
      <c r="G50" s="86" t="s">
        <v>134</v>
      </c>
      <c r="H50" s="83">
        <v>193372.10000000003</v>
      </c>
      <c r="I50" s="83">
        <v>11369.545599999999</v>
      </c>
      <c r="J50" s="83">
        <v>84072.663240000009</v>
      </c>
      <c r="K50" s="84">
        <v>0.13171908983417521</v>
      </c>
      <c r="L50" s="84">
        <f t="shared" si="0"/>
        <v>4.2486447989362519E-2</v>
      </c>
      <c r="M50" s="84">
        <f>J50/'סכום נכסי הקרן'!$C$42</f>
        <v>1.3537714276455487E-3</v>
      </c>
    </row>
    <row r="51" spans="2:13">
      <c r="B51" s="76" t="s">
        <v>2081</v>
      </c>
      <c r="C51" s="73" t="s">
        <v>2082</v>
      </c>
      <c r="D51" s="86" t="s">
        <v>26</v>
      </c>
      <c r="E51" s="73"/>
      <c r="F51" s="86" t="s">
        <v>703</v>
      </c>
      <c r="G51" s="86" t="s">
        <v>136</v>
      </c>
      <c r="H51" s="83">
        <v>19.400000000000002</v>
      </c>
      <c r="I51" s="155">
        <v>0</v>
      </c>
      <c r="J51" s="155">
        <v>0</v>
      </c>
      <c r="K51" s="84">
        <v>6.5486182584253549E-4</v>
      </c>
      <c r="L51" s="157">
        <v>0</v>
      </c>
      <c r="M51" s="157">
        <v>0</v>
      </c>
    </row>
    <row r="52" spans="2:13">
      <c r="B52" s="76" t="s">
        <v>3568</v>
      </c>
      <c r="C52" s="73">
        <v>4654</v>
      </c>
      <c r="D52" s="86" t="s">
        <v>26</v>
      </c>
      <c r="E52" s="73"/>
      <c r="F52" s="146" t="s">
        <v>703</v>
      </c>
      <c r="G52" s="86" t="s">
        <v>137</v>
      </c>
      <c r="H52" s="83">
        <v>2768309.5000000005</v>
      </c>
      <c r="I52" s="83">
        <v>358.88350000000003</v>
      </c>
      <c r="J52" s="83">
        <v>46474.964659999998</v>
      </c>
      <c r="K52" s="84">
        <v>0.28025000000000005</v>
      </c>
      <c r="L52" s="84">
        <f t="shared" si="0"/>
        <v>2.3486304498262865E-2</v>
      </c>
      <c r="M52" s="84">
        <f>J52/'סכום נכסי הקרן'!$C$42</f>
        <v>7.4835834661188987E-4</v>
      </c>
    </row>
    <row r="53" spans="2:13">
      <c r="B53" s="76" t="s">
        <v>2083</v>
      </c>
      <c r="C53" s="73" t="s">
        <v>2084</v>
      </c>
      <c r="D53" s="86" t="s">
        <v>26</v>
      </c>
      <c r="E53" s="73"/>
      <c r="F53" s="86" t="s">
        <v>703</v>
      </c>
      <c r="G53" s="86" t="s">
        <v>134</v>
      </c>
      <c r="H53" s="83">
        <v>403.96000000000009</v>
      </c>
      <c r="I53" s="155">
        <v>0</v>
      </c>
      <c r="J53" s="155">
        <v>0</v>
      </c>
      <c r="K53" s="84">
        <v>7.6315673636577139E-3</v>
      </c>
      <c r="L53" s="157">
        <v>0</v>
      </c>
      <c r="M53" s="157">
        <v>0</v>
      </c>
    </row>
    <row r="54" spans="2:13">
      <c r="B54" s="76" t="s">
        <v>2085</v>
      </c>
      <c r="C54" s="73" t="s">
        <v>2086</v>
      </c>
      <c r="D54" s="86" t="s">
        <v>26</v>
      </c>
      <c r="E54" s="73"/>
      <c r="F54" s="86" t="s">
        <v>703</v>
      </c>
      <c r="G54" s="86" t="s">
        <v>136</v>
      </c>
      <c r="H54" s="83">
        <v>3355.1300000000006</v>
      </c>
      <c r="I54" s="155">
        <v>0</v>
      </c>
      <c r="J54" s="155">
        <v>0</v>
      </c>
      <c r="K54" s="84">
        <v>9.8000058418039507E-2</v>
      </c>
      <c r="L54" s="157">
        <v>0</v>
      </c>
      <c r="M54" s="157">
        <v>0</v>
      </c>
    </row>
    <row r="55" spans="2:13">
      <c r="B55" s="76" t="s">
        <v>2087</v>
      </c>
      <c r="C55" s="73">
        <v>5771</v>
      </c>
      <c r="D55" s="86" t="s">
        <v>26</v>
      </c>
      <c r="E55" s="73"/>
      <c r="F55" s="86" t="s">
        <v>703</v>
      </c>
      <c r="G55" s="86" t="s">
        <v>136</v>
      </c>
      <c r="H55" s="83">
        <v>16559938.440000003</v>
      </c>
      <c r="I55" s="83">
        <v>108.53570000000001</v>
      </c>
      <c r="J55" s="83">
        <v>72848.17038000001</v>
      </c>
      <c r="K55" s="84">
        <v>0.15933798811758365</v>
      </c>
      <c r="L55" s="84">
        <f t="shared" si="0"/>
        <v>3.6814106782066647E-2</v>
      </c>
      <c r="M55" s="84">
        <f>J55/'סכום נכסי הקרן'!$C$42</f>
        <v>1.1730301838443196E-3</v>
      </c>
    </row>
    <row r="56" spans="2:13">
      <c r="B56" s="76" t="s">
        <v>2088</v>
      </c>
      <c r="C56" s="73" t="s">
        <v>2089</v>
      </c>
      <c r="D56" s="86" t="s">
        <v>26</v>
      </c>
      <c r="E56" s="73"/>
      <c r="F56" s="86" t="s">
        <v>703</v>
      </c>
      <c r="G56" s="86" t="s">
        <v>134</v>
      </c>
      <c r="H56" s="83">
        <v>358646.00000000006</v>
      </c>
      <c r="I56" s="83">
        <v>541.24080000000004</v>
      </c>
      <c r="J56" s="83">
        <v>7422.9135500000011</v>
      </c>
      <c r="K56" s="84">
        <v>9.9791864653866025E-2</v>
      </c>
      <c r="L56" s="84">
        <f t="shared" si="0"/>
        <v>3.7511982886913164E-3</v>
      </c>
      <c r="M56" s="84">
        <f>J56/'סכום נכסי הקרן'!$C$42</f>
        <v>1.1952670328982656E-4</v>
      </c>
    </row>
    <row r="57" spans="2:13">
      <c r="B57" s="76" t="s">
        <v>2090</v>
      </c>
      <c r="C57" s="73">
        <v>7983</v>
      </c>
      <c r="D57" s="86" t="s">
        <v>26</v>
      </c>
      <c r="E57" s="73"/>
      <c r="F57" s="86" t="s">
        <v>675</v>
      </c>
      <c r="G57" s="86" t="s">
        <v>134</v>
      </c>
      <c r="H57" s="83">
        <v>174327.28000000003</v>
      </c>
      <c r="I57" s="83">
        <v>2257.4877000000001</v>
      </c>
      <c r="J57" s="83">
        <v>15049.034650000001</v>
      </c>
      <c r="K57" s="84">
        <v>8.635988174949085E-5</v>
      </c>
      <c r="L57" s="84">
        <f t="shared" si="0"/>
        <v>7.6050883046504449E-3</v>
      </c>
      <c r="M57" s="84">
        <f>J57/'סכום נכסי הקרן'!$C$42</f>
        <v>2.4232553528915458E-4</v>
      </c>
    </row>
    <row r="58" spans="2:13">
      <c r="B58" s="76" t="s">
        <v>2091</v>
      </c>
      <c r="C58" s="73">
        <v>9035</v>
      </c>
      <c r="D58" s="86" t="s">
        <v>26</v>
      </c>
      <c r="E58" s="73"/>
      <c r="F58" s="86" t="s">
        <v>663</v>
      </c>
      <c r="G58" s="86" t="s">
        <v>136</v>
      </c>
      <c r="H58" s="83">
        <v>2806686.0000000005</v>
      </c>
      <c r="I58" s="83">
        <v>100</v>
      </c>
      <c r="J58" s="83">
        <v>11375.77903</v>
      </c>
      <c r="K58" s="84">
        <v>3.828016256356663E-2</v>
      </c>
      <c r="L58" s="84">
        <f t="shared" si="0"/>
        <v>5.7487942628493298E-3</v>
      </c>
      <c r="M58" s="84">
        <f>J58/'סכום נכסי הקרן'!$C$42</f>
        <v>1.8317731382031798E-4</v>
      </c>
    </row>
    <row r="59" spans="2:13">
      <c r="B59" s="76" t="s">
        <v>2092</v>
      </c>
      <c r="C59" s="73">
        <v>8459</v>
      </c>
      <c r="D59" s="86" t="s">
        <v>26</v>
      </c>
      <c r="E59" s="73"/>
      <c r="F59" s="86" t="s">
        <v>663</v>
      </c>
      <c r="G59" s="86" t="s">
        <v>134</v>
      </c>
      <c r="H59" s="83">
        <v>16790366.739999998</v>
      </c>
      <c r="I59" s="83">
        <v>218.5812</v>
      </c>
      <c r="J59" s="83">
        <v>140343.03741999998</v>
      </c>
      <c r="K59" s="84">
        <v>3.5969462722562871E-2</v>
      </c>
      <c r="L59" s="84">
        <f t="shared" si="0"/>
        <v>7.0922900860086832E-2</v>
      </c>
      <c r="M59" s="84">
        <f>J59/'סכום נכסי הקרן'!$C$42</f>
        <v>2.2598593503077185E-3</v>
      </c>
    </row>
    <row r="60" spans="2:13">
      <c r="B60" s="76" t="s">
        <v>2093</v>
      </c>
      <c r="C60" s="73">
        <v>7021</v>
      </c>
      <c r="D60" s="86" t="s">
        <v>26</v>
      </c>
      <c r="E60" s="73"/>
      <c r="F60" s="86" t="s">
        <v>703</v>
      </c>
      <c r="G60" s="86" t="s">
        <v>134</v>
      </c>
      <c r="H60" s="83">
        <v>390000.00000000006</v>
      </c>
      <c r="I60" s="83">
        <v>1E-4</v>
      </c>
      <c r="J60" s="83">
        <v>1.4900000000000002E-3</v>
      </c>
      <c r="K60" s="84">
        <v>1.9700000004697696E-2</v>
      </c>
      <c r="L60" s="84">
        <f t="shared" si="0"/>
        <v>7.5297730635028902E-10</v>
      </c>
      <c r="M60" s="84">
        <f>J60/'סכום נכסי הקרן'!$C$42</f>
        <v>2.3992572013969039E-11</v>
      </c>
    </row>
    <row r="61" spans="2:13">
      <c r="B61" s="76" t="s">
        <v>2094</v>
      </c>
      <c r="C61" s="73">
        <v>8613</v>
      </c>
      <c r="D61" s="86" t="s">
        <v>26</v>
      </c>
      <c r="E61" s="73"/>
      <c r="F61" s="86" t="s">
        <v>799</v>
      </c>
      <c r="G61" s="86" t="s">
        <v>134</v>
      </c>
      <c r="H61" s="83">
        <v>85015.810000000012</v>
      </c>
      <c r="I61" s="83">
        <v>2072.1439</v>
      </c>
      <c r="J61" s="83">
        <v>6736.5493000000006</v>
      </c>
      <c r="K61" s="84">
        <v>7.607747050135262E-3</v>
      </c>
      <c r="L61" s="84">
        <f t="shared" si="0"/>
        <v>3.4043414402751171E-3</v>
      </c>
      <c r="M61" s="84">
        <f>J61/'סכום נכסי הקרן'!$C$42</f>
        <v>1.0847459342678034E-4</v>
      </c>
    </row>
    <row r="62" spans="2:13">
      <c r="B62" s="76" t="s">
        <v>2095</v>
      </c>
      <c r="C62" s="73">
        <v>8564</v>
      </c>
      <c r="D62" s="86" t="s">
        <v>26</v>
      </c>
      <c r="E62" s="73"/>
      <c r="F62" s="86" t="s">
        <v>721</v>
      </c>
      <c r="G62" s="86" t="s">
        <v>134</v>
      </c>
      <c r="H62" s="83">
        <v>19976.280000000002</v>
      </c>
      <c r="I62" s="83">
        <v>14777.717699999999</v>
      </c>
      <c r="J62" s="83">
        <v>11288.594340000001</v>
      </c>
      <c r="K62" s="84">
        <v>3.1410396701240084E-3</v>
      </c>
      <c r="L62" s="84">
        <f t="shared" si="0"/>
        <v>5.7047351400096096E-3</v>
      </c>
      <c r="M62" s="84">
        <f>J62/'סכום נכסי הקרן'!$C$42</f>
        <v>1.817734313012975E-4</v>
      </c>
    </row>
    <row r="63" spans="2:13">
      <c r="B63" s="76" t="s">
        <v>2096</v>
      </c>
      <c r="C63" s="73">
        <v>8568</v>
      </c>
      <c r="D63" s="86" t="s">
        <v>26</v>
      </c>
      <c r="E63" s="73"/>
      <c r="F63" s="86" t="s">
        <v>663</v>
      </c>
      <c r="G63" s="86" t="s">
        <v>134</v>
      </c>
      <c r="H63" s="83">
        <v>16167149.210000003</v>
      </c>
      <c r="I63" s="83">
        <v>96.480900000000005</v>
      </c>
      <c r="J63" s="83">
        <v>59647.55909000001</v>
      </c>
      <c r="K63" s="84">
        <v>0.12019801684775157</v>
      </c>
      <c r="L63" s="84">
        <f t="shared" si="0"/>
        <v>3.0143126425475099E-2</v>
      </c>
      <c r="M63" s="84">
        <f>J63/'סכום נכסי הקרן'!$C$42</f>
        <v>9.6046869592234798E-4</v>
      </c>
    </row>
    <row r="64" spans="2:13">
      <c r="B64" s="76" t="s">
        <v>2097</v>
      </c>
      <c r="C64" s="73">
        <v>8932</v>
      </c>
      <c r="D64" s="86" t="s">
        <v>26</v>
      </c>
      <c r="E64" s="73"/>
      <c r="F64" s="86" t="s">
        <v>663</v>
      </c>
      <c r="G64" s="86" t="s">
        <v>134</v>
      </c>
      <c r="H64" s="83">
        <v>1583241.9200000004</v>
      </c>
      <c r="I64" s="83">
        <v>100</v>
      </c>
      <c r="J64" s="83">
        <v>6054.3170999999993</v>
      </c>
      <c r="K64" s="84">
        <v>7.6206955042874155E-2</v>
      </c>
      <c r="L64" s="84">
        <f t="shared" si="0"/>
        <v>3.059572739428518E-3</v>
      </c>
      <c r="M64" s="84">
        <f>J64/'סכום נכסי הקרן'!$C$42</f>
        <v>9.7489019474600102E-5</v>
      </c>
    </row>
    <row r="65" spans="2:13">
      <c r="B65" s="76" t="s">
        <v>2098</v>
      </c>
      <c r="C65" s="73">
        <v>8783</v>
      </c>
      <c r="D65" s="86" t="s">
        <v>26</v>
      </c>
      <c r="E65" s="73"/>
      <c r="F65" s="86" t="s">
        <v>703</v>
      </c>
      <c r="G65" s="86" t="s">
        <v>134</v>
      </c>
      <c r="H65" s="83">
        <v>19110307.460000005</v>
      </c>
      <c r="I65" s="83">
        <v>131.72819999999999</v>
      </c>
      <c r="J65" s="83">
        <v>96264.091250000012</v>
      </c>
      <c r="K65" s="84">
        <v>6.5382100013341118E-2</v>
      </c>
      <c r="L65" s="84">
        <f t="shared" si="0"/>
        <v>4.8647433642740552E-2</v>
      </c>
      <c r="M65" s="84">
        <f>J65/'סכום נכסי הקרן'!$C$42</f>
        <v>1.5500826454194038E-3</v>
      </c>
    </row>
    <row r="66" spans="2:13">
      <c r="B66" s="76" t="s">
        <v>2099</v>
      </c>
      <c r="C66" s="73" t="s">
        <v>2100</v>
      </c>
      <c r="D66" s="86" t="s">
        <v>26</v>
      </c>
      <c r="E66" s="73"/>
      <c r="F66" s="86" t="s">
        <v>703</v>
      </c>
      <c r="G66" s="86" t="s">
        <v>134</v>
      </c>
      <c r="H66" s="83">
        <v>2096048.0000000002</v>
      </c>
      <c r="I66" s="83">
        <v>373.74470000000002</v>
      </c>
      <c r="J66" s="83">
        <v>29956.712420000007</v>
      </c>
      <c r="K66" s="84">
        <v>4.7661225375800899E-2</v>
      </c>
      <c r="L66" s="84">
        <f t="shared" si="0"/>
        <v>1.513874135914218E-2</v>
      </c>
      <c r="M66" s="84">
        <f>J66/'סכום נכסי הקרן'!$C$42</f>
        <v>4.8237488593195354E-4</v>
      </c>
    </row>
    <row r="67" spans="2:13">
      <c r="B67" s="76" t="s">
        <v>2101</v>
      </c>
      <c r="C67" s="73">
        <v>9116</v>
      </c>
      <c r="D67" s="86" t="s">
        <v>26</v>
      </c>
      <c r="E67" s="73"/>
      <c r="F67" s="86" t="s">
        <v>663</v>
      </c>
      <c r="G67" s="86" t="s">
        <v>136</v>
      </c>
      <c r="H67" s="83">
        <v>7041109.830000001</v>
      </c>
      <c r="I67" s="83">
        <v>83.509799999999998</v>
      </c>
      <c r="J67" s="83">
        <v>23832.295850000006</v>
      </c>
      <c r="K67" s="84">
        <v>0.10447531482894641</v>
      </c>
      <c r="L67" s="84">
        <f t="shared" si="0"/>
        <v>1.2043743579379982E-2</v>
      </c>
      <c r="M67" s="84">
        <f>J67/'סכום נכסי הקרן'!$C$42</f>
        <v>3.8375709693915471E-4</v>
      </c>
    </row>
    <row r="68" spans="2:13">
      <c r="B68" s="76" t="s">
        <v>2102</v>
      </c>
      <c r="C68" s="73">
        <v>9291</v>
      </c>
      <c r="D68" s="86" t="s">
        <v>26</v>
      </c>
      <c r="E68" s="73"/>
      <c r="F68" s="86" t="s">
        <v>663</v>
      </c>
      <c r="G68" s="86" t="s">
        <v>136</v>
      </c>
      <c r="H68" s="83">
        <v>2562842.3800000004</v>
      </c>
      <c r="I68" s="83">
        <v>63.360500000000002</v>
      </c>
      <c r="J68" s="83">
        <v>6581.5443200000009</v>
      </c>
      <c r="K68" s="84">
        <v>9.3989016623238067E-2</v>
      </c>
      <c r="L68" s="84">
        <f t="shared" si="0"/>
        <v>3.3260090695964055E-3</v>
      </c>
      <c r="M68" s="84">
        <f>J68/'סכום נכסי הקרן'!$C$42</f>
        <v>1.0597864165149589E-4</v>
      </c>
    </row>
    <row r="69" spans="2:13">
      <c r="B69" s="76" t="s">
        <v>2103</v>
      </c>
      <c r="C69" s="73">
        <v>9300</v>
      </c>
      <c r="D69" s="86" t="s">
        <v>26</v>
      </c>
      <c r="E69" s="73"/>
      <c r="F69" s="86" t="s">
        <v>663</v>
      </c>
      <c r="G69" s="86" t="s">
        <v>136</v>
      </c>
      <c r="H69" s="83">
        <v>1206574.7400000002</v>
      </c>
      <c r="I69" s="83">
        <v>100</v>
      </c>
      <c r="J69" s="83">
        <v>4890.3680800000011</v>
      </c>
      <c r="K69" s="84">
        <v>0.14542905272854031</v>
      </c>
      <c r="L69" s="84">
        <f t="shared" si="0"/>
        <v>2.4713665664025737E-3</v>
      </c>
      <c r="M69" s="84">
        <f>J69/'סכום נכסי הקרן'!$C$42</f>
        <v>7.8746649888735242E-5</v>
      </c>
    </row>
    <row r="70" spans="2:13">
      <c r="B70" s="76" t="s">
        <v>2104</v>
      </c>
      <c r="C70" s="73">
        <v>7022</v>
      </c>
      <c r="D70" s="86" t="s">
        <v>26</v>
      </c>
      <c r="E70" s="73"/>
      <c r="F70" s="86" t="s">
        <v>703</v>
      </c>
      <c r="G70" s="86" t="s">
        <v>134</v>
      </c>
      <c r="H70" s="83">
        <v>664500.00000000012</v>
      </c>
      <c r="I70" s="83">
        <v>1E-4</v>
      </c>
      <c r="J70" s="83">
        <v>2.5200000000000005E-3</v>
      </c>
      <c r="K70" s="84">
        <v>2.013636363636364E-2</v>
      </c>
      <c r="L70" s="84">
        <f t="shared" si="0"/>
        <v>1.2734918201360594E-9</v>
      </c>
      <c r="M70" s="84">
        <f>J70/'סכום נכסי הקרן'!$C$42</f>
        <v>4.0578041258524816E-11</v>
      </c>
    </row>
    <row r="71" spans="2:13">
      <c r="B71" s="76" t="s">
        <v>2105</v>
      </c>
      <c r="C71" s="73">
        <v>9720</v>
      </c>
      <c r="D71" s="86" t="s">
        <v>26</v>
      </c>
      <c r="E71" s="73"/>
      <c r="F71" s="86" t="s">
        <v>721</v>
      </c>
      <c r="G71" s="86" t="s">
        <v>134</v>
      </c>
      <c r="H71" s="83">
        <v>25718.748306000005</v>
      </c>
      <c r="I71" s="83">
        <v>100</v>
      </c>
      <c r="J71" s="83">
        <v>98.348490472000023</v>
      </c>
      <c r="K71" s="156">
        <v>7.2012495285605016E-3</v>
      </c>
      <c r="L71" s="84">
        <f t="shared" si="0"/>
        <v>4.970079291223062E-5</v>
      </c>
      <c r="M71" s="84">
        <f>J71/'סכום נכסי הקרן'!$C$42</f>
        <v>1.5836464698755759E-6</v>
      </c>
    </row>
    <row r="72" spans="2:13">
      <c r="B72" s="76" t="s">
        <v>2106</v>
      </c>
      <c r="C72" s="73">
        <v>8215</v>
      </c>
      <c r="D72" s="86" t="s">
        <v>26</v>
      </c>
      <c r="E72" s="73"/>
      <c r="F72" s="86" t="s">
        <v>663</v>
      </c>
      <c r="G72" s="86" t="s">
        <v>134</v>
      </c>
      <c r="H72" s="83">
        <v>37804905.650000006</v>
      </c>
      <c r="I72" s="83">
        <v>142.9796</v>
      </c>
      <c r="J72" s="83">
        <v>206699.83021000004</v>
      </c>
      <c r="K72" s="84">
        <v>3.8098693326453548E-2</v>
      </c>
      <c r="L72" s="84">
        <f t="shared" si="0"/>
        <v>0.10445656468093148</v>
      </c>
      <c r="M72" s="84">
        <f>J72/'סכום נכסי הקרן'!$C$42</f>
        <v>3.3283627930124821E-3</v>
      </c>
    </row>
    <row r="73" spans="2:13">
      <c r="B73" s="76" t="s">
        <v>2107</v>
      </c>
      <c r="C73" s="73">
        <v>8255</v>
      </c>
      <c r="D73" s="86" t="s">
        <v>26</v>
      </c>
      <c r="E73" s="73"/>
      <c r="F73" s="86" t="s">
        <v>721</v>
      </c>
      <c r="G73" s="86" t="s">
        <v>134</v>
      </c>
      <c r="H73" s="83">
        <v>4170825.9300000006</v>
      </c>
      <c r="I73" s="83">
        <v>94.301699999999997</v>
      </c>
      <c r="J73" s="83">
        <v>15040.402920000002</v>
      </c>
      <c r="K73" s="84">
        <v>4.1750819124746937E-3</v>
      </c>
      <c r="L73" s="84">
        <f t="shared" si="0"/>
        <v>7.600726226258135E-3</v>
      </c>
      <c r="M73" s="84">
        <f>J73/'סכום נכסי הקרן'!$C$42</f>
        <v>2.4218654374309409E-4</v>
      </c>
    </row>
    <row r="74" spans="2:13">
      <c r="B74" s="76" t="s">
        <v>2108</v>
      </c>
      <c r="C74" s="73">
        <v>4637</v>
      </c>
      <c r="D74" s="86" t="s">
        <v>26</v>
      </c>
      <c r="E74" s="73"/>
      <c r="F74" s="86" t="s">
        <v>703</v>
      </c>
      <c r="G74" s="86" t="s">
        <v>137</v>
      </c>
      <c r="H74" s="83">
        <v>14265000.789999999</v>
      </c>
      <c r="I74" s="83">
        <v>29.6904</v>
      </c>
      <c r="J74" s="83">
        <v>19812.477290000003</v>
      </c>
      <c r="K74" s="84">
        <v>7.897730799464138E-2</v>
      </c>
      <c r="L74" s="84">
        <f t="shared" ref="L74:L91" si="1">IFERROR(J74/$J$11,0)</f>
        <v>1.0012312605335888E-2</v>
      </c>
      <c r="M74" s="84">
        <f>J74/'סכום נכסי הקרן'!$C$42</f>
        <v>3.1902838131238332E-4</v>
      </c>
    </row>
    <row r="75" spans="2:13">
      <c r="B75" s="76" t="s">
        <v>2109</v>
      </c>
      <c r="C75" s="73">
        <v>8735</v>
      </c>
      <c r="D75" s="86" t="s">
        <v>26</v>
      </c>
      <c r="E75" s="73"/>
      <c r="F75" s="86" t="s">
        <v>703</v>
      </c>
      <c r="G75" s="86" t="s">
        <v>136</v>
      </c>
      <c r="H75" s="83">
        <v>2514970.9600000004</v>
      </c>
      <c r="I75" s="83">
        <v>97.475800000000007</v>
      </c>
      <c r="J75" s="83">
        <v>9936.1262500000012</v>
      </c>
      <c r="K75" s="84">
        <v>9.7021887007822022E-2</v>
      </c>
      <c r="L75" s="84">
        <f t="shared" si="1"/>
        <v>5.0212601203230862E-3</v>
      </c>
      <c r="M75" s="84">
        <f>J75/'סכום נכסי הקרן'!$C$42</f>
        <v>1.5999545274698868E-4</v>
      </c>
    </row>
    <row r="76" spans="2:13">
      <c r="B76" s="76" t="s">
        <v>2110</v>
      </c>
      <c r="C76" s="73" t="s">
        <v>2111</v>
      </c>
      <c r="D76" s="86" t="s">
        <v>26</v>
      </c>
      <c r="E76" s="73"/>
      <c r="F76" s="86" t="s">
        <v>703</v>
      </c>
      <c r="G76" s="86" t="s">
        <v>134</v>
      </c>
      <c r="H76" s="83">
        <v>111710.66000000002</v>
      </c>
      <c r="I76" s="83">
        <v>2255.5430000000001</v>
      </c>
      <c r="J76" s="83">
        <v>9635.2641199999998</v>
      </c>
      <c r="K76" s="84">
        <v>0.13410644584327877</v>
      </c>
      <c r="L76" s="84">
        <f t="shared" si="1"/>
        <v>4.8692182705041519E-3</v>
      </c>
      <c r="M76" s="84">
        <f>J76/'סכום נכסי הקרן'!$C$42</f>
        <v>1.5515085118973957E-4</v>
      </c>
    </row>
    <row r="77" spans="2:13">
      <c r="B77" s="76" t="s">
        <v>2112</v>
      </c>
      <c r="C77" s="73" t="s">
        <v>2113</v>
      </c>
      <c r="D77" s="86" t="s">
        <v>26</v>
      </c>
      <c r="E77" s="73"/>
      <c r="F77" s="86" t="s">
        <v>703</v>
      </c>
      <c r="G77" s="86" t="s">
        <v>136</v>
      </c>
      <c r="H77" s="83">
        <v>16005872.030000003</v>
      </c>
      <c r="I77" s="83">
        <v>118.33110000000001</v>
      </c>
      <c r="J77" s="83">
        <v>76765.407750000013</v>
      </c>
      <c r="K77" s="84">
        <v>0.28382632698359134</v>
      </c>
      <c r="L77" s="84">
        <f t="shared" si="1"/>
        <v>3.8793697951997719E-2</v>
      </c>
      <c r="M77" s="84">
        <f>J77/'סכום נכסי הקרן'!$C$42</f>
        <v>1.2361070963916589E-3</v>
      </c>
    </row>
    <row r="78" spans="2:13">
      <c r="B78" s="76" t="s">
        <v>2114</v>
      </c>
      <c r="C78" s="73">
        <v>5691</v>
      </c>
      <c r="D78" s="86" t="s">
        <v>26</v>
      </c>
      <c r="E78" s="73"/>
      <c r="F78" s="86" t="s">
        <v>703</v>
      </c>
      <c r="G78" s="86" t="s">
        <v>134</v>
      </c>
      <c r="H78" s="83">
        <v>14838999.960000003</v>
      </c>
      <c r="I78" s="83">
        <v>81.126099999999994</v>
      </c>
      <c r="J78" s="83">
        <v>46034.466650000009</v>
      </c>
      <c r="K78" s="84">
        <v>0.15298694405879629</v>
      </c>
      <c r="L78" s="84">
        <f t="shared" si="1"/>
        <v>2.3263697112341754E-2</v>
      </c>
      <c r="M78" s="84">
        <f>J78/'סכום נכסי הקרן'!$C$42</f>
        <v>7.4126527263408128E-4</v>
      </c>
    </row>
    <row r="79" spans="2:13">
      <c r="B79" s="76" t="s">
        <v>2115</v>
      </c>
      <c r="C79" s="73">
        <v>8773</v>
      </c>
      <c r="D79" s="86" t="s">
        <v>26</v>
      </c>
      <c r="E79" s="73"/>
      <c r="F79" s="86" t="s">
        <v>675</v>
      </c>
      <c r="G79" s="86" t="s">
        <v>134</v>
      </c>
      <c r="H79" s="83">
        <v>160283.24000000002</v>
      </c>
      <c r="I79" s="83">
        <v>2472.2510000000002</v>
      </c>
      <c r="J79" s="83">
        <v>15152.997690000004</v>
      </c>
      <c r="K79" s="84">
        <v>7.9402613594528997E-5</v>
      </c>
      <c r="L79" s="84">
        <f t="shared" si="1"/>
        <v>7.6576264320458746E-3</v>
      </c>
      <c r="M79" s="84">
        <f>J79/'סכום נכסי הקרן'!$C$42</f>
        <v>2.4399958946632987E-4</v>
      </c>
    </row>
    <row r="80" spans="2:13">
      <c r="B80" s="76" t="s">
        <v>2116</v>
      </c>
      <c r="C80" s="73">
        <v>8432</v>
      </c>
      <c r="D80" s="86" t="s">
        <v>26</v>
      </c>
      <c r="E80" s="73"/>
      <c r="F80" s="86" t="s">
        <v>754</v>
      </c>
      <c r="G80" s="86" t="s">
        <v>134</v>
      </c>
      <c r="H80" s="83">
        <v>208735.12000000002</v>
      </c>
      <c r="I80" s="83">
        <v>3362.7687999999998</v>
      </c>
      <c r="J80" s="83">
        <v>26841.724770000004</v>
      </c>
      <c r="K80" s="84">
        <v>5.0923791829756808E-3</v>
      </c>
      <c r="L80" s="84">
        <f t="shared" si="1"/>
        <v>1.3564570211483511E-2</v>
      </c>
      <c r="M80" s="84">
        <f>J80/'סכום נכסי הקרן'!$C$42</f>
        <v>4.3221611712977281E-4</v>
      </c>
    </row>
    <row r="81" spans="2:13">
      <c r="B81" s="76" t="s">
        <v>2117</v>
      </c>
      <c r="C81" s="73">
        <v>6629</v>
      </c>
      <c r="D81" s="86" t="s">
        <v>26</v>
      </c>
      <c r="E81" s="73"/>
      <c r="F81" s="86" t="s">
        <v>703</v>
      </c>
      <c r="G81" s="86" t="s">
        <v>137</v>
      </c>
      <c r="H81" s="83">
        <v>181848.31000000003</v>
      </c>
      <c r="I81" s="83">
        <v>9236.6561000000002</v>
      </c>
      <c r="J81" s="83">
        <v>78573.297530000011</v>
      </c>
      <c r="K81" s="84">
        <v>0.26821284660766964</v>
      </c>
      <c r="L81" s="84">
        <f t="shared" si="1"/>
        <v>3.9707322097449135E-2</v>
      </c>
      <c r="M81" s="84">
        <f>J81/'סכום נכסי הקרן'!$C$42</f>
        <v>1.2652184559486849E-3</v>
      </c>
    </row>
    <row r="82" spans="2:13">
      <c r="B82" s="76" t="s">
        <v>2118</v>
      </c>
      <c r="C82" s="73">
        <v>3865</v>
      </c>
      <c r="D82" s="86" t="s">
        <v>26</v>
      </c>
      <c r="E82" s="73"/>
      <c r="F82" s="86" t="s">
        <v>703</v>
      </c>
      <c r="G82" s="86" t="s">
        <v>134</v>
      </c>
      <c r="H82" s="83">
        <v>328799.00000000006</v>
      </c>
      <c r="I82" s="83">
        <v>663.30269999999996</v>
      </c>
      <c r="J82" s="83">
        <v>8339.8864200000007</v>
      </c>
      <c r="K82" s="84">
        <v>7.602664808712789E-2</v>
      </c>
      <c r="L82" s="84">
        <f t="shared" si="1"/>
        <v>4.2145941018784929E-3</v>
      </c>
      <c r="M82" s="84">
        <f>J82/'סכום נכסי הקרן'!$C$42</f>
        <v>1.3429216477863921E-4</v>
      </c>
    </row>
    <row r="83" spans="2:13">
      <c r="B83" s="76" t="s">
        <v>2119</v>
      </c>
      <c r="C83" s="73">
        <v>7024</v>
      </c>
      <c r="D83" s="86" t="s">
        <v>26</v>
      </c>
      <c r="E83" s="73"/>
      <c r="F83" s="86" t="s">
        <v>703</v>
      </c>
      <c r="G83" s="86" t="s">
        <v>134</v>
      </c>
      <c r="H83" s="83">
        <v>170000.00000000003</v>
      </c>
      <c r="I83" s="83">
        <v>1E-4</v>
      </c>
      <c r="J83" s="83">
        <v>6.5000000000000019E-4</v>
      </c>
      <c r="K83" s="84">
        <v>2.0000000000000004E-2</v>
      </c>
      <c r="L83" s="84">
        <f t="shared" si="1"/>
        <v>3.2848003297160263E-10</v>
      </c>
      <c r="M83" s="84">
        <f>J83/'סכום נכסי הקרן'!$C$42</f>
        <v>1.0466558261127435E-11</v>
      </c>
    </row>
    <row r="84" spans="2:13">
      <c r="B84" s="76" t="s">
        <v>2120</v>
      </c>
      <c r="C84" s="73">
        <v>7943</v>
      </c>
      <c r="D84" s="86" t="s">
        <v>26</v>
      </c>
      <c r="E84" s="73"/>
      <c r="F84" s="86" t="s">
        <v>703</v>
      </c>
      <c r="G84" s="86" t="s">
        <v>134</v>
      </c>
      <c r="H84" s="83">
        <v>24005886.510000005</v>
      </c>
      <c r="I84" s="83">
        <v>52.2575</v>
      </c>
      <c r="J84" s="83">
        <v>47971.606360000005</v>
      </c>
      <c r="K84" s="84">
        <v>0.32664992778395358</v>
      </c>
      <c r="L84" s="84">
        <f t="shared" si="1"/>
        <v>2.4242638213590059E-2</v>
      </c>
      <c r="M84" s="84">
        <f>J84/'סכום נכסי הקרן'!$C$42</f>
        <v>7.724578659181712E-4</v>
      </c>
    </row>
    <row r="85" spans="2:13">
      <c r="B85" s="76" t="s">
        <v>2121</v>
      </c>
      <c r="C85" s="73" t="s">
        <v>2122</v>
      </c>
      <c r="D85" s="86" t="s">
        <v>26</v>
      </c>
      <c r="E85" s="73"/>
      <c r="F85" s="86" t="s">
        <v>703</v>
      </c>
      <c r="G85" s="86" t="s">
        <v>134</v>
      </c>
      <c r="H85" s="83">
        <v>1177.8300000000002</v>
      </c>
      <c r="I85" s="83">
        <v>1E-3</v>
      </c>
      <c r="J85" s="83">
        <v>4.000000000000001E-5</v>
      </c>
      <c r="K85" s="84">
        <v>9.5060038513750209E-2</v>
      </c>
      <c r="L85" s="84">
        <f t="shared" si="1"/>
        <v>2.0214155875175546E-11</v>
      </c>
      <c r="M85" s="84">
        <f>J85/'סכום נכסי הקרן'!$C$42</f>
        <v>6.4409589299245746E-13</v>
      </c>
    </row>
    <row r="86" spans="2:13">
      <c r="B86" s="76" t="s">
        <v>2123</v>
      </c>
      <c r="C86" s="73">
        <v>4811</v>
      </c>
      <c r="D86" s="86" t="s">
        <v>26</v>
      </c>
      <c r="E86" s="73"/>
      <c r="F86" s="86" t="s">
        <v>703</v>
      </c>
      <c r="G86" s="86" t="s">
        <v>134</v>
      </c>
      <c r="H86" s="83">
        <v>307397.25000000006</v>
      </c>
      <c r="I86" s="83">
        <v>18.508700000000001</v>
      </c>
      <c r="J86" s="83">
        <v>217.56735999999998</v>
      </c>
      <c r="K86" s="84">
        <v>1.7830979857281375E-2</v>
      </c>
      <c r="L86" s="84">
        <f t="shared" si="1"/>
        <v>1.0994851320976079E-4</v>
      </c>
      <c r="M86" s="84">
        <f>J86/'סכום נכסי הקרן'!$C$42</f>
        <v>3.5033560756302855E-6</v>
      </c>
    </row>
    <row r="87" spans="2:13">
      <c r="B87" s="76" t="s">
        <v>2124</v>
      </c>
      <c r="C87" s="73">
        <v>5356</v>
      </c>
      <c r="D87" s="86" t="s">
        <v>26</v>
      </c>
      <c r="E87" s="73"/>
      <c r="F87" s="86" t="s">
        <v>703</v>
      </c>
      <c r="G87" s="86" t="s">
        <v>134</v>
      </c>
      <c r="H87" s="83">
        <v>3948942.3100000005</v>
      </c>
      <c r="I87" s="83">
        <v>220.06729999999999</v>
      </c>
      <c r="J87" s="83">
        <v>33231.824670000009</v>
      </c>
      <c r="K87" s="84">
        <v>0.16658578532324458</v>
      </c>
      <c r="L87" s="84">
        <f t="shared" si="1"/>
        <v>1.6793832097397102E-2</v>
      </c>
      <c r="M87" s="84">
        <f>J87/'סכום נכסי הקרן'!$C$42</f>
        <v>5.3511204466481072E-4</v>
      </c>
    </row>
    <row r="88" spans="2:13">
      <c r="B88" s="76" t="s">
        <v>2125</v>
      </c>
      <c r="C88" s="73" t="s">
        <v>2126</v>
      </c>
      <c r="D88" s="86" t="s">
        <v>26</v>
      </c>
      <c r="E88" s="73"/>
      <c r="F88" s="86" t="s">
        <v>703</v>
      </c>
      <c r="G88" s="86" t="s">
        <v>134</v>
      </c>
      <c r="H88" s="83">
        <v>28014697.989999998</v>
      </c>
      <c r="I88" s="83">
        <v>137.5727</v>
      </c>
      <c r="J88" s="83">
        <v>147379.16423000002</v>
      </c>
      <c r="K88" s="84">
        <v>0.13255755599969971</v>
      </c>
      <c r="L88" s="84">
        <f t="shared" si="1"/>
        <v>7.4478634962457893E-2</v>
      </c>
      <c r="M88" s="84">
        <f>J88/'סכום נכסי הקרן'!$C$42</f>
        <v>2.3731578598300972E-3</v>
      </c>
    </row>
    <row r="89" spans="2:13">
      <c r="B89" s="76" t="s">
        <v>2127</v>
      </c>
      <c r="C89" s="73">
        <v>5511</v>
      </c>
      <c r="D89" s="86" t="s">
        <v>26</v>
      </c>
      <c r="E89" s="73"/>
      <c r="F89" s="86" t="s">
        <v>847</v>
      </c>
      <c r="G89" s="86" t="s">
        <v>137</v>
      </c>
      <c r="H89" s="83">
        <v>4009.4400000000005</v>
      </c>
      <c r="I89" s="155">
        <v>0</v>
      </c>
      <c r="J89" s="155">
        <v>0</v>
      </c>
      <c r="K89" s="84">
        <v>4.1632660181448226E-2</v>
      </c>
      <c r="L89" s="157">
        <v>0</v>
      </c>
      <c r="M89" s="157">
        <v>0</v>
      </c>
    </row>
    <row r="90" spans="2:13">
      <c r="B90" s="76" t="s">
        <v>2128</v>
      </c>
      <c r="C90" s="73">
        <v>8372</v>
      </c>
      <c r="D90" s="86" t="s">
        <v>26</v>
      </c>
      <c r="E90" s="73"/>
      <c r="F90" s="86" t="s">
        <v>754</v>
      </c>
      <c r="G90" s="86" t="s">
        <v>134</v>
      </c>
      <c r="H90" s="83">
        <v>70041.039999999994</v>
      </c>
      <c r="I90" s="83">
        <v>4245.3095000000003</v>
      </c>
      <c r="J90" s="83">
        <v>11370.506949999999</v>
      </c>
      <c r="K90" s="84">
        <v>3.7088369643408594E-3</v>
      </c>
      <c r="L90" s="84">
        <f t="shared" si="1"/>
        <v>5.74612999667667E-3</v>
      </c>
      <c r="M90" s="84">
        <f>J90/'סכום נכסי הקרן'!$C$42</f>
        <v>1.8309242069342979E-4</v>
      </c>
    </row>
    <row r="91" spans="2:13">
      <c r="B91" s="76" t="s">
        <v>2129</v>
      </c>
      <c r="C91" s="73">
        <v>7425</v>
      </c>
      <c r="D91" s="86" t="s">
        <v>26</v>
      </c>
      <c r="E91" s="73"/>
      <c r="F91" s="86" t="s">
        <v>703</v>
      </c>
      <c r="G91" s="86" t="s">
        <v>134</v>
      </c>
      <c r="H91" s="83">
        <v>11675032.590000002</v>
      </c>
      <c r="I91" s="83">
        <v>111.6399</v>
      </c>
      <c r="J91" s="83">
        <v>49841.995770000009</v>
      </c>
      <c r="K91" s="84">
        <v>0.11803096183591974</v>
      </c>
      <c r="L91" s="84">
        <f t="shared" si="1"/>
        <v>2.5187846790615503E-2</v>
      </c>
      <c r="M91" s="84">
        <f>J91/'סכום נכסי הקרן'!$C$42</f>
        <v>8.0257561935011084E-4</v>
      </c>
    </row>
    <row r="92" spans="2:13">
      <c r="B92" s="136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</row>
    <row r="93" spans="2:13">
      <c r="B93" s="136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</row>
    <row r="94" spans="2:13">
      <c r="B94" s="136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</row>
    <row r="95" spans="2:13">
      <c r="B95" s="141" t="s">
        <v>227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</row>
    <row r="96" spans="2:13">
      <c r="B96" s="141" t="s">
        <v>114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</row>
    <row r="97" spans="2:13">
      <c r="B97" s="141" t="s">
        <v>210</v>
      </c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</row>
    <row r="98" spans="2:13">
      <c r="B98" s="141" t="s">
        <v>218</v>
      </c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</row>
    <row r="99" spans="2:13">
      <c r="B99" s="136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</row>
    <row r="100" spans="2:13">
      <c r="B100" s="136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</row>
    <row r="101" spans="2:13">
      <c r="B101" s="136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</row>
    <row r="102" spans="2:13">
      <c r="B102" s="136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</row>
    <row r="103" spans="2:13">
      <c r="B103" s="136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</row>
    <row r="104" spans="2:13">
      <c r="B104" s="136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</row>
    <row r="105" spans="2:13">
      <c r="B105" s="136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</row>
    <row r="106" spans="2:13">
      <c r="B106" s="136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</row>
    <row r="107" spans="2:13">
      <c r="B107" s="136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</row>
    <row r="108" spans="2:13">
      <c r="B108" s="136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</row>
    <row r="109" spans="2:13">
      <c r="B109" s="136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</row>
    <row r="110" spans="2:13">
      <c r="B110" s="136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</row>
    <row r="111" spans="2:13">
      <c r="B111" s="136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</row>
    <row r="112" spans="2:13">
      <c r="B112" s="136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</row>
    <row r="113" spans="2:13">
      <c r="B113" s="136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</row>
    <row r="114" spans="2:13">
      <c r="B114" s="136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</row>
    <row r="115" spans="2:13">
      <c r="B115" s="136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</row>
    <row r="116" spans="2:13">
      <c r="B116" s="136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</row>
    <row r="117" spans="2:13">
      <c r="B117" s="136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</row>
    <row r="118" spans="2:13">
      <c r="B118" s="136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</row>
    <row r="119" spans="2:13">
      <c r="B119" s="136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</row>
    <row r="120" spans="2:13">
      <c r="B120" s="136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</row>
    <row r="121" spans="2:13">
      <c r="B121" s="136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</row>
    <row r="122" spans="2:13">
      <c r="B122" s="136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</row>
    <row r="123" spans="2:13">
      <c r="B123" s="136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</row>
    <row r="124" spans="2:13">
      <c r="B124" s="136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</row>
    <row r="125" spans="2:13">
      <c r="B125" s="136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</row>
    <row r="126" spans="2:13">
      <c r="B126" s="136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</row>
    <row r="127" spans="2:13">
      <c r="B127" s="136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</row>
    <row r="128" spans="2:13">
      <c r="B128" s="136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</row>
    <row r="129" spans="2:13">
      <c r="B129" s="136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</row>
    <row r="130" spans="2:13">
      <c r="B130" s="136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</row>
    <row r="131" spans="2:13">
      <c r="B131" s="136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</row>
    <row r="132" spans="2:13">
      <c r="B132" s="136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</row>
    <row r="133" spans="2:13">
      <c r="B133" s="136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</row>
    <row r="134" spans="2:13">
      <c r="B134" s="136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</row>
    <row r="135" spans="2:13">
      <c r="B135" s="136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</row>
    <row r="136" spans="2:13">
      <c r="B136" s="136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</row>
    <row r="137" spans="2:13">
      <c r="B137" s="136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</row>
    <row r="138" spans="2:13">
      <c r="B138" s="136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</row>
    <row r="139" spans="2:13">
      <c r="B139" s="136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</row>
    <row r="140" spans="2:13">
      <c r="B140" s="136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</row>
    <row r="141" spans="2:13">
      <c r="B141" s="136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</row>
    <row r="142" spans="2:13">
      <c r="B142" s="136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</row>
    <row r="143" spans="2:13">
      <c r="B143" s="136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</row>
    <row r="144" spans="2:13">
      <c r="B144" s="136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</row>
    <row r="145" spans="2:13">
      <c r="B145" s="136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</row>
    <row r="146" spans="2:13">
      <c r="B146" s="136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</row>
    <row r="147" spans="2:13">
      <c r="B147" s="136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</row>
    <row r="148" spans="2:13">
      <c r="B148" s="136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</row>
    <row r="149" spans="2:13">
      <c r="B149" s="136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</row>
    <row r="150" spans="2:13">
      <c r="B150" s="136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</row>
    <row r="151" spans="2:13">
      <c r="B151" s="136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</row>
    <row r="152" spans="2:13">
      <c r="B152" s="136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</row>
    <row r="153" spans="2:13">
      <c r="B153" s="136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</row>
    <row r="154" spans="2:13">
      <c r="B154" s="136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</row>
    <row r="155" spans="2:13">
      <c r="B155" s="136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</row>
    <row r="156" spans="2:13">
      <c r="B156" s="136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</row>
    <row r="157" spans="2:13">
      <c r="B157" s="136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</row>
    <row r="158" spans="2:13">
      <c r="B158" s="136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</row>
    <row r="159" spans="2:13">
      <c r="B159" s="136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</row>
    <row r="160" spans="2:13">
      <c r="B160" s="136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</row>
    <row r="161" spans="2:13">
      <c r="B161" s="136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</row>
    <row r="162" spans="2:13">
      <c r="B162" s="136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</row>
    <row r="163" spans="2:13">
      <c r="B163" s="136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</row>
    <row r="164" spans="2:13">
      <c r="B164" s="136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</row>
    <row r="165" spans="2:13">
      <c r="B165" s="136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</row>
    <row r="166" spans="2:13">
      <c r="B166" s="136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</row>
    <row r="167" spans="2:13">
      <c r="B167" s="136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</row>
    <row r="168" spans="2:13">
      <c r="B168" s="136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</row>
    <row r="169" spans="2:13">
      <c r="B169" s="136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</row>
    <row r="170" spans="2:13">
      <c r="B170" s="136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</row>
    <row r="171" spans="2:13">
      <c r="B171" s="136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</row>
    <row r="172" spans="2:13">
      <c r="B172" s="136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</row>
    <row r="173" spans="2:13">
      <c r="B173" s="136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</row>
    <row r="174" spans="2:13">
      <c r="B174" s="136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</row>
    <row r="175" spans="2:13">
      <c r="B175" s="136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</row>
    <row r="176" spans="2:13">
      <c r="B176" s="136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</row>
    <row r="177" spans="2:13">
      <c r="B177" s="136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</row>
    <row r="178" spans="2:13">
      <c r="B178" s="136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</row>
    <row r="179" spans="2:13">
      <c r="B179" s="136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</row>
    <row r="180" spans="2:13">
      <c r="B180" s="136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</row>
    <row r="181" spans="2:13">
      <c r="B181" s="136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</row>
    <row r="182" spans="2:13">
      <c r="B182" s="136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</row>
    <row r="183" spans="2:13">
      <c r="B183" s="136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</row>
    <row r="184" spans="2:13">
      <c r="B184" s="136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</row>
    <row r="185" spans="2:13">
      <c r="B185" s="136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</row>
    <row r="186" spans="2:13">
      <c r="B186" s="136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</row>
    <row r="187" spans="2:13">
      <c r="B187" s="136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</row>
    <row r="188" spans="2:13">
      <c r="B188" s="136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</row>
    <row r="189" spans="2:13">
      <c r="B189" s="136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</row>
    <row r="190" spans="2:13">
      <c r="B190" s="136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</row>
    <row r="191" spans="2:13">
      <c r="B191" s="136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</row>
    <row r="192" spans="2:13">
      <c r="B192" s="136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</row>
    <row r="193" spans="2:13">
      <c r="B193" s="136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</row>
    <row r="194" spans="2:13">
      <c r="B194" s="136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</row>
    <row r="195" spans="2:13">
      <c r="B195" s="136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</row>
    <row r="196" spans="2:13">
      <c r="B196" s="136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</row>
    <row r="197" spans="2:13">
      <c r="B197" s="136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</row>
    <row r="198" spans="2:13">
      <c r="B198" s="136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</row>
    <row r="199" spans="2:13">
      <c r="B199" s="136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</row>
    <row r="200" spans="2:13">
      <c r="B200" s="136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</row>
    <row r="201" spans="2:13">
      <c r="B201" s="136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</row>
    <row r="202" spans="2:13">
      <c r="B202" s="136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</row>
    <row r="203" spans="2:13">
      <c r="B203" s="136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</row>
    <row r="204" spans="2:13">
      <c r="B204" s="136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</row>
    <row r="205" spans="2:13">
      <c r="B205" s="136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</row>
    <row r="206" spans="2:13">
      <c r="B206" s="136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</row>
    <row r="207" spans="2:13">
      <c r="B207" s="136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</row>
    <row r="208" spans="2:13">
      <c r="B208" s="136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</row>
    <row r="209" spans="2:13">
      <c r="B209" s="136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</row>
    <row r="210" spans="2:13">
      <c r="B210" s="136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</row>
    <row r="211" spans="2:13">
      <c r="B211" s="136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</row>
    <row r="212" spans="2:13">
      <c r="B212" s="136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</row>
    <row r="213" spans="2:13">
      <c r="B213" s="136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</row>
    <row r="214" spans="2:13">
      <c r="B214" s="136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</row>
    <row r="215" spans="2:13">
      <c r="B215" s="136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</row>
    <row r="216" spans="2:13">
      <c r="B216" s="136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</row>
    <row r="217" spans="2:13">
      <c r="B217" s="136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</row>
    <row r="218" spans="2:13">
      <c r="B218" s="136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</row>
    <row r="219" spans="2:13">
      <c r="B219" s="136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</row>
    <row r="220" spans="2:13">
      <c r="B220" s="136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</row>
    <row r="221" spans="2:13">
      <c r="B221" s="136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</row>
    <row r="222" spans="2:13">
      <c r="B222" s="136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</row>
    <row r="223" spans="2:13">
      <c r="B223" s="136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</row>
    <row r="224" spans="2:13">
      <c r="B224" s="136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</row>
    <row r="225" spans="2:13">
      <c r="B225" s="136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</row>
    <row r="226" spans="2:13">
      <c r="B226" s="136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</row>
    <row r="227" spans="2:13">
      <c r="B227" s="136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</row>
    <row r="228" spans="2:13">
      <c r="B228" s="136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</row>
    <row r="229" spans="2:13">
      <c r="B229" s="136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</row>
    <row r="230" spans="2:13">
      <c r="B230" s="136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</row>
    <row r="231" spans="2:13">
      <c r="B231" s="136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</row>
    <row r="232" spans="2:13">
      <c r="B232" s="136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</row>
    <row r="233" spans="2:13">
      <c r="B233" s="13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</row>
    <row r="234" spans="2:13">
      <c r="B234" s="136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</row>
    <row r="235" spans="2:13">
      <c r="B235" s="136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</row>
    <row r="236" spans="2:13">
      <c r="B236" s="136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</row>
    <row r="237" spans="2:13">
      <c r="B237" s="136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</row>
    <row r="238" spans="2:13">
      <c r="B238" s="136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</row>
    <row r="239" spans="2:13">
      <c r="B239" s="136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</row>
    <row r="240" spans="2:13">
      <c r="B240" s="136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</row>
    <row r="241" spans="2:13">
      <c r="B241" s="136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</row>
    <row r="242" spans="2:13">
      <c r="B242" s="136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</row>
    <row r="243" spans="2:13">
      <c r="B243" s="136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</row>
    <row r="244" spans="2:13">
      <c r="B244" s="136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</row>
    <row r="245" spans="2:13">
      <c r="B245" s="136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</row>
    <row r="246" spans="2:13">
      <c r="B246" s="136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</row>
    <row r="247" spans="2:13">
      <c r="B247" s="136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</row>
    <row r="248" spans="2:13">
      <c r="B248" s="136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</row>
    <row r="249" spans="2:13">
      <c r="B249" s="136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</row>
    <row r="250" spans="2:13">
      <c r="B250" s="136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</row>
    <row r="251" spans="2:13">
      <c r="B251" s="136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</row>
    <row r="252" spans="2:13">
      <c r="B252" s="136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</row>
    <row r="253" spans="2:13">
      <c r="B253" s="136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</row>
    <row r="254" spans="2:13">
      <c r="B254" s="136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</row>
    <row r="255" spans="2:13">
      <c r="B255" s="136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</row>
    <row r="256" spans="2:13">
      <c r="B256" s="136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</row>
    <row r="257" spans="2:13">
      <c r="B257" s="136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</row>
    <row r="258" spans="2:13">
      <c r="B258" s="136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</row>
    <row r="259" spans="2:13">
      <c r="B259" s="136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</row>
    <row r="260" spans="2:13">
      <c r="B260" s="136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</row>
    <row r="261" spans="2:13">
      <c r="B261" s="136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</row>
    <row r="262" spans="2:13">
      <c r="B262" s="136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</row>
    <row r="263" spans="2:13">
      <c r="B263" s="136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</row>
    <row r="264" spans="2:13">
      <c r="B264" s="136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</row>
    <row r="265" spans="2:13">
      <c r="B265" s="136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</row>
    <row r="266" spans="2:13">
      <c r="B266" s="136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</row>
    <row r="267" spans="2:13">
      <c r="B267" s="136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</row>
    <row r="268" spans="2:13">
      <c r="B268" s="136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</row>
    <row r="269" spans="2:13">
      <c r="B269" s="136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</row>
    <row r="270" spans="2:13">
      <c r="B270" s="136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</row>
    <row r="271" spans="2:13">
      <c r="B271" s="136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</row>
    <row r="272" spans="2:13">
      <c r="B272" s="136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</row>
    <row r="273" spans="2:13">
      <c r="B273" s="136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</row>
    <row r="274" spans="2:13">
      <c r="B274" s="136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</row>
    <row r="275" spans="2:13">
      <c r="B275" s="136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</row>
    <row r="276" spans="2:13">
      <c r="B276" s="136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</row>
    <row r="277" spans="2:13">
      <c r="B277" s="136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</row>
    <row r="278" spans="2:13">
      <c r="B278" s="136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</row>
    <row r="279" spans="2:13">
      <c r="B279" s="136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</row>
    <row r="280" spans="2:13">
      <c r="B280" s="136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</row>
    <row r="281" spans="2:13">
      <c r="B281" s="136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</row>
    <row r="282" spans="2:13">
      <c r="B282" s="136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</row>
    <row r="283" spans="2:13">
      <c r="B283" s="136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</row>
    <row r="284" spans="2:13">
      <c r="B284" s="136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</row>
    <row r="285" spans="2:13">
      <c r="B285" s="136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</row>
    <row r="286" spans="2:13">
      <c r="B286" s="136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</row>
    <row r="287" spans="2:13">
      <c r="B287" s="136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</row>
    <row r="288" spans="2:13">
      <c r="B288" s="136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</row>
    <row r="289" spans="2:13">
      <c r="B289" s="136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</row>
    <row r="290" spans="2:13">
      <c r="B290" s="136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</row>
    <row r="291" spans="2:13">
      <c r="B291" s="136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</row>
    <row r="292" spans="2:13">
      <c r="B292" s="136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</row>
    <row r="293" spans="2:13">
      <c r="B293" s="136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</row>
    <row r="294" spans="2:13">
      <c r="B294" s="136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</row>
    <row r="295" spans="2:13">
      <c r="B295" s="136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</row>
    <row r="296" spans="2:13">
      <c r="B296" s="136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</row>
    <row r="297" spans="2:13">
      <c r="B297" s="136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</row>
    <row r="298" spans="2:13">
      <c r="B298" s="136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</row>
    <row r="299" spans="2:13">
      <c r="B299" s="136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</row>
    <row r="300" spans="2:13">
      <c r="B300" s="136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</row>
    <row r="301" spans="2:13">
      <c r="B301" s="136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</row>
    <row r="302" spans="2:13">
      <c r="B302" s="136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2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48.42578125" style="2" bestFit="1" customWidth="1"/>
    <col min="4" max="4" width="12.28515625" style="1" bestFit="1" customWidth="1"/>
    <col min="5" max="5" width="12.42578125" style="1" bestFit="1" customWidth="1"/>
    <col min="6" max="6" width="15.42578125" style="1" bestFit="1" customWidth="1"/>
    <col min="7" max="7" width="13.140625" style="1" bestFit="1" customWidth="1"/>
    <col min="8" max="8" width="14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148</v>
      </c>
      <c r="C1" s="67" t="s" vm="1">
        <v>236</v>
      </c>
    </row>
    <row r="2" spans="2:11">
      <c r="B2" s="46" t="s">
        <v>147</v>
      </c>
      <c r="C2" s="67" t="s">
        <v>237</v>
      </c>
    </row>
    <row r="3" spans="2:11">
      <c r="B3" s="46" t="s">
        <v>149</v>
      </c>
      <c r="C3" s="67" t="s">
        <v>238</v>
      </c>
    </row>
    <row r="4" spans="2:11">
      <c r="B4" s="46" t="s">
        <v>150</v>
      </c>
      <c r="C4" s="67">
        <v>2102</v>
      </c>
    </row>
    <row r="6" spans="2:11" ht="26.25" customHeight="1">
      <c r="B6" s="180" t="s">
        <v>177</v>
      </c>
      <c r="C6" s="181"/>
      <c r="D6" s="181"/>
      <c r="E6" s="181"/>
      <c r="F6" s="181"/>
      <c r="G6" s="181"/>
      <c r="H6" s="181"/>
      <c r="I6" s="181"/>
      <c r="J6" s="181"/>
      <c r="K6" s="182"/>
    </row>
    <row r="7" spans="2:11" ht="26.25" customHeight="1">
      <c r="B7" s="180" t="s">
        <v>100</v>
      </c>
      <c r="C7" s="181"/>
      <c r="D7" s="181"/>
      <c r="E7" s="181"/>
      <c r="F7" s="181"/>
      <c r="G7" s="181"/>
      <c r="H7" s="181"/>
      <c r="I7" s="181"/>
      <c r="J7" s="181"/>
      <c r="K7" s="182"/>
    </row>
    <row r="8" spans="2:11" s="3" customFormat="1" ht="78.75">
      <c r="B8" s="21" t="s">
        <v>118</v>
      </c>
      <c r="C8" s="29" t="s">
        <v>46</v>
      </c>
      <c r="D8" s="29" t="s">
        <v>105</v>
      </c>
      <c r="E8" s="29" t="s">
        <v>106</v>
      </c>
      <c r="F8" s="29" t="s">
        <v>212</v>
      </c>
      <c r="G8" s="29" t="s">
        <v>211</v>
      </c>
      <c r="H8" s="29" t="s">
        <v>113</v>
      </c>
      <c r="I8" s="29" t="s">
        <v>60</v>
      </c>
      <c r="J8" s="29" t="s">
        <v>151</v>
      </c>
      <c r="K8" s="30" t="s">
        <v>153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219</v>
      </c>
      <c r="G9" s="31"/>
      <c r="H9" s="31" t="s">
        <v>215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2130</v>
      </c>
      <c r="C11" s="69"/>
      <c r="D11" s="69"/>
      <c r="E11" s="69"/>
      <c r="F11" s="77"/>
      <c r="G11" s="79"/>
      <c r="H11" s="77">
        <f>H12+H84</f>
        <v>11004399.99376728</v>
      </c>
      <c r="I11" s="69"/>
      <c r="J11" s="78">
        <v>1</v>
      </c>
      <c r="K11" s="78">
        <v>0.19044324027677056</v>
      </c>
    </row>
    <row r="12" spans="2:11" ht="21" customHeight="1">
      <c r="B12" s="70" t="s">
        <v>2131</v>
      </c>
      <c r="C12" s="71"/>
      <c r="D12" s="71"/>
      <c r="E12" s="71"/>
      <c r="F12" s="80"/>
      <c r="G12" s="82"/>
      <c r="H12" s="80">
        <f>H13+H32+H35+H40</f>
        <v>1117754.2791811251</v>
      </c>
      <c r="I12" s="71"/>
      <c r="J12" s="81">
        <v>0.10948468286580476</v>
      </c>
      <c r="K12" s="81">
        <v>2.0850617765638478E-2</v>
      </c>
    </row>
    <row r="13" spans="2:11">
      <c r="B13" s="92" t="s">
        <v>197</v>
      </c>
      <c r="C13" s="71"/>
      <c r="D13" s="71"/>
      <c r="E13" s="71"/>
      <c r="F13" s="80"/>
      <c r="G13" s="82"/>
      <c r="H13" s="80">
        <f>SUM(H14:H30)</f>
        <v>163875.63312750205</v>
      </c>
      <c r="I13" s="71"/>
      <c r="J13" s="81">
        <v>1.7809613877772568E-2</v>
      </c>
      <c r="K13" s="81">
        <v>3.3917205749611485E-3</v>
      </c>
    </row>
    <row r="14" spans="2:11">
      <c r="B14" s="76" t="s">
        <v>2132</v>
      </c>
      <c r="C14" s="73">
        <v>5224</v>
      </c>
      <c r="D14" s="86" t="s">
        <v>134</v>
      </c>
      <c r="E14" s="95">
        <v>40801</v>
      </c>
      <c r="F14" s="83">
        <v>8076831.9200000009</v>
      </c>
      <c r="G14" s="85">
        <v>118.6784</v>
      </c>
      <c r="H14" s="83">
        <v>36654.77953</v>
      </c>
      <c r="I14" s="84">
        <v>0.10284032671979389</v>
      </c>
      <c r="J14" s="84">
        <v>3.0505445704558844E-3</v>
      </c>
      <c r="K14" s="84">
        <v>5.809555926063278E-4</v>
      </c>
    </row>
    <row r="15" spans="2:11">
      <c r="B15" s="76" t="s">
        <v>2133</v>
      </c>
      <c r="C15" s="73">
        <v>7034</v>
      </c>
      <c r="D15" s="86" t="s">
        <v>134</v>
      </c>
      <c r="E15" s="95">
        <v>43850</v>
      </c>
      <c r="F15" s="83">
        <v>7881972.8400000008</v>
      </c>
      <c r="G15" s="85">
        <v>69.561099999999996</v>
      </c>
      <c r="H15" s="83">
        <v>20966.177520000005</v>
      </c>
      <c r="I15" s="84">
        <v>0.10696941678571428</v>
      </c>
      <c r="J15" s="84">
        <v>1.744881835791804E-3</v>
      </c>
      <c r="K15" s="84">
        <v>3.3230095070827101E-4</v>
      </c>
    </row>
    <row r="16" spans="2:11">
      <c r="B16" s="76" t="s">
        <v>2134</v>
      </c>
      <c r="C16" s="73">
        <v>83021</v>
      </c>
      <c r="D16" s="86" t="s">
        <v>134</v>
      </c>
      <c r="E16" s="95">
        <v>44255</v>
      </c>
      <c r="F16" s="83">
        <v>1872437.027</v>
      </c>
      <c r="G16" s="85">
        <v>100</v>
      </c>
      <c r="H16" s="83">
        <v>7160.1991900000003</v>
      </c>
      <c r="I16" s="84">
        <v>4.3107328299999996E-3</v>
      </c>
      <c r="J16" s="84">
        <v>4.7671833343447476E-3</v>
      </c>
      <c r="K16" s="84">
        <v>9.0787784118603291E-4</v>
      </c>
    </row>
    <row r="17" spans="2:11">
      <c r="B17" s="76" t="s">
        <v>2135</v>
      </c>
      <c r="C17" s="73">
        <v>5039</v>
      </c>
      <c r="D17" s="86" t="s">
        <v>134</v>
      </c>
      <c r="E17" s="95">
        <v>39173</v>
      </c>
      <c r="F17" s="83">
        <v>3512431.0000000005</v>
      </c>
      <c r="G17" s="85">
        <v>39.834800000000001</v>
      </c>
      <c r="H17" s="83">
        <v>5350.4255400000011</v>
      </c>
      <c r="I17" s="84">
        <v>2.0100502512562814E-2</v>
      </c>
      <c r="J17" s="84">
        <v>4.4528194658262886E-4</v>
      </c>
      <c r="K17" s="84">
        <v>8.48009367439437E-5</v>
      </c>
    </row>
    <row r="18" spans="2:11">
      <c r="B18" s="76" t="s">
        <v>2136</v>
      </c>
      <c r="C18" s="73">
        <v>8401</v>
      </c>
      <c r="D18" s="86" t="s">
        <v>134</v>
      </c>
      <c r="E18" s="95">
        <v>44621</v>
      </c>
      <c r="F18" s="83">
        <v>1158166.9246820002</v>
      </c>
      <c r="G18" s="85">
        <v>80.816400000000002</v>
      </c>
      <c r="H18" s="83">
        <v>3579.2212205010001</v>
      </c>
      <c r="I18" s="84">
        <v>3.4316058488392892E-2</v>
      </c>
      <c r="J18" s="84">
        <v>2.9787585686400143E-4</v>
      </c>
      <c r="K18" s="84">
        <v>5.6728443381399937E-5</v>
      </c>
    </row>
    <row r="19" spans="2:11">
      <c r="B19" s="76" t="s">
        <v>2137</v>
      </c>
      <c r="C19" s="73">
        <v>8507</v>
      </c>
      <c r="D19" s="86" t="s">
        <v>134</v>
      </c>
      <c r="E19" s="95">
        <v>44621</v>
      </c>
      <c r="F19" s="83">
        <v>988302.38799100008</v>
      </c>
      <c r="G19" s="85">
        <v>89.819299999999998</v>
      </c>
      <c r="H19" s="83">
        <v>3394.5123488690006</v>
      </c>
      <c r="I19" s="84">
        <v>2.0589634186295787E-2</v>
      </c>
      <c r="J19" s="84">
        <v>2.825037102381879E-4</v>
      </c>
      <c r="K19" s="84">
        <v>5.3800921967970379E-5</v>
      </c>
    </row>
    <row r="20" spans="2:11">
      <c r="B20" s="76" t="s">
        <v>2138</v>
      </c>
      <c r="C20" s="73">
        <v>7992</v>
      </c>
      <c r="D20" s="86" t="s">
        <v>134</v>
      </c>
      <c r="E20" s="95">
        <v>44196</v>
      </c>
      <c r="F20" s="83">
        <v>6414975.540000001</v>
      </c>
      <c r="G20" s="85">
        <v>109.684</v>
      </c>
      <c r="H20" s="83">
        <v>26906.435570000005</v>
      </c>
      <c r="I20" s="84">
        <v>9.1232400000000005E-2</v>
      </c>
      <c r="J20" s="84">
        <v>2.2392517971962442E-3</v>
      </c>
      <c r="K20" s="84">
        <v>4.2645036805363459E-4</v>
      </c>
    </row>
    <row r="21" spans="2:11">
      <c r="B21" s="76" t="s">
        <v>2139</v>
      </c>
      <c r="C21" s="73">
        <v>5086</v>
      </c>
      <c r="D21" s="86" t="s">
        <v>134</v>
      </c>
      <c r="E21" s="95">
        <v>39508</v>
      </c>
      <c r="F21" s="83">
        <v>979961.00000000012</v>
      </c>
      <c r="G21" s="85">
        <v>14.3727</v>
      </c>
      <c r="H21" s="83">
        <v>538.59836000000007</v>
      </c>
      <c r="I21" s="84">
        <v>1.33333332E-2</v>
      </c>
      <c r="J21" s="84">
        <v>4.4824121814993337E-5</v>
      </c>
      <c r="K21" s="84">
        <v>8.5364510010080078E-6</v>
      </c>
    </row>
    <row r="22" spans="2:11" ht="16.5" customHeight="1">
      <c r="B22" s="76" t="s">
        <v>2140</v>
      </c>
      <c r="C22" s="73">
        <v>5122</v>
      </c>
      <c r="D22" s="86" t="s">
        <v>134</v>
      </c>
      <c r="E22" s="95">
        <v>40634</v>
      </c>
      <c r="F22" s="83">
        <v>1632000.0000000002</v>
      </c>
      <c r="G22" s="85">
        <v>191.596</v>
      </c>
      <c r="H22" s="83">
        <v>11957.06186</v>
      </c>
      <c r="I22" s="84">
        <v>2.1516263764080498E-2</v>
      </c>
      <c r="J22" s="84">
        <v>9.9511034040662629E-4</v>
      </c>
      <c r="K22" s="84">
        <v>1.8951203765995808E-4</v>
      </c>
    </row>
    <row r="23" spans="2:11" ht="16.5" customHeight="1">
      <c r="B23" s="76" t="s">
        <v>2141</v>
      </c>
      <c r="C23" s="73">
        <v>5077</v>
      </c>
      <c r="D23" s="86" t="s">
        <v>134</v>
      </c>
      <c r="E23" s="95">
        <v>38808</v>
      </c>
      <c r="F23" s="83">
        <v>1938820.0000000002</v>
      </c>
      <c r="G23" s="85">
        <v>32.458399999999997</v>
      </c>
      <c r="H23" s="83">
        <v>2406.4812500000003</v>
      </c>
      <c r="I23" s="84">
        <v>1.8097909691430641E-2</v>
      </c>
      <c r="J23" s="84">
        <v>2.0027615512141074E-4</v>
      </c>
      <c r="K23" s="84">
        <v>3.81412399314946E-5</v>
      </c>
    </row>
    <row r="24" spans="2:11" ht="16.5" customHeight="1">
      <c r="B24" s="76" t="s">
        <v>2142</v>
      </c>
      <c r="C24" s="73">
        <v>5074</v>
      </c>
      <c r="D24" s="86" t="s">
        <v>134</v>
      </c>
      <c r="E24" s="95">
        <v>38261</v>
      </c>
      <c r="F24" s="83">
        <v>1220443.0000000002</v>
      </c>
      <c r="G24" s="85">
        <v>13.8147</v>
      </c>
      <c r="H24" s="83">
        <v>644.72847000000013</v>
      </c>
      <c r="I24" s="84">
        <v>1.7623785060317403E-2</v>
      </c>
      <c r="J24" s="84">
        <v>5.3656657025235422E-5</v>
      </c>
      <c r="K24" s="84">
        <v>1.0218547626305178E-5</v>
      </c>
    </row>
    <row r="25" spans="2:11">
      <c r="B25" s="76" t="s">
        <v>2143</v>
      </c>
      <c r="C25" s="73">
        <v>5277</v>
      </c>
      <c r="D25" s="86" t="s">
        <v>134</v>
      </c>
      <c r="E25" s="95">
        <v>42481</v>
      </c>
      <c r="F25" s="83">
        <v>7460211.9500000011</v>
      </c>
      <c r="G25" s="85">
        <v>110.3777</v>
      </c>
      <c r="H25" s="83">
        <v>31488.385210000004</v>
      </c>
      <c r="I25" s="84">
        <v>3.0938416422287389E-2</v>
      </c>
      <c r="J25" s="84">
        <v>2.620578373856308E-3</v>
      </c>
      <c r="K25" s="84">
        <v>4.9907143691642558E-4</v>
      </c>
    </row>
    <row r="26" spans="2:11">
      <c r="B26" s="76" t="s">
        <v>2144</v>
      </c>
      <c r="C26" s="73">
        <v>5123</v>
      </c>
      <c r="D26" s="86" t="s">
        <v>134</v>
      </c>
      <c r="E26" s="95">
        <v>40664</v>
      </c>
      <c r="F26" s="83">
        <v>2243395.4800000004</v>
      </c>
      <c r="G26" s="85">
        <v>53.074300000000001</v>
      </c>
      <c r="H26" s="83">
        <v>4553.1085000000012</v>
      </c>
      <c r="I26" s="84">
        <v>9.45945945945946E-3</v>
      </c>
      <c r="J26" s="84">
        <v>3.7892631169705307E-4</v>
      </c>
      <c r="K26" s="84">
        <v>7.2163954625712321E-5</v>
      </c>
    </row>
    <row r="27" spans="2:11">
      <c r="B27" s="76" t="s">
        <v>2145</v>
      </c>
      <c r="C27" s="73">
        <v>8402</v>
      </c>
      <c r="D27" s="86" t="s">
        <v>134</v>
      </c>
      <c r="E27" s="95">
        <v>44560</v>
      </c>
      <c r="F27" s="83">
        <v>632753.05999400013</v>
      </c>
      <c r="G27" s="85">
        <v>102.7159</v>
      </c>
      <c r="H27" s="83">
        <v>2485.3629181320007</v>
      </c>
      <c r="I27" s="84">
        <v>2.0345784611721575E-2</v>
      </c>
      <c r="J27" s="84">
        <v>2.0684097552175259E-4</v>
      </c>
      <c r="K27" s="84">
        <v>3.9391465600370741E-5</v>
      </c>
    </row>
    <row r="28" spans="2:11">
      <c r="B28" s="76" t="s">
        <v>2146</v>
      </c>
      <c r="C28" s="73">
        <v>8291</v>
      </c>
      <c r="D28" s="86" t="s">
        <v>134</v>
      </c>
      <c r="E28" s="95">
        <v>44279</v>
      </c>
      <c r="F28" s="83">
        <v>689836.52000000014</v>
      </c>
      <c r="G28" s="85">
        <v>101.1169</v>
      </c>
      <c r="H28" s="83">
        <v>2667.3979300000005</v>
      </c>
      <c r="I28" s="84">
        <v>8.7321078701155755E-2</v>
      </c>
      <c r="J28" s="84">
        <v>2.2199059377637367E-4</v>
      </c>
      <c r="K28" s="84">
        <v>4.2276607989736898E-5</v>
      </c>
    </row>
    <row r="29" spans="2:11">
      <c r="B29" s="76" t="s">
        <v>2147</v>
      </c>
      <c r="C29" s="73">
        <v>5226</v>
      </c>
      <c r="D29" s="86" t="s">
        <v>135</v>
      </c>
      <c r="E29" s="95">
        <v>40909</v>
      </c>
      <c r="F29" s="83">
        <v>4311711.4700000007</v>
      </c>
      <c r="G29" s="85">
        <v>57.584021999999997</v>
      </c>
      <c r="H29" s="83">
        <v>2482.8559300000006</v>
      </c>
      <c r="I29" s="84">
        <v>6.4444439733333345E-2</v>
      </c>
      <c r="J29" s="84">
        <v>2.0663233481698417E-4</v>
      </c>
      <c r="K29" s="84">
        <v>3.9351731388501015E-5</v>
      </c>
    </row>
    <row r="30" spans="2:11">
      <c r="B30" s="76" t="s">
        <v>2148</v>
      </c>
      <c r="C30" s="73">
        <v>5260</v>
      </c>
      <c r="D30" s="86" t="s">
        <v>135</v>
      </c>
      <c r="E30" s="95">
        <v>41959</v>
      </c>
      <c r="F30" s="83">
        <v>759174.10000000009</v>
      </c>
      <c r="G30" s="85">
        <v>84.289203999999998</v>
      </c>
      <c r="H30" s="83">
        <v>639.90178000000014</v>
      </c>
      <c r="I30" s="84">
        <v>6.4444439866666675E-2</v>
      </c>
      <c r="J30" s="84">
        <v>5.3254962262326734E-5</v>
      </c>
      <c r="K30" s="84">
        <v>1.0142047574054637E-5</v>
      </c>
    </row>
    <row r="31" spans="2:11">
      <c r="B31" s="72"/>
      <c r="C31" s="73"/>
      <c r="D31" s="73"/>
      <c r="E31" s="73"/>
      <c r="F31" s="83"/>
      <c r="G31" s="85"/>
      <c r="H31" s="73"/>
      <c r="I31" s="73"/>
      <c r="J31" s="84"/>
      <c r="K31" s="73"/>
    </row>
    <row r="32" spans="2:11">
      <c r="B32" s="72" t="s">
        <v>200</v>
      </c>
      <c r="C32" s="73"/>
      <c r="D32" s="73"/>
      <c r="E32" s="73"/>
      <c r="F32" s="83"/>
      <c r="G32" s="85"/>
      <c r="H32" s="83">
        <v>12713.163487455002</v>
      </c>
      <c r="I32" s="73"/>
      <c r="J32" s="84">
        <v>1.0580358781924408E-3</v>
      </c>
      <c r="K32" s="84">
        <v>2.0149578097204693E-4</v>
      </c>
    </row>
    <row r="33" spans="2:11">
      <c r="B33" s="76" t="s">
        <v>2149</v>
      </c>
      <c r="C33" s="73">
        <v>992880</v>
      </c>
      <c r="D33" s="86" t="s">
        <v>135</v>
      </c>
      <c r="E33" s="95">
        <v>45158</v>
      </c>
      <c r="F33" s="83">
        <v>7098.8541350000005</v>
      </c>
      <c r="G33" s="142">
        <v>179087.5435</v>
      </c>
      <c r="H33" s="83">
        <v>12713.163487455002</v>
      </c>
      <c r="I33" s="84">
        <v>5.1111749767911061E-6</v>
      </c>
      <c r="J33" s="84">
        <v>1.0580358781924408E-3</v>
      </c>
      <c r="K33" s="84">
        <v>2.0149578097204693E-4</v>
      </c>
    </row>
    <row r="34" spans="2:11">
      <c r="B34" s="72"/>
      <c r="C34" s="73"/>
      <c r="D34" s="73"/>
      <c r="E34" s="73"/>
      <c r="F34" s="83"/>
      <c r="G34" s="85"/>
      <c r="H34" s="73"/>
      <c r="I34" s="73"/>
      <c r="J34" s="84"/>
      <c r="K34" s="73"/>
    </row>
    <row r="35" spans="2:11">
      <c r="B35" s="92" t="s">
        <v>201</v>
      </c>
      <c r="C35" s="73"/>
      <c r="D35" s="73"/>
      <c r="E35" s="73"/>
      <c r="F35" s="83"/>
      <c r="G35" s="85"/>
      <c r="H35" s="83">
        <v>130588.03072000001</v>
      </c>
      <c r="I35" s="73"/>
      <c r="J35" s="84">
        <v>1.0868012662670141E-2</v>
      </c>
      <c r="K35" s="84">
        <v>2.0697395468478748E-3</v>
      </c>
    </row>
    <row r="36" spans="2:11">
      <c r="B36" s="76" t="s">
        <v>2150</v>
      </c>
      <c r="C36" s="73">
        <v>8510</v>
      </c>
      <c r="D36" s="86" t="s">
        <v>135</v>
      </c>
      <c r="E36" s="95">
        <v>44655</v>
      </c>
      <c r="F36" s="83">
        <v>22727715.280000005</v>
      </c>
      <c r="G36" s="85">
        <v>96.624375999999998</v>
      </c>
      <c r="H36" s="83">
        <v>21960.518520000005</v>
      </c>
      <c r="I36" s="84">
        <v>2.3269582414285714E-2</v>
      </c>
      <c r="J36" s="84">
        <v>1.8276345239166662E-3</v>
      </c>
      <c r="K36" s="84">
        <v>3.4806064077638277E-4</v>
      </c>
    </row>
    <row r="37" spans="2:11">
      <c r="B37" s="76" t="s">
        <v>2151</v>
      </c>
      <c r="C37" s="73">
        <v>5265</v>
      </c>
      <c r="D37" s="86" t="s">
        <v>135</v>
      </c>
      <c r="E37" s="95">
        <v>42170</v>
      </c>
      <c r="F37" s="83">
        <v>34436565.650000006</v>
      </c>
      <c r="G37" s="85">
        <v>80.657409000000001</v>
      </c>
      <c r="H37" s="83">
        <v>27775.638510000004</v>
      </c>
      <c r="I37" s="84">
        <v>5.1162791058139541E-2</v>
      </c>
      <c r="J37" s="84">
        <v>2.3115900391183146E-3</v>
      </c>
      <c r="K37" s="84">
        <v>4.4022669724119858E-4</v>
      </c>
    </row>
    <row r="38" spans="2:11">
      <c r="B38" s="76" t="s">
        <v>2152</v>
      </c>
      <c r="C38" s="73">
        <v>7004</v>
      </c>
      <c r="D38" s="86" t="s">
        <v>135</v>
      </c>
      <c r="E38" s="95">
        <v>43614</v>
      </c>
      <c r="F38" s="83">
        <v>84750924.730000019</v>
      </c>
      <c r="G38" s="85">
        <v>95.399420000000006</v>
      </c>
      <c r="H38" s="83">
        <v>80851.873690000008</v>
      </c>
      <c r="I38" s="84">
        <v>7.3064183033333327E-2</v>
      </c>
      <c r="J38" s="84">
        <v>6.7287880996351615E-3</v>
      </c>
      <c r="K38" s="84">
        <v>1.2814522088302933E-3</v>
      </c>
    </row>
    <row r="39" spans="2:11">
      <c r="B39" s="72"/>
      <c r="C39" s="73"/>
      <c r="D39" s="73"/>
      <c r="E39" s="73"/>
      <c r="F39" s="83"/>
      <c r="G39" s="85"/>
      <c r="H39" s="73"/>
      <c r="I39" s="73"/>
      <c r="J39" s="84"/>
      <c r="K39" s="73"/>
    </row>
    <row r="40" spans="2:11">
      <c r="B40" s="92" t="s">
        <v>202</v>
      </c>
      <c r="C40" s="71"/>
      <c r="D40" s="71"/>
      <c r="E40" s="71"/>
      <c r="F40" s="80"/>
      <c r="G40" s="82"/>
      <c r="H40" s="80">
        <f>SUM(H41:H82)</f>
        <v>810577.45184616814</v>
      </c>
      <c r="I40" s="71"/>
      <c r="J40" s="81">
        <v>7.9749020447169611E-2</v>
      </c>
      <c r="K40" s="81">
        <v>1.5187661862857409E-2</v>
      </c>
    </row>
    <row r="41" spans="2:11">
      <c r="B41" s="76" t="s">
        <v>2153</v>
      </c>
      <c r="C41" s="73">
        <v>5271</v>
      </c>
      <c r="D41" s="86" t="s">
        <v>134</v>
      </c>
      <c r="E41" s="95">
        <v>42352</v>
      </c>
      <c r="F41" s="83">
        <v>11478644.230000002</v>
      </c>
      <c r="G41" s="85">
        <v>95.799899999999994</v>
      </c>
      <c r="H41" s="83">
        <v>42050.729530000011</v>
      </c>
      <c r="I41" s="84">
        <v>9.7020626432391135E-2</v>
      </c>
      <c r="J41" s="84">
        <v>3.4996152287987987E-3</v>
      </c>
      <c r="K41" s="84">
        <v>6.664780638943749E-4</v>
      </c>
    </row>
    <row r="42" spans="2:11">
      <c r="B42" s="76" t="s">
        <v>2154</v>
      </c>
      <c r="C42" s="73">
        <v>91381</v>
      </c>
      <c r="D42" s="86" t="s">
        <v>134</v>
      </c>
      <c r="E42" s="95">
        <v>44742</v>
      </c>
      <c r="F42" s="83">
        <v>1670149.8119999999</v>
      </c>
      <c r="G42" s="85">
        <v>100</v>
      </c>
      <c r="H42" s="83">
        <v>6386.6528820000003</v>
      </c>
      <c r="I42" s="84">
        <v>1.3097703590000001E-2</v>
      </c>
      <c r="J42" s="84">
        <v>4.2521645507156459E-3</v>
      </c>
      <c r="K42" s="84">
        <v>8.09795995228306E-4</v>
      </c>
    </row>
    <row r="43" spans="2:11">
      <c r="B43" s="76" t="s">
        <v>2155</v>
      </c>
      <c r="C43" s="73">
        <v>5028</v>
      </c>
      <c r="D43" s="86" t="s">
        <v>134</v>
      </c>
      <c r="E43" s="95">
        <v>38961</v>
      </c>
      <c r="F43" s="83">
        <v>1669667.8500000003</v>
      </c>
      <c r="G43" s="85">
        <v>0</v>
      </c>
      <c r="H43" s="85">
        <v>0</v>
      </c>
      <c r="I43" s="84">
        <v>0.1</v>
      </c>
      <c r="J43" s="84">
        <v>0</v>
      </c>
      <c r="K43" s="115">
        <v>0</v>
      </c>
    </row>
    <row r="44" spans="2:11">
      <c r="B44" s="76" t="s">
        <v>2156</v>
      </c>
      <c r="C44" s="73">
        <v>72111</v>
      </c>
      <c r="D44" s="86" t="s">
        <v>134</v>
      </c>
      <c r="E44" s="95">
        <v>43466</v>
      </c>
      <c r="F44" s="83">
        <v>2071734.2590000001</v>
      </c>
      <c r="G44" s="85">
        <v>100</v>
      </c>
      <c r="H44" s="83">
        <v>7922.3118080000004</v>
      </c>
      <c r="I44" s="84">
        <v>1.76377471E-2</v>
      </c>
      <c r="J44" s="84">
        <v>5.2745896905857688E-3</v>
      </c>
      <c r="K44" s="84">
        <v>1.0045099518056024E-3</v>
      </c>
    </row>
    <row r="45" spans="2:11">
      <c r="B45" s="76" t="s">
        <v>2157</v>
      </c>
      <c r="C45" s="73">
        <v>5272</v>
      </c>
      <c r="D45" s="86" t="s">
        <v>134</v>
      </c>
      <c r="E45" s="95">
        <v>42403</v>
      </c>
      <c r="F45" s="83">
        <v>7801282.0014000013</v>
      </c>
      <c r="G45" s="85">
        <v>121.0806</v>
      </c>
      <c r="H45" s="83">
        <v>36120.888542290006</v>
      </c>
      <c r="I45" s="84">
        <v>7.9442784197272728E-3</v>
      </c>
      <c r="J45" s="84">
        <v>3.0061122133483733E-3</v>
      </c>
      <c r="K45" s="84">
        <v>5.7249375054563875E-4</v>
      </c>
    </row>
    <row r="46" spans="2:11">
      <c r="B46" s="76" t="s">
        <v>2158</v>
      </c>
      <c r="C46" s="73">
        <v>5072</v>
      </c>
      <c r="D46" s="86" t="s">
        <v>134</v>
      </c>
      <c r="E46" s="95">
        <v>38596</v>
      </c>
      <c r="F46" s="83">
        <v>1938383.0000000002</v>
      </c>
      <c r="G46" s="85">
        <v>4.0739000000000001</v>
      </c>
      <c r="H46" s="83">
        <v>301.9728300000001</v>
      </c>
      <c r="I46" s="84">
        <v>1.3644705513143262E-2</v>
      </c>
      <c r="J46" s="84">
        <v>2.5131281344299444E-5</v>
      </c>
      <c r="K46" s="84">
        <v>4.7860826515155395E-6</v>
      </c>
    </row>
    <row r="47" spans="2:11">
      <c r="B47" s="76" t="s">
        <v>2159</v>
      </c>
      <c r="C47" s="73">
        <v>5084</v>
      </c>
      <c r="D47" s="86" t="s">
        <v>134</v>
      </c>
      <c r="E47" s="95">
        <v>39356</v>
      </c>
      <c r="F47" s="83">
        <v>2430946.0000000005</v>
      </c>
      <c r="G47" s="85">
        <v>2.1848999999999998</v>
      </c>
      <c r="H47" s="83">
        <v>203.10695000000004</v>
      </c>
      <c r="I47" s="84">
        <v>5.8964002476488107E-3</v>
      </c>
      <c r="J47" s="84">
        <v>1.690330187465064E-5</v>
      </c>
      <c r="K47" s="84">
        <v>3.2191195803848783E-6</v>
      </c>
    </row>
    <row r="48" spans="2:11">
      <c r="B48" s="76" t="s">
        <v>2160</v>
      </c>
      <c r="C48" s="73">
        <v>8292</v>
      </c>
      <c r="D48" s="86" t="s">
        <v>134</v>
      </c>
      <c r="E48" s="95">
        <v>44317</v>
      </c>
      <c r="F48" s="83">
        <v>3469320.6900000004</v>
      </c>
      <c r="G48" s="85">
        <v>124.2444</v>
      </c>
      <c r="H48" s="83">
        <v>16483.109870000004</v>
      </c>
      <c r="I48" s="84">
        <v>9.2515219040000003E-3</v>
      </c>
      <c r="J48" s="84">
        <v>1.3717845793344023E-3</v>
      </c>
      <c r="K48" s="84">
        <v>2.6124710025015018E-4</v>
      </c>
    </row>
    <row r="49" spans="2:11">
      <c r="B49" s="76" t="s">
        <v>2161</v>
      </c>
      <c r="C49" s="73">
        <v>5099</v>
      </c>
      <c r="D49" s="86" t="s">
        <v>134</v>
      </c>
      <c r="E49" s="95">
        <v>39722</v>
      </c>
      <c r="F49" s="83">
        <v>3720536.4100000006</v>
      </c>
      <c r="G49" s="85">
        <v>23.1097</v>
      </c>
      <c r="H49" s="83">
        <v>3287.8935600000004</v>
      </c>
      <c r="I49" s="84">
        <v>4.5509570207614661E-2</v>
      </c>
      <c r="J49" s="84">
        <v>2.7363050538841614E-4</v>
      </c>
      <c r="K49" s="84">
        <v>5.2111080084740295E-5</v>
      </c>
    </row>
    <row r="50" spans="2:11">
      <c r="B50" s="76" t="s">
        <v>2162</v>
      </c>
      <c r="C50" s="73">
        <v>5228</v>
      </c>
      <c r="D50" s="86" t="s">
        <v>134</v>
      </c>
      <c r="E50" s="95">
        <v>41081</v>
      </c>
      <c r="F50" s="83">
        <v>3241575.9800000004</v>
      </c>
      <c r="G50" s="85">
        <v>84.998000000000005</v>
      </c>
      <c r="H50" s="83">
        <v>10536.170640000002</v>
      </c>
      <c r="I50" s="84">
        <v>1.1320754716981131E-2</v>
      </c>
      <c r="J50" s="84">
        <v>8.7685858573894715E-4</v>
      </c>
      <c r="K50" s="84">
        <v>1.6699179033263152E-4</v>
      </c>
    </row>
    <row r="51" spans="2:11">
      <c r="B51" s="76" t="s">
        <v>2163</v>
      </c>
      <c r="C51" s="73">
        <v>50431</v>
      </c>
      <c r="D51" s="86" t="s">
        <v>134</v>
      </c>
      <c r="E51" s="95">
        <v>38078</v>
      </c>
      <c r="F51" s="83">
        <v>1925000.0000000002</v>
      </c>
      <c r="G51" s="85">
        <v>0</v>
      </c>
      <c r="H51" s="85">
        <v>0</v>
      </c>
      <c r="I51" s="84">
        <v>6.3969703948210124E-2</v>
      </c>
      <c r="J51" s="84">
        <v>0</v>
      </c>
      <c r="K51" s="115">
        <v>0</v>
      </c>
    </row>
    <row r="52" spans="2:11">
      <c r="B52" s="76" t="s">
        <v>2164</v>
      </c>
      <c r="C52" s="73">
        <v>7038</v>
      </c>
      <c r="D52" s="86" t="s">
        <v>134</v>
      </c>
      <c r="E52" s="95">
        <v>43556</v>
      </c>
      <c r="F52" s="83">
        <v>12387612.100000001</v>
      </c>
      <c r="G52" s="85">
        <v>118.49630000000001</v>
      </c>
      <c r="H52" s="83">
        <v>56131.968280000008</v>
      </c>
      <c r="I52" s="84">
        <v>2.1476069892307693E-2</v>
      </c>
      <c r="J52" s="84">
        <v>4.6715073248608891E-3</v>
      </c>
      <c r="K52" s="84">
        <v>8.8965699192317582E-4</v>
      </c>
    </row>
    <row r="53" spans="2:11">
      <c r="B53" s="76" t="s">
        <v>2165</v>
      </c>
      <c r="C53" s="73">
        <v>83791</v>
      </c>
      <c r="D53" s="86" t="s">
        <v>135</v>
      </c>
      <c r="E53" s="95">
        <v>44308</v>
      </c>
      <c r="F53" s="83">
        <v>19641774.579999998</v>
      </c>
      <c r="G53" s="85">
        <v>100</v>
      </c>
      <c r="H53" s="83">
        <v>19641.774579999998</v>
      </c>
      <c r="I53" s="84">
        <v>8.4074380100000005E-3</v>
      </c>
      <c r="J53" s="84">
        <v>1.634660188041715E-3</v>
      </c>
      <c r="K53" s="84">
        <v>3.1130998296209926E-4</v>
      </c>
    </row>
    <row r="54" spans="2:11">
      <c r="B54" s="76" t="s">
        <v>2166</v>
      </c>
      <c r="C54" s="73">
        <v>7079</v>
      </c>
      <c r="D54" s="86" t="s">
        <v>135</v>
      </c>
      <c r="E54" s="95">
        <v>44166</v>
      </c>
      <c r="F54" s="83">
        <v>45683818.070000008</v>
      </c>
      <c r="G54" s="85">
        <v>50.583084999999997</v>
      </c>
      <c r="H54" s="83">
        <v>23108.291379999999</v>
      </c>
      <c r="I54" s="84">
        <v>0.11914881540133779</v>
      </c>
      <c r="J54" s="84">
        <v>1.9231563715743215E-3</v>
      </c>
      <c r="K54" s="84">
        <v>3.6625213096153075E-4</v>
      </c>
    </row>
    <row r="55" spans="2:11">
      <c r="B55" s="76" t="s">
        <v>2167</v>
      </c>
      <c r="C55" s="73">
        <v>8279</v>
      </c>
      <c r="D55" s="86" t="s">
        <v>135</v>
      </c>
      <c r="E55" s="95">
        <v>44308</v>
      </c>
      <c r="F55" s="83">
        <v>4374495.0900000008</v>
      </c>
      <c r="G55" s="85">
        <v>100.90159300000001</v>
      </c>
      <c r="H55" s="83">
        <v>4413.9355400000013</v>
      </c>
      <c r="I55" s="84">
        <v>6.8351485781249999E-2</v>
      </c>
      <c r="J55" s="84">
        <v>3.6734382987814598E-4</v>
      </c>
      <c r="K55" s="84">
        <v>6.9958149257672868E-5</v>
      </c>
    </row>
    <row r="56" spans="2:11">
      <c r="B56" s="76" t="s">
        <v>2168</v>
      </c>
      <c r="C56" s="73">
        <v>6662</v>
      </c>
      <c r="D56" s="86" t="s">
        <v>134</v>
      </c>
      <c r="E56" s="95">
        <v>43556</v>
      </c>
      <c r="F56" s="83">
        <v>6694790.3800000008</v>
      </c>
      <c r="G56" s="85">
        <v>139.68279999999999</v>
      </c>
      <c r="H56" s="83">
        <v>35760.023799999995</v>
      </c>
      <c r="I56" s="84">
        <v>4.765055415217391E-2</v>
      </c>
      <c r="J56" s="84">
        <v>2.9760797320627945E-3</v>
      </c>
      <c r="K56" s="84">
        <v>5.6677426749606168E-4</v>
      </c>
    </row>
    <row r="57" spans="2:11">
      <c r="B57" s="76" t="s">
        <v>2169</v>
      </c>
      <c r="C57" s="73">
        <v>5322</v>
      </c>
      <c r="D57" s="86" t="s">
        <v>136</v>
      </c>
      <c r="E57" s="95">
        <v>42527</v>
      </c>
      <c r="F57" s="83">
        <v>6725914.9800000014</v>
      </c>
      <c r="G57" s="85">
        <v>236.17859999999999</v>
      </c>
      <c r="H57" s="83">
        <v>64384.189950000007</v>
      </c>
      <c r="I57" s="84">
        <v>7.2895585920000006E-2</v>
      </c>
      <c r="J57" s="84">
        <v>5.3582873391565273E-3</v>
      </c>
      <c r="K57" s="84">
        <v>1.0204496032029642E-3</v>
      </c>
    </row>
    <row r="58" spans="2:11">
      <c r="B58" s="76" t="s">
        <v>2170</v>
      </c>
      <c r="C58" s="73">
        <v>5259</v>
      </c>
      <c r="D58" s="86" t="s">
        <v>135</v>
      </c>
      <c r="E58" s="95">
        <v>41881</v>
      </c>
      <c r="F58" s="83">
        <v>23988556.750000004</v>
      </c>
      <c r="G58" s="85">
        <v>75.594793999999993</v>
      </c>
      <c r="H58" s="83">
        <v>18134.101500000004</v>
      </c>
      <c r="I58" s="84">
        <v>2.5336755999999998E-2</v>
      </c>
      <c r="J58" s="84">
        <v>1.5091861301646991E-3</v>
      </c>
      <c r="K58" s="84">
        <v>2.8741429680932527E-4</v>
      </c>
    </row>
    <row r="59" spans="2:11">
      <c r="B59" s="76" t="s">
        <v>2171</v>
      </c>
      <c r="C59" s="73">
        <v>8283</v>
      </c>
      <c r="D59" s="86" t="s">
        <v>135</v>
      </c>
      <c r="E59" s="95">
        <v>44317</v>
      </c>
      <c r="F59" s="83">
        <v>27174913.540000007</v>
      </c>
      <c r="G59" s="85">
        <v>105.353357</v>
      </c>
      <c r="H59" s="83">
        <v>28629.695360000002</v>
      </c>
      <c r="I59" s="84">
        <v>2.3876603445454544E-2</v>
      </c>
      <c r="J59" s="84">
        <v>2.3826677681357761E-3</v>
      </c>
      <c r="K59" s="84">
        <v>4.537629702667983E-4</v>
      </c>
    </row>
    <row r="60" spans="2:11">
      <c r="B60" s="76" t="s">
        <v>2172</v>
      </c>
      <c r="C60" s="73">
        <v>5279</v>
      </c>
      <c r="D60" s="86" t="s">
        <v>135</v>
      </c>
      <c r="E60" s="95">
        <v>42589</v>
      </c>
      <c r="F60" s="83">
        <v>14622036.060000002</v>
      </c>
      <c r="G60" s="85">
        <v>132.06499400000001</v>
      </c>
      <c r="H60" s="83">
        <v>19310.591920000006</v>
      </c>
      <c r="I60" s="84">
        <v>3.2386492384176006E-2</v>
      </c>
      <c r="J60" s="84">
        <v>1.6070979580066046E-3</v>
      </c>
      <c r="K60" s="84">
        <v>3.0606094256495911E-4</v>
      </c>
    </row>
    <row r="61" spans="2:11">
      <c r="B61" s="76" t="s">
        <v>2173</v>
      </c>
      <c r="C61" s="73">
        <v>85741</v>
      </c>
      <c r="D61" s="86" t="s">
        <v>134</v>
      </c>
      <c r="E61" s="95">
        <v>44404</v>
      </c>
      <c r="F61" s="83">
        <v>921022.13650000002</v>
      </c>
      <c r="G61" s="85">
        <v>100</v>
      </c>
      <c r="H61" s="83">
        <v>3521.9886499999998</v>
      </c>
      <c r="I61" s="84">
        <v>5.3347371700000002E-3</v>
      </c>
      <c r="J61" s="84">
        <v>2.3449020272341549E-3</v>
      </c>
      <c r="K61" s="84">
        <v>4.4657074019804053E-4</v>
      </c>
    </row>
    <row r="62" spans="2:11">
      <c r="B62" s="76" t="s">
        <v>2174</v>
      </c>
      <c r="C62" s="73">
        <v>72112</v>
      </c>
      <c r="D62" s="86" t="s">
        <v>134</v>
      </c>
      <c r="E62" s="95">
        <v>43466</v>
      </c>
      <c r="F62" s="83">
        <v>853831.41469999996</v>
      </c>
      <c r="G62" s="85">
        <v>100</v>
      </c>
      <c r="H62" s="83">
        <v>3265.0513300000002</v>
      </c>
      <c r="I62" s="84">
        <v>4.5869347700000004E-3</v>
      </c>
      <c r="J62" s="84">
        <v>2.1738359329297029E-3</v>
      </c>
      <c r="K62" s="84">
        <v>4.1399235889720911E-4</v>
      </c>
    </row>
    <row r="63" spans="2:11">
      <c r="B63" s="76" t="s">
        <v>2175</v>
      </c>
      <c r="C63" s="73">
        <v>5067</v>
      </c>
      <c r="D63" s="86" t="s">
        <v>134</v>
      </c>
      <c r="E63" s="95">
        <v>38322</v>
      </c>
      <c r="F63" s="83">
        <v>2149426.58</v>
      </c>
      <c r="G63" s="85">
        <v>2.8976999999999999</v>
      </c>
      <c r="H63" s="83">
        <v>238.17375000000004</v>
      </c>
      <c r="I63" s="84">
        <v>5.4200541824751584E-2</v>
      </c>
      <c r="J63" s="84">
        <v>1.9821688991280569E-5</v>
      </c>
      <c r="K63" s="84">
        <v>3.7749066792578629E-6</v>
      </c>
    </row>
    <row r="64" spans="2:11">
      <c r="B64" s="76" t="s">
        <v>2176</v>
      </c>
      <c r="C64" s="73">
        <v>5081</v>
      </c>
      <c r="D64" s="86" t="s">
        <v>134</v>
      </c>
      <c r="E64" s="95">
        <v>39295</v>
      </c>
      <c r="F64" s="83">
        <v>3039184.0000000005</v>
      </c>
      <c r="G64" s="85">
        <v>4.5042</v>
      </c>
      <c r="H64" s="83">
        <v>523.47091000000012</v>
      </c>
      <c r="I64" s="84">
        <v>2.4999999499999998E-2</v>
      </c>
      <c r="J64" s="84">
        <v>4.3565160199235314E-5</v>
      </c>
      <c r="K64" s="84">
        <v>8.2966902715189717E-6</v>
      </c>
    </row>
    <row r="65" spans="2:11">
      <c r="B65" s="76" t="s">
        <v>2177</v>
      </c>
      <c r="C65" s="73">
        <v>5078</v>
      </c>
      <c r="D65" s="86" t="s">
        <v>134</v>
      </c>
      <c r="E65" s="95">
        <v>39052</v>
      </c>
      <c r="F65" s="83">
        <v>7462294.5600000015</v>
      </c>
      <c r="G65" s="85">
        <v>3.2124000000000001</v>
      </c>
      <c r="H65" s="83">
        <v>916.68450000000007</v>
      </c>
      <c r="I65" s="84">
        <v>8.5387029288702926E-2</v>
      </c>
      <c r="J65" s="84">
        <v>7.6289830689265842E-5</v>
      </c>
      <c r="K65" s="84">
        <v>1.452888255663E-5</v>
      </c>
    </row>
    <row r="66" spans="2:11">
      <c r="B66" s="76" t="s">
        <v>2178</v>
      </c>
      <c r="C66" s="73">
        <v>7067</v>
      </c>
      <c r="D66" s="86" t="s">
        <v>135</v>
      </c>
      <c r="E66" s="95">
        <v>44048</v>
      </c>
      <c r="F66" s="83">
        <v>35543510.619999997</v>
      </c>
      <c r="G66" s="85">
        <v>139.687434</v>
      </c>
      <c r="H66" s="83">
        <v>49649.805850000012</v>
      </c>
      <c r="I66" s="84">
        <v>0.11661155422516556</v>
      </c>
      <c r="J66" s="84">
        <v>4.132038102587555E-3</v>
      </c>
      <c r="K66" s="84">
        <v>7.8691872520385276E-4</v>
      </c>
    </row>
    <row r="67" spans="2:11">
      <c r="B67" s="76" t="s">
        <v>2179</v>
      </c>
      <c r="C67" s="73">
        <v>5289</v>
      </c>
      <c r="D67" s="86" t="s">
        <v>134</v>
      </c>
      <c r="E67" s="95">
        <v>42736</v>
      </c>
      <c r="F67" s="83">
        <v>5631158.0921290014</v>
      </c>
      <c r="G67" s="85">
        <v>115.08450000000001</v>
      </c>
      <c r="H67" s="83">
        <v>24781.776675297002</v>
      </c>
      <c r="I67" s="84">
        <v>3.3257925998761907E-2</v>
      </c>
      <c r="J67" s="84">
        <v>2.0624299273497106E-3</v>
      </c>
      <c r="K67" s="84">
        <v>3.9277583820826337E-4</v>
      </c>
    </row>
    <row r="68" spans="2:11">
      <c r="B68" s="76" t="s">
        <v>2180</v>
      </c>
      <c r="C68" s="73">
        <v>8405</v>
      </c>
      <c r="D68" s="86" t="s">
        <v>134</v>
      </c>
      <c r="E68" s="95">
        <v>44581</v>
      </c>
      <c r="F68" s="83">
        <v>319517.60186300008</v>
      </c>
      <c r="G68" s="85">
        <v>111.79519999999999</v>
      </c>
      <c r="H68" s="83">
        <v>1365.9532098620002</v>
      </c>
      <c r="I68" s="84">
        <v>2.9065405292830894E-2</v>
      </c>
      <c r="J68" s="84">
        <v>1.1367961289825585E-4</v>
      </c>
      <c r="K68" s="84">
        <v>2.1649513833752804E-5</v>
      </c>
    </row>
    <row r="69" spans="2:11">
      <c r="B69" s="76" t="s">
        <v>2181</v>
      </c>
      <c r="C69" s="73">
        <v>5230</v>
      </c>
      <c r="D69" s="86" t="s">
        <v>134</v>
      </c>
      <c r="E69" s="95">
        <v>40372</v>
      </c>
      <c r="F69" s="83">
        <v>3044447.3445230005</v>
      </c>
      <c r="G69" s="85">
        <v>18.601400000000002</v>
      </c>
      <c r="H69" s="83">
        <v>2165.568778719</v>
      </c>
      <c r="I69" s="84">
        <v>3.1100074481707318E-2</v>
      </c>
      <c r="J69" s="84">
        <v>1.802265397466988E-4</v>
      </c>
      <c r="K69" s="84">
        <v>3.4322926213231499E-5</v>
      </c>
    </row>
    <row r="70" spans="2:11">
      <c r="B70" s="76" t="s">
        <v>2182</v>
      </c>
      <c r="C70" s="73">
        <v>5049</v>
      </c>
      <c r="D70" s="86" t="s">
        <v>134</v>
      </c>
      <c r="E70" s="95">
        <v>38565</v>
      </c>
      <c r="F70" s="83">
        <v>1313941.8200000003</v>
      </c>
      <c r="G70" s="85">
        <v>0</v>
      </c>
      <c r="H70" s="85">
        <v>0</v>
      </c>
      <c r="I70" s="84">
        <v>2.2484587019443034E-2</v>
      </c>
      <c r="J70" s="84">
        <v>0</v>
      </c>
      <c r="K70" s="115">
        <v>0</v>
      </c>
    </row>
    <row r="71" spans="2:11">
      <c r="B71" s="76" t="s">
        <v>2183</v>
      </c>
      <c r="C71" s="73">
        <v>5047</v>
      </c>
      <c r="D71" s="86" t="s">
        <v>134</v>
      </c>
      <c r="E71" s="95">
        <v>38139</v>
      </c>
      <c r="F71" s="83">
        <v>6341868.7600000016</v>
      </c>
      <c r="G71" s="85">
        <v>0.75690000000000002</v>
      </c>
      <c r="H71" s="83">
        <v>183.55812000000003</v>
      </c>
      <c r="I71" s="84">
        <v>4.8000000000000001E-2</v>
      </c>
      <c r="J71" s="84">
        <v>1.5276376873875302E-5</v>
      </c>
      <c r="K71" s="84">
        <v>2.9092827115499348E-6</v>
      </c>
    </row>
    <row r="72" spans="2:11">
      <c r="B72" s="76" t="s">
        <v>2184</v>
      </c>
      <c r="C72" s="73">
        <v>5256</v>
      </c>
      <c r="D72" s="86" t="s">
        <v>134</v>
      </c>
      <c r="E72" s="95">
        <v>41603</v>
      </c>
      <c r="F72" s="83">
        <v>6638533.0000000009</v>
      </c>
      <c r="G72" s="85">
        <v>123.58150000000001</v>
      </c>
      <c r="H72" s="83">
        <v>31372.090870000004</v>
      </c>
      <c r="I72" s="84">
        <v>2.7615053517973717E-2</v>
      </c>
      <c r="J72" s="84">
        <v>2.6108999343182554E-3</v>
      </c>
      <c r="K72" s="84">
        <v>4.9722824352997597E-4</v>
      </c>
    </row>
    <row r="73" spans="2:11">
      <c r="B73" s="76" t="s">
        <v>2185</v>
      </c>
      <c r="C73" s="73">
        <v>5310</v>
      </c>
      <c r="D73" s="86" t="s">
        <v>134</v>
      </c>
      <c r="E73" s="95">
        <v>42979</v>
      </c>
      <c r="F73" s="83">
        <v>12586644.390000002</v>
      </c>
      <c r="G73" s="85">
        <v>120.38979999999999</v>
      </c>
      <c r="H73" s="83">
        <v>57945.209700000014</v>
      </c>
      <c r="I73" s="84">
        <v>3.3337430535628883E-2</v>
      </c>
      <c r="J73" s="84">
        <v>4.8224118955507659E-3</v>
      </c>
      <c r="K73" s="84">
        <v>9.1839574733793092E-4</v>
      </c>
    </row>
    <row r="74" spans="2:11">
      <c r="B74" s="76" t="s">
        <v>2186</v>
      </c>
      <c r="C74" s="73">
        <v>5083</v>
      </c>
      <c r="D74" s="86" t="s">
        <v>134</v>
      </c>
      <c r="E74" s="95">
        <v>38961</v>
      </c>
      <c r="F74" s="83">
        <v>3693864.0000000005</v>
      </c>
      <c r="G74" s="85">
        <v>2.4400000000000002E-2</v>
      </c>
      <c r="H74" s="83">
        <v>3.4465700000000008</v>
      </c>
      <c r="I74" s="84">
        <v>2.9136892404740572E-2</v>
      </c>
      <c r="J74" s="84">
        <v>2.8683613801553645E-7</v>
      </c>
      <c r="K74" s="84">
        <v>5.4626003552153726E-8</v>
      </c>
    </row>
    <row r="75" spans="2:11">
      <c r="B75" s="76" t="s">
        <v>2187</v>
      </c>
      <c r="C75" s="73">
        <v>2162</v>
      </c>
      <c r="D75" s="86" t="s">
        <v>134</v>
      </c>
      <c r="E75" s="95">
        <v>38504</v>
      </c>
      <c r="F75" s="83">
        <v>895491.00000000012</v>
      </c>
      <c r="G75" s="85">
        <v>0</v>
      </c>
      <c r="H75" s="85">
        <v>0</v>
      </c>
      <c r="I75" s="84">
        <v>5.7574501404817832E-3</v>
      </c>
      <c r="J75" s="84">
        <v>0</v>
      </c>
      <c r="K75" s="115">
        <v>0</v>
      </c>
    </row>
    <row r="76" spans="2:11">
      <c r="B76" s="76" t="s">
        <v>2188</v>
      </c>
      <c r="C76" s="73">
        <v>6645</v>
      </c>
      <c r="D76" s="86" t="s">
        <v>134</v>
      </c>
      <c r="E76" s="95">
        <v>43466</v>
      </c>
      <c r="F76" s="83">
        <v>6853716.8500000015</v>
      </c>
      <c r="G76" s="85">
        <v>159.9</v>
      </c>
      <c r="H76" s="83">
        <v>41907.572550000004</v>
      </c>
      <c r="I76" s="84">
        <v>0.10631114350000001</v>
      </c>
      <c r="J76" s="84">
        <v>3.4877011822907721E-3</v>
      </c>
      <c r="K76" s="84">
        <v>6.6420911427257819E-4</v>
      </c>
    </row>
    <row r="77" spans="2:11">
      <c r="B77" s="76" t="s">
        <v>2189</v>
      </c>
      <c r="C77" s="73">
        <v>5094</v>
      </c>
      <c r="D77" s="86" t="s">
        <v>134</v>
      </c>
      <c r="E77" s="95">
        <v>39630</v>
      </c>
      <c r="F77" s="83">
        <v>4491636.0000000009</v>
      </c>
      <c r="G77" s="85">
        <v>6.3002000000000002</v>
      </c>
      <c r="H77" s="83">
        <v>1082.1233600000003</v>
      </c>
      <c r="I77" s="84">
        <v>3.0521490181236607E-2</v>
      </c>
      <c r="J77" s="84">
        <v>9.0058256596789292E-5</v>
      </c>
      <c r="K77" s="84">
        <v>1.7150986199969399E-5</v>
      </c>
    </row>
    <row r="78" spans="2:11">
      <c r="B78" s="76" t="s">
        <v>2190</v>
      </c>
      <c r="C78" s="73">
        <v>5257</v>
      </c>
      <c r="D78" s="86" t="s">
        <v>134</v>
      </c>
      <c r="E78" s="95">
        <v>41883</v>
      </c>
      <c r="F78" s="83">
        <v>7787803.8500000015</v>
      </c>
      <c r="G78" s="85">
        <v>124.39790000000001</v>
      </c>
      <c r="H78" s="83">
        <v>37046.393620000003</v>
      </c>
      <c r="I78" s="84">
        <v>2.4990035069242557E-2</v>
      </c>
      <c r="J78" s="84">
        <v>3.0831361247165177E-3</v>
      </c>
      <c r="K78" s="84">
        <v>5.87162433805379E-4</v>
      </c>
    </row>
    <row r="79" spans="2:11">
      <c r="B79" s="76" t="s">
        <v>2191</v>
      </c>
      <c r="C79" s="73">
        <v>7029</v>
      </c>
      <c r="D79" s="86" t="s">
        <v>135</v>
      </c>
      <c r="E79" s="95">
        <v>43739</v>
      </c>
      <c r="F79" s="83">
        <v>85424503.730000019</v>
      </c>
      <c r="G79" s="85">
        <v>105.961427</v>
      </c>
      <c r="H79" s="83">
        <v>90517.000090000016</v>
      </c>
      <c r="I79" s="84">
        <v>6.3987311627906981E-2</v>
      </c>
      <c r="J79" s="84">
        <v>7.5331552037438861E-3</v>
      </c>
      <c r="K79" s="84">
        <v>1.4346384865088014E-3</v>
      </c>
    </row>
    <row r="80" spans="2:11">
      <c r="B80" s="76" t="s">
        <v>2192</v>
      </c>
      <c r="C80" s="73">
        <v>7076</v>
      </c>
      <c r="D80" s="86" t="s">
        <v>135</v>
      </c>
      <c r="E80" s="95">
        <v>44104</v>
      </c>
      <c r="F80" s="83">
        <v>59240509.180000007</v>
      </c>
      <c r="G80" s="85">
        <v>69.301680000000005</v>
      </c>
      <c r="H80" s="83">
        <v>41054.679950000012</v>
      </c>
      <c r="I80" s="84">
        <v>0.1161578574632713</v>
      </c>
      <c r="J80" s="84">
        <v>3.4167203464087132E-3</v>
      </c>
      <c r="K80" s="84">
        <v>6.5069129388964527E-4</v>
      </c>
    </row>
    <row r="81" spans="2:11">
      <c r="B81" s="76" t="s">
        <v>2193</v>
      </c>
      <c r="C81" s="73">
        <v>5221</v>
      </c>
      <c r="D81" s="86" t="s">
        <v>134</v>
      </c>
      <c r="E81" s="95">
        <v>41737</v>
      </c>
      <c r="F81" s="83">
        <v>1875000.0000000002</v>
      </c>
      <c r="G81" s="85">
        <v>216.6721</v>
      </c>
      <c r="H81" s="83">
        <v>15535.389590000002</v>
      </c>
      <c r="I81" s="84">
        <v>2.6417380522993687E-2</v>
      </c>
      <c r="J81" s="84">
        <v>1.2929118377292114E-3</v>
      </c>
      <c r="K81" s="84">
        <v>2.4622631976934517E-4</v>
      </c>
    </row>
    <row r="82" spans="2:11">
      <c r="B82" s="76" t="s">
        <v>2194</v>
      </c>
      <c r="C82" s="73">
        <v>5261</v>
      </c>
      <c r="D82" s="86" t="s">
        <v>134</v>
      </c>
      <c r="E82" s="95">
        <v>42005</v>
      </c>
      <c r="F82" s="83">
        <v>2786173.0000000005</v>
      </c>
      <c r="G82" s="85">
        <v>137.91679999999999</v>
      </c>
      <c r="H82" s="83">
        <v>14694.104850000002</v>
      </c>
      <c r="I82" s="84">
        <v>0.14000000000000001</v>
      </c>
      <c r="J82" s="84">
        <v>1.2228970503339156E-3</v>
      </c>
      <c r="K82" s="84">
        <v>2.3289247679049584E-4</v>
      </c>
    </row>
    <row r="83" spans="2:11">
      <c r="B83" s="72"/>
      <c r="C83" s="73"/>
      <c r="D83" s="73"/>
      <c r="E83" s="73"/>
      <c r="F83" s="83"/>
      <c r="G83" s="85"/>
      <c r="H83" s="73"/>
      <c r="I83" s="73"/>
      <c r="J83" s="84"/>
      <c r="K83" s="73"/>
    </row>
    <row r="84" spans="2:11">
      <c r="B84" s="70" t="s">
        <v>2195</v>
      </c>
      <c r="C84" s="71"/>
      <c r="D84" s="71"/>
      <c r="E84" s="71"/>
      <c r="F84" s="80"/>
      <c r="G84" s="82"/>
      <c r="H84" s="80">
        <f>H85+H103+H109+H124</f>
        <v>9886645.7145861555</v>
      </c>
      <c r="I84" s="71"/>
      <c r="J84" s="81">
        <v>0.89051531713419507</v>
      </c>
      <c r="K84" s="81">
        <v>0.16959262251113202</v>
      </c>
    </row>
    <row r="85" spans="2:11">
      <c r="B85" s="92" t="s">
        <v>197</v>
      </c>
      <c r="C85" s="71"/>
      <c r="D85" s="71"/>
      <c r="E85" s="71"/>
      <c r="F85" s="80"/>
      <c r="G85" s="82"/>
      <c r="H85" s="80">
        <f>SUM(H86:H101)</f>
        <v>329422.15154861007</v>
      </c>
      <c r="I85" s="71"/>
      <c r="J85" s="81">
        <v>5.1724773532253659E-2</v>
      </c>
      <c r="K85" s="81">
        <v>9.8506334740645247E-3</v>
      </c>
    </row>
    <row r="86" spans="2:11">
      <c r="B86" s="76" t="s">
        <v>2196</v>
      </c>
      <c r="C86" s="73">
        <v>84032</v>
      </c>
      <c r="D86" s="86" t="s">
        <v>134</v>
      </c>
      <c r="E86" s="95">
        <v>44314</v>
      </c>
      <c r="F86" s="83">
        <v>2785924.3990000002</v>
      </c>
      <c r="G86" s="85">
        <v>100</v>
      </c>
      <c r="H86" s="83">
        <v>10653.374900000001</v>
      </c>
      <c r="I86" s="84">
        <v>1.9818621000000001E-3</v>
      </c>
      <c r="J86" s="84">
        <v>7.0929020171304272E-3</v>
      </c>
      <c r="K86" s="84">
        <v>1.3507952431079603E-3</v>
      </c>
    </row>
    <row r="87" spans="2:11">
      <c r="B87" s="76" t="s">
        <v>2197</v>
      </c>
      <c r="C87" s="73">
        <v>84034</v>
      </c>
      <c r="D87" s="86" t="s">
        <v>134</v>
      </c>
      <c r="E87" s="95">
        <v>44314</v>
      </c>
      <c r="F87" s="83">
        <v>1603102.6</v>
      </c>
      <c r="G87" s="85">
        <v>100</v>
      </c>
      <c r="H87" s="83">
        <v>6130.2643439999993</v>
      </c>
      <c r="I87" s="84">
        <v>1.43134485E-3</v>
      </c>
      <c r="J87" s="84">
        <v>4.0814638282117262E-3</v>
      </c>
      <c r="K87" s="84">
        <v>7.7728719651707365E-4</v>
      </c>
    </row>
    <row r="88" spans="2:11">
      <c r="B88" s="76" t="s">
        <v>2198</v>
      </c>
      <c r="C88" s="73">
        <v>9239</v>
      </c>
      <c r="D88" s="86" t="s">
        <v>134</v>
      </c>
      <c r="E88" s="95">
        <v>44742</v>
      </c>
      <c r="F88" s="83">
        <v>1475144.7456760001</v>
      </c>
      <c r="G88" s="85">
        <v>108.958</v>
      </c>
      <c r="H88" s="83">
        <v>6146.2701170080009</v>
      </c>
      <c r="I88" s="84">
        <v>6.3025410120007208E-3</v>
      </c>
      <c r="J88" s="84">
        <v>5.1151503772239469E-4</v>
      </c>
      <c r="K88" s="84">
        <v>9.7414581234147359E-5</v>
      </c>
    </row>
    <row r="89" spans="2:11">
      <c r="B89" s="76" t="s">
        <v>2199</v>
      </c>
      <c r="C89" s="73">
        <v>97211</v>
      </c>
      <c r="D89" s="86" t="s">
        <v>134</v>
      </c>
      <c r="E89" s="95">
        <v>45166</v>
      </c>
      <c r="F89" s="83">
        <v>1023309.623</v>
      </c>
      <c r="G89" s="85">
        <v>100</v>
      </c>
      <c r="H89" s="83">
        <v>3913.136</v>
      </c>
      <c r="I89" s="84">
        <v>9.1186006000000003E-3</v>
      </c>
      <c r="J89" s="84">
        <v>3.2566546385814422E-4</v>
      </c>
      <c r="K89" s="84">
        <v>6.2020786183382493E-5</v>
      </c>
    </row>
    <row r="90" spans="2:11">
      <c r="B90" s="76" t="s">
        <v>2200</v>
      </c>
      <c r="C90" s="73">
        <v>9616</v>
      </c>
      <c r="D90" s="86" t="s">
        <v>134</v>
      </c>
      <c r="E90" s="95">
        <v>45093</v>
      </c>
      <c r="F90" s="83">
        <v>323294.72913500003</v>
      </c>
      <c r="G90" s="85">
        <v>125.0609</v>
      </c>
      <c r="H90" s="83">
        <v>1546.1017077180006</v>
      </c>
      <c r="I90" s="84">
        <v>6.4658886793901305E-2</v>
      </c>
      <c r="J90" s="84">
        <v>1.2867222856957988E-4</v>
      </c>
      <c r="K90" s="84">
        <v>2.4504756142424039E-5</v>
      </c>
    </row>
    <row r="91" spans="2:11">
      <c r="B91" s="76" t="s">
        <v>2201</v>
      </c>
      <c r="C91" s="73">
        <v>8287</v>
      </c>
      <c r="D91" s="86" t="s">
        <v>134</v>
      </c>
      <c r="E91" s="95">
        <v>43800</v>
      </c>
      <c r="F91" s="83">
        <v>3968040.0200000005</v>
      </c>
      <c r="G91" s="85">
        <v>210.83539999999999</v>
      </c>
      <c r="H91" s="83">
        <v>31991.710390000004</v>
      </c>
      <c r="I91" s="84">
        <v>3.026152931818182E-2</v>
      </c>
      <c r="J91" s="84">
        <v>2.6624669328576267E-3</v>
      </c>
      <c r="K91" s="84">
        <v>5.0704882982316132E-4</v>
      </c>
    </row>
    <row r="92" spans="2:11">
      <c r="B92" s="76" t="s">
        <v>2202</v>
      </c>
      <c r="C92" s="73">
        <v>1181106</v>
      </c>
      <c r="D92" s="86" t="s">
        <v>134</v>
      </c>
      <c r="E92" s="95">
        <v>44287</v>
      </c>
      <c r="F92" s="83">
        <v>5922354.4200000009</v>
      </c>
      <c r="G92" s="85">
        <v>121.6288</v>
      </c>
      <c r="H92" s="83">
        <v>27545.375680000005</v>
      </c>
      <c r="I92" s="84">
        <v>4.1054580533333336E-2</v>
      </c>
      <c r="J92" s="84">
        <v>2.2924267257703403E-3</v>
      </c>
      <c r="K92" s="84">
        <v>4.3657717375277124E-4</v>
      </c>
    </row>
    <row r="93" spans="2:11">
      <c r="B93" s="76" t="s">
        <v>2203</v>
      </c>
      <c r="C93" s="73">
        <v>7046</v>
      </c>
      <c r="D93" s="86" t="s">
        <v>134</v>
      </c>
      <c r="E93" s="95">
        <v>43795</v>
      </c>
      <c r="F93" s="83">
        <v>19271933.720000003</v>
      </c>
      <c r="G93" s="85">
        <v>147.65119999999999</v>
      </c>
      <c r="H93" s="83">
        <v>108812.84315000002</v>
      </c>
      <c r="I93" s="84">
        <v>2.2229266977777779E-3</v>
      </c>
      <c r="J93" s="84">
        <v>9.0558020570121363E-3</v>
      </c>
      <c r="K93" s="84">
        <v>1.7246162870424354E-3</v>
      </c>
    </row>
    <row r="94" spans="2:11">
      <c r="B94" s="76" t="s">
        <v>2204</v>
      </c>
      <c r="C94" s="73">
        <v>8315</v>
      </c>
      <c r="D94" s="86" t="s">
        <v>134</v>
      </c>
      <c r="E94" s="95">
        <v>44337</v>
      </c>
      <c r="F94" s="83">
        <v>19743443.360000003</v>
      </c>
      <c r="G94" s="85">
        <v>91.851900000000001</v>
      </c>
      <c r="H94" s="83">
        <v>69347.199300000007</v>
      </c>
      <c r="I94" s="84">
        <v>3.6791648770657893E-3</v>
      </c>
      <c r="J94" s="84">
        <v>5.7713270960420681E-3</v>
      </c>
      <c r="K94" s="84">
        <v>1.0991102328673761E-3</v>
      </c>
    </row>
    <row r="95" spans="2:11">
      <c r="B95" s="76" t="s">
        <v>2205</v>
      </c>
      <c r="C95" s="73">
        <v>8338</v>
      </c>
      <c r="D95" s="86" t="s">
        <v>134</v>
      </c>
      <c r="E95" s="95">
        <v>44561</v>
      </c>
      <c r="F95" s="83">
        <v>1023509.9215140002</v>
      </c>
      <c r="G95" s="85">
        <v>67.068899999999999</v>
      </c>
      <c r="H95" s="83">
        <v>2625.0109738840006</v>
      </c>
      <c r="I95" s="84">
        <v>3.4116996289731638E-2</v>
      </c>
      <c r="J95" s="84">
        <v>2.1846299654360387E-4</v>
      </c>
      <c r="K95" s="84">
        <v>4.1604800942336844E-5</v>
      </c>
    </row>
    <row r="96" spans="2:11">
      <c r="B96" s="76" t="s">
        <v>2206</v>
      </c>
      <c r="C96" s="73">
        <v>84031</v>
      </c>
      <c r="D96" s="86" t="s">
        <v>134</v>
      </c>
      <c r="E96" s="95">
        <v>44314</v>
      </c>
      <c r="F96" s="83">
        <v>1676706.9439999999</v>
      </c>
      <c r="G96" s="85">
        <v>100</v>
      </c>
      <c r="H96" s="83">
        <v>6411.7273530000002</v>
      </c>
      <c r="I96" s="84">
        <v>1.6515517499999998E-3</v>
      </c>
      <c r="J96" s="84">
        <v>4.2688588621907341E-3</v>
      </c>
      <c r="K96" s="84">
        <v>8.1297531399981136E-4</v>
      </c>
    </row>
    <row r="97" spans="2:11">
      <c r="B97" s="76" t="s">
        <v>2207</v>
      </c>
      <c r="C97" s="73">
        <v>84033</v>
      </c>
      <c r="D97" s="86" t="s">
        <v>134</v>
      </c>
      <c r="E97" s="95">
        <v>44314</v>
      </c>
      <c r="F97" s="83">
        <v>1642664.9350000001</v>
      </c>
      <c r="G97" s="85">
        <v>100</v>
      </c>
      <c r="H97" s="83">
        <v>6281.5507109999999</v>
      </c>
      <c r="I97" s="84">
        <v>8.9917817999999997E-4</v>
      </c>
      <c r="J97" s="84">
        <v>4.1821886603902458E-3</v>
      </c>
      <c r="K97" s="84">
        <v>7.9646955993348462E-4</v>
      </c>
    </row>
    <row r="98" spans="2:11">
      <c r="B98" s="76" t="s">
        <v>2208</v>
      </c>
      <c r="C98" s="73">
        <v>84036</v>
      </c>
      <c r="D98" s="86" t="s">
        <v>134</v>
      </c>
      <c r="E98" s="95">
        <v>44314</v>
      </c>
      <c r="F98" s="83">
        <v>2507147.949</v>
      </c>
      <c r="G98" s="85">
        <v>100</v>
      </c>
      <c r="H98" s="83">
        <v>9587.333756</v>
      </c>
      <c r="I98" s="84">
        <v>2.2571207300000002E-3</v>
      </c>
      <c r="J98" s="84">
        <v>6.3831433328425001E-3</v>
      </c>
      <c r="K98" s="84">
        <v>1.2156264994575901E-3</v>
      </c>
    </row>
    <row r="99" spans="2:11">
      <c r="B99" s="76" t="s">
        <v>2209</v>
      </c>
      <c r="C99" s="73">
        <v>4024</v>
      </c>
      <c r="D99" s="86" t="s">
        <v>136</v>
      </c>
      <c r="E99" s="95">
        <v>39223</v>
      </c>
      <c r="F99" s="83">
        <v>400683.15000000008</v>
      </c>
      <c r="G99" s="85">
        <v>5.5929000000000002</v>
      </c>
      <c r="H99" s="83">
        <v>90.829200000000014</v>
      </c>
      <c r="I99" s="84">
        <v>7.5668790088457951E-3</v>
      </c>
      <c r="J99" s="84">
        <v>7.5591376200224462E-6</v>
      </c>
      <c r="K99" s="84">
        <v>1.4395866620551101E-6</v>
      </c>
    </row>
    <row r="100" spans="2:11">
      <c r="B100" s="76" t="s">
        <v>2210</v>
      </c>
      <c r="C100" s="73">
        <v>84035</v>
      </c>
      <c r="D100" s="86" t="s">
        <v>134</v>
      </c>
      <c r="E100" s="95">
        <v>44314</v>
      </c>
      <c r="F100" s="83">
        <v>696481.09990000003</v>
      </c>
      <c r="G100" s="85">
        <v>100</v>
      </c>
      <c r="H100" s="83">
        <v>2663.3437259999996</v>
      </c>
      <c r="I100" s="84">
        <v>1.3946437000000001E-3</v>
      </c>
      <c r="J100" s="84">
        <v>1.7732255076115526E-3</v>
      </c>
      <c r="K100" s="84">
        <v>3.3769881141096532E-4</v>
      </c>
    </row>
    <row r="101" spans="2:11">
      <c r="B101" s="76" t="s">
        <v>2211</v>
      </c>
      <c r="C101" s="73">
        <v>8316</v>
      </c>
      <c r="D101" s="86" t="s">
        <v>134</v>
      </c>
      <c r="E101" s="95">
        <v>44378</v>
      </c>
      <c r="F101" s="83">
        <v>9936372.9300000016</v>
      </c>
      <c r="G101" s="85">
        <v>93.892600000000002</v>
      </c>
      <c r="H101" s="83">
        <v>35676.08024000001</v>
      </c>
      <c r="I101" s="84">
        <v>6.4427772040645162E-2</v>
      </c>
      <c r="J101" s="84">
        <v>2.9690936425414236E-3</v>
      </c>
      <c r="K101" s="84">
        <v>5.6544381397074812E-4</v>
      </c>
    </row>
    <row r="102" spans="2:11">
      <c r="B102" s="72"/>
      <c r="C102" s="73"/>
      <c r="D102" s="73"/>
      <c r="E102" s="73"/>
      <c r="F102" s="83"/>
      <c r="G102" s="85"/>
      <c r="H102" s="73"/>
      <c r="I102" s="73"/>
      <c r="J102" s="84"/>
      <c r="K102" s="73"/>
    </row>
    <row r="103" spans="2:11">
      <c r="B103" s="92" t="s">
        <v>2212</v>
      </c>
      <c r="C103" s="73"/>
      <c r="D103" s="73"/>
      <c r="E103" s="73"/>
      <c r="F103" s="83"/>
      <c r="G103" s="85"/>
      <c r="H103" s="83">
        <v>26150.067288990998</v>
      </c>
      <c r="I103" s="73"/>
      <c r="J103" s="84">
        <v>2.1763040675281762E-3</v>
      </c>
      <c r="K103" s="84">
        <v>4.1446239844758145E-4</v>
      </c>
    </row>
    <row r="104" spans="2:11">
      <c r="B104" s="76" t="s">
        <v>2213</v>
      </c>
      <c r="C104" s="73" t="s">
        <v>2214</v>
      </c>
      <c r="D104" s="86" t="s">
        <v>137</v>
      </c>
      <c r="E104" s="95">
        <v>42268</v>
      </c>
      <c r="F104" s="83">
        <v>6925.0200000000013</v>
      </c>
      <c r="G104" s="85">
        <v>17303.91</v>
      </c>
      <c r="H104" s="83">
        <v>5605.5223300000007</v>
      </c>
      <c r="I104" s="84">
        <v>1.595926814114286E-2</v>
      </c>
      <c r="J104" s="84">
        <v>4.6651203274474369E-4</v>
      </c>
      <c r="K104" s="84">
        <v>8.8844063144011875E-5</v>
      </c>
    </row>
    <row r="105" spans="2:11">
      <c r="B105" s="76" t="s">
        <v>2215</v>
      </c>
      <c r="C105" s="73" t="s">
        <v>2216</v>
      </c>
      <c r="D105" s="86" t="s">
        <v>134</v>
      </c>
      <c r="E105" s="95">
        <v>44616</v>
      </c>
      <c r="F105" s="83">
        <v>3051.1588440000005</v>
      </c>
      <c r="G105" s="85">
        <v>98026.36</v>
      </c>
      <c r="H105" s="83">
        <v>11437.354379523002</v>
      </c>
      <c r="I105" s="84">
        <v>4.0557994253627664E-3</v>
      </c>
      <c r="J105" s="84">
        <v>9.5185838655169038E-4</v>
      </c>
      <c r="K105" s="84">
        <v>1.812749954195227E-4</v>
      </c>
    </row>
    <row r="106" spans="2:11">
      <c r="B106" s="76" t="s">
        <v>2217</v>
      </c>
      <c r="C106" s="73">
        <v>9628</v>
      </c>
      <c r="D106" s="86" t="s">
        <v>134</v>
      </c>
      <c r="E106" s="95">
        <v>45103</v>
      </c>
      <c r="F106" s="83">
        <v>1029.9898610000002</v>
      </c>
      <c r="G106" s="85">
        <v>126473.8</v>
      </c>
      <c r="H106" s="83">
        <v>4981.3971194390015</v>
      </c>
      <c r="I106" s="84">
        <v>3.383530080420323E-2</v>
      </c>
      <c r="J106" s="84">
        <v>4.1457005418767091E-4</v>
      </c>
      <c r="K106" s="84">
        <v>7.8952064441216387E-5</v>
      </c>
    </row>
    <row r="107" spans="2:11">
      <c r="B107" s="76" t="s">
        <v>2218</v>
      </c>
      <c r="C107" s="73">
        <v>9768</v>
      </c>
      <c r="D107" s="86" t="s">
        <v>134</v>
      </c>
      <c r="E107" s="95">
        <v>45103</v>
      </c>
      <c r="F107" s="83">
        <v>853.86680200000012</v>
      </c>
      <c r="G107" s="85">
        <v>126356.95</v>
      </c>
      <c r="H107" s="83">
        <v>4125.793460029</v>
      </c>
      <c r="I107" s="84">
        <v>2.8023757076371572E-2</v>
      </c>
      <c r="J107" s="84">
        <v>3.4336359404407154E-4</v>
      </c>
      <c r="K107" s="84">
        <v>6.5391275442830624E-5</v>
      </c>
    </row>
    <row r="108" spans="2:11">
      <c r="B108" s="72"/>
      <c r="C108" s="73"/>
      <c r="D108" s="73"/>
      <c r="E108" s="73"/>
      <c r="F108" s="83"/>
      <c r="G108" s="85"/>
      <c r="H108" s="73"/>
      <c r="I108" s="73"/>
      <c r="J108" s="84"/>
      <c r="K108" s="73"/>
    </row>
    <row r="109" spans="2:11">
      <c r="B109" s="92" t="s">
        <v>201</v>
      </c>
      <c r="C109" s="71"/>
      <c r="D109" s="71"/>
      <c r="E109" s="71"/>
      <c r="F109" s="80"/>
      <c r="G109" s="82"/>
      <c r="H109" s="80">
        <v>633435.56733000115</v>
      </c>
      <c r="I109" s="71"/>
      <c r="J109" s="81">
        <v>5.2716820437309499E-2</v>
      </c>
      <c r="K109" s="81">
        <v>1.0039562101169901E-2</v>
      </c>
    </row>
    <row r="110" spans="2:11">
      <c r="B110" s="76" t="s">
        <v>2219</v>
      </c>
      <c r="C110" s="73">
        <v>5264</v>
      </c>
      <c r="D110" s="86" t="s">
        <v>134</v>
      </c>
      <c r="E110" s="95">
        <v>42095</v>
      </c>
      <c r="F110" s="83">
        <v>18647677.630000003</v>
      </c>
      <c r="G110" s="85">
        <v>67.2774</v>
      </c>
      <c r="H110" s="83">
        <v>47974.652290000005</v>
      </c>
      <c r="I110" s="84">
        <v>1.0462025291139241E-3</v>
      </c>
      <c r="J110" s="84">
        <v>3.9926257077331408E-3</v>
      </c>
      <c r="K110" s="84">
        <v>7.6036857699303363E-4</v>
      </c>
    </row>
    <row r="111" spans="2:11">
      <c r="B111" s="76" t="s">
        <v>2220</v>
      </c>
      <c r="C111" s="73">
        <v>7064</v>
      </c>
      <c r="D111" s="86" t="s">
        <v>134</v>
      </c>
      <c r="E111" s="95">
        <v>43466</v>
      </c>
      <c r="F111" s="83">
        <v>19683150.430000003</v>
      </c>
      <c r="G111" s="85">
        <v>116.00320000000001</v>
      </c>
      <c r="H111" s="83">
        <v>87313.714599999992</v>
      </c>
      <c r="I111" s="84">
        <v>1.0659110238888888E-3</v>
      </c>
      <c r="J111" s="84">
        <v>7.2665660908250093E-3</v>
      </c>
      <c r="K111" s="84">
        <v>1.3838683920220207E-3</v>
      </c>
    </row>
    <row r="112" spans="2:11">
      <c r="B112" s="76" t="s">
        <v>2221</v>
      </c>
      <c r="C112" s="73">
        <v>7031</v>
      </c>
      <c r="D112" s="86" t="s">
        <v>134</v>
      </c>
      <c r="E112" s="95">
        <v>43090</v>
      </c>
      <c r="F112" s="83">
        <v>25452437.230000004</v>
      </c>
      <c r="G112" s="85">
        <v>114.60169999999999</v>
      </c>
      <c r="H112" s="83">
        <v>111541.97211000002</v>
      </c>
      <c r="I112" s="84">
        <v>1.8052589406666666E-3</v>
      </c>
      <c r="J112" s="84">
        <v>9.2829301324705658E-3</v>
      </c>
      <c r="K112" s="84">
        <v>1.7678712936905652E-3</v>
      </c>
    </row>
    <row r="113" spans="2:11">
      <c r="B113" s="76" t="s">
        <v>2222</v>
      </c>
      <c r="C113" s="73">
        <v>5274</v>
      </c>
      <c r="D113" s="86" t="s">
        <v>134</v>
      </c>
      <c r="E113" s="95">
        <v>42460</v>
      </c>
      <c r="F113" s="83">
        <v>19380140.550000001</v>
      </c>
      <c r="G113" s="85">
        <v>56.232700000000001</v>
      </c>
      <c r="H113" s="83">
        <v>41673.86134000001</v>
      </c>
      <c r="I113" s="84">
        <v>1.8934666666666666E-3</v>
      </c>
      <c r="J113" s="84">
        <v>3.4682508821699746E-3</v>
      </c>
      <c r="K113" s="84">
        <v>6.6050493609321793E-4</v>
      </c>
    </row>
    <row r="114" spans="2:11">
      <c r="B114" s="76" t="s">
        <v>2223</v>
      </c>
      <c r="C114" s="73">
        <v>5344</v>
      </c>
      <c r="D114" s="86" t="s">
        <v>134</v>
      </c>
      <c r="E114" s="95">
        <v>43431</v>
      </c>
      <c r="F114" s="83">
        <v>20447536.840000004</v>
      </c>
      <c r="G114" s="85">
        <v>84.913899999999998</v>
      </c>
      <c r="H114" s="83">
        <v>66395.350950000007</v>
      </c>
      <c r="I114" s="84">
        <v>3.8870922101519787E-3</v>
      </c>
      <c r="J114" s="84">
        <v>5.5256634998517885E-3</v>
      </c>
      <c r="K114" s="84">
        <v>1.0523252615908551E-3</v>
      </c>
    </row>
    <row r="115" spans="2:11">
      <c r="B115" s="76" t="s">
        <v>2224</v>
      </c>
      <c r="C115" s="73">
        <v>5079</v>
      </c>
      <c r="D115" s="86" t="s">
        <v>136</v>
      </c>
      <c r="E115" s="95">
        <v>38838</v>
      </c>
      <c r="F115" s="83">
        <v>9100000.0000000019</v>
      </c>
      <c r="G115" s="85">
        <v>12.644299999999999</v>
      </c>
      <c r="H115" s="83">
        <v>4663.6237200010009</v>
      </c>
      <c r="I115" s="84">
        <v>5.020382703777336E-2</v>
      </c>
      <c r="J115" s="84">
        <v>3.8812379177058246E-4</v>
      </c>
      <c r="K115" s="84">
        <v>7.3915552533296297E-5</v>
      </c>
    </row>
    <row r="116" spans="2:11">
      <c r="B116" s="76" t="s">
        <v>2225</v>
      </c>
      <c r="C116" s="73">
        <v>7989</v>
      </c>
      <c r="D116" s="86" t="s">
        <v>134</v>
      </c>
      <c r="E116" s="95">
        <v>43830</v>
      </c>
      <c r="F116" s="83">
        <v>12525245.869999999</v>
      </c>
      <c r="G116" s="85">
        <v>131.00360000000001</v>
      </c>
      <c r="H116" s="83">
        <v>62746.191950000008</v>
      </c>
      <c r="I116" s="84">
        <v>1.5656558125000001E-2</v>
      </c>
      <c r="J116" s="84">
        <v>5.2219671656515143E-3</v>
      </c>
      <c r="K116" s="84">
        <v>9.9448834764557788E-4</v>
      </c>
    </row>
    <row r="117" spans="2:11">
      <c r="B117" s="76" t="s">
        <v>2226</v>
      </c>
      <c r="C117" s="73">
        <v>8404</v>
      </c>
      <c r="D117" s="86" t="s">
        <v>134</v>
      </c>
      <c r="E117" s="95">
        <v>44469</v>
      </c>
      <c r="F117" s="83">
        <v>14002709.410000002</v>
      </c>
      <c r="G117" s="85">
        <v>107.7688</v>
      </c>
      <c r="H117" s="83">
        <v>57706.270460000007</v>
      </c>
      <c r="I117" s="84">
        <v>4.1609273083000005E-2</v>
      </c>
      <c r="J117" s="84">
        <v>4.8025264996870605E-3</v>
      </c>
      <c r="K117" s="84">
        <v>9.1460870811546071E-4</v>
      </c>
    </row>
    <row r="118" spans="2:11">
      <c r="B118" s="76" t="s">
        <v>2227</v>
      </c>
      <c r="C118" s="73">
        <v>5048</v>
      </c>
      <c r="D118" s="86" t="s">
        <v>136</v>
      </c>
      <c r="E118" s="95">
        <v>37895</v>
      </c>
      <c r="F118" s="83">
        <v>4692574.0000000009</v>
      </c>
      <c r="G118" s="85">
        <v>1E-4</v>
      </c>
      <c r="H118" s="83">
        <v>1.9010000000000006E-2</v>
      </c>
      <c r="I118" s="84">
        <v>2.5773195876288658E-2</v>
      </c>
      <c r="J118" s="84">
        <v>1.5820816010338826E-9</v>
      </c>
      <c r="K118" s="84">
        <v>3.0129674648315351E-10</v>
      </c>
    </row>
    <row r="119" spans="2:11">
      <c r="B119" s="76" t="s">
        <v>2228</v>
      </c>
      <c r="C119" s="73">
        <v>9489</v>
      </c>
      <c r="D119" s="86" t="s">
        <v>134</v>
      </c>
      <c r="E119" s="95">
        <v>44665</v>
      </c>
      <c r="F119" s="83">
        <v>4056889.9300000006</v>
      </c>
      <c r="G119" s="85">
        <v>102.0502</v>
      </c>
      <c r="H119" s="83">
        <v>15831.605840000002</v>
      </c>
      <c r="I119" s="84">
        <v>7.1672636271200001E-3</v>
      </c>
      <c r="J119" s="84">
        <v>1.3175640354699926E-3</v>
      </c>
      <c r="K119" s="84">
        <v>2.5092116418704323E-4</v>
      </c>
    </row>
    <row r="120" spans="2:11">
      <c r="B120" s="76" t="s">
        <v>2229</v>
      </c>
      <c r="C120" s="73">
        <v>5343</v>
      </c>
      <c r="D120" s="86" t="s">
        <v>134</v>
      </c>
      <c r="E120" s="95">
        <v>43382</v>
      </c>
      <c r="F120" s="83">
        <v>6714135.9000000013</v>
      </c>
      <c r="G120" s="85">
        <v>177.60820000000001</v>
      </c>
      <c r="H120" s="83">
        <v>45600.649070000007</v>
      </c>
      <c r="I120" s="84">
        <v>5.248984078079675E-2</v>
      </c>
      <c r="J120" s="84">
        <v>3.7950524928379702E-3</v>
      </c>
      <c r="K120" s="84">
        <v>7.2274209375649862E-4</v>
      </c>
    </row>
    <row r="121" spans="2:11">
      <c r="B121" s="76" t="s">
        <v>2230</v>
      </c>
      <c r="C121" s="73">
        <v>5299</v>
      </c>
      <c r="D121" s="86" t="s">
        <v>134</v>
      </c>
      <c r="E121" s="95">
        <v>42831</v>
      </c>
      <c r="F121" s="83">
        <v>16837608.670000006</v>
      </c>
      <c r="G121" s="85">
        <v>142.0685</v>
      </c>
      <c r="H121" s="83">
        <v>91473.667220000018</v>
      </c>
      <c r="I121" s="84">
        <v>2.2723119999999999E-2</v>
      </c>
      <c r="J121" s="84">
        <v>7.6127725348689194E-3</v>
      </c>
      <c r="K121" s="84">
        <v>1.4498010690304412E-3</v>
      </c>
    </row>
    <row r="122" spans="2:11">
      <c r="B122" s="76" t="s">
        <v>2231</v>
      </c>
      <c r="C122" s="73">
        <v>53431</v>
      </c>
      <c r="D122" s="86" t="s">
        <v>134</v>
      </c>
      <c r="E122" s="95">
        <v>43382</v>
      </c>
      <c r="F122" s="83">
        <v>51105.280000000006</v>
      </c>
      <c r="G122" s="85">
        <v>263.0086</v>
      </c>
      <c r="H122" s="83">
        <v>513.98877000000005</v>
      </c>
      <c r="I122" s="84">
        <v>5.248984078079675E-2</v>
      </c>
      <c r="J122" s="84">
        <v>4.2776021891374847E-5</v>
      </c>
      <c r="K122" s="84">
        <v>8.1464042151434969E-6</v>
      </c>
    </row>
    <row r="123" spans="2:11">
      <c r="B123" s="72"/>
      <c r="C123" s="73"/>
      <c r="D123" s="73"/>
      <c r="E123" s="73"/>
      <c r="F123" s="83"/>
      <c r="G123" s="85"/>
      <c r="H123" s="73"/>
      <c r="I123" s="73"/>
      <c r="J123" s="84"/>
      <c r="K123" s="73"/>
    </row>
    <row r="124" spans="2:11">
      <c r="B124" s="92" t="s">
        <v>202</v>
      </c>
      <c r="C124" s="71"/>
      <c r="D124" s="71"/>
      <c r="E124" s="71"/>
      <c r="F124" s="80"/>
      <c r="G124" s="82"/>
      <c r="H124" s="80">
        <f>SUM(H125:H351)</f>
        <v>8897637.9284185525</v>
      </c>
      <c r="I124" s="71"/>
      <c r="J124" s="81">
        <v>0.78389741909710364</v>
      </c>
      <c r="K124" s="81">
        <v>0.14928796453745002</v>
      </c>
    </row>
    <row r="125" spans="2:11">
      <c r="B125" s="76" t="s">
        <v>2232</v>
      </c>
      <c r="C125" s="73">
        <v>76203</v>
      </c>
      <c r="D125" s="86" t="s">
        <v>134</v>
      </c>
      <c r="E125" s="95">
        <v>43466</v>
      </c>
      <c r="F125" s="83">
        <v>2074187.8049999999</v>
      </c>
      <c r="G125" s="85">
        <v>100</v>
      </c>
      <c r="H125" s="83">
        <v>7931.6941670000006</v>
      </c>
      <c r="I125" s="84">
        <v>1.9665163820000001E-2</v>
      </c>
      <c r="J125" s="84">
        <v>5.2808363646016671E-3</v>
      </c>
      <c r="K125" s="84">
        <v>1.0056995886461428E-3</v>
      </c>
    </row>
    <row r="126" spans="2:11">
      <c r="B126" s="76" t="s">
        <v>2233</v>
      </c>
      <c r="C126" s="73">
        <v>7055</v>
      </c>
      <c r="D126" s="86" t="s">
        <v>134</v>
      </c>
      <c r="E126" s="95">
        <v>43914</v>
      </c>
      <c r="F126" s="83">
        <v>12874667.730000002</v>
      </c>
      <c r="G126" s="85">
        <v>108.56829999999999</v>
      </c>
      <c r="H126" s="83">
        <v>53451.137330000012</v>
      </c>
      <c r="I126" s="84">
        <v>6.332800605000001E-2</v>
      </c>
      <c r="J126" s="84">
        <v>4.4483987861193225E-3</v>
      </c>
      <c r="K126" s="84">
        <v>8.4716747887181656E-4</v>
      </c>
    </row>
    <row r="127" spans="2:11">
      <c r="B127" s="76" t="s">
        <v>2234</v>
      </c>
      <c r="C127" s="73">
        <v>5238</v>
      </c>
      <c r="D127" s="86" t="s">
        <v>136</v>
      </c>
      <c r="E127" s="95">
        <v>43221</v>
      </c>
      <c r="F127" s="83">
        <v>18245597.307350002</v>
      </c>
      <c r="G127" s="85">
        <v>92.749899999999997</v>
      </c>
      <c r="H127" s="83">
        <v>68589.692275006004</v>
      </c>
      <c r="I127" s="84">
        <v>3.8016951868489954E-3</v>
      </c>
      <c r="J127" s="84">
        <v>5.7082845959422826E-3</v>
      </c>
      <c r="K127" s="84">
        <v>1.0871042148732242E-3</v>
      </c>
    </row>
    <row r="128" spans="2:11">
      <c r="B128" s="76" t="s">
        <v>2235</v>
      </c>
      <c r="C128" s="73">
        <v>7070</v>
      </c>
      <c r="D128" s="86" t="s">
        <v>136</v>
      </c>
      <c r="E128" s="95">
        <v>44075</v>
      </c>
      <c r="F128" s="83">
        <v>44239957.356555007</v>
      </c>
      <c r="G128" s="85">
        <v>101.9179</v>
      </c>
      <c r="H128" s="83">
        <v>182747.93793036201</v>
      </c>
      <c r="I128" s="84">
        <v>6.0570091020311564E-3</v>
      </c>
      <c r="J128" s="84">
        <v>1.5208950564256056E-2</v>
      </c>
      <c r="K128" s="84">
        <v>2.8964418266661414E-3</v>
      </c>
    </row>
    <row r="129" spans="2:11">
      <c r="B129" s="76" t="s">
        <v>2236</v>
      </c>
      <c r="C129" s="73">
        <v>5339</v>
      </c>
      <c r="D129" s="86" t="s">
        <v>134</v>
      </c>
      <c r="E129" s="95">
        <v>42916</v>
      </c>
      <c r="F129" s="83">
        <v>26058116.802960005</v>
      </c>
      <c r="G129" s="85">
        <v>77.658199999999994</v>
      </c>
      <c r="H129" s="83">
        <v>77383.475307664019</v>
      </c>
      <c r="I129" s="84">
        <v>1.7743334007186275E-2</v>
      </c>
      <c r="J129" s="84">
        <v>6.4401353239513402E-3</v>
      </c>
      <c r="K129" s="84">
        <v>1.2264802389141826E-3</v>
      </c>
    </row>
    <row r="130" spans="2:11">
      <c r="B130" s="76" t="s">
        <v>2237</v>
      </c>
      <c r="C130" s="73">
        <v>7006</v>
      </c>
      <c r="D130" s="86" t="s">
        <v>136</v>
      </c>
      <c r="E130" s="95">
        <v>43617</v>
      </c>
      <c r="F130" s="83">
        <v>11698083.789999999</v>
      </c>
      <c r="G130" s="85">
        <v>144.85249999999999</v>
      </c>
      <c r="H130" s="83">
        <v>68679.645059999995</v>
      </c>
      <c r="I130" s="84">
        <v>7.2803240000000001E-4</v>
      </c>
      <c r="J130" s="84">
        <v>5.7157707951059197E-3</v>
      </c>
      <c r="K130" s="84">
        <v>1.0885299108993047E-3</v>
      </c>
    </row>
    <row r="131" spans="2:11">
      <c r="B131" s="76" t="s">
        <v>2238</v>
      </c>
      <c r="C131" s="73">
        <v>5273</v>
      </c>
      <c r="D131" s="86" t="s">
        <v>136</v>
      </c>
      <c r="E131" s="95">
        <v>42401</v>
      </c>
      <c r="F131" s="83">
        <v>8932501.1000000015</v>
      </c>
      <c r="G131" s="85">
        <v>113.0461</v>
      </c>
      <c r="H131" s="83">
        <v>40927.572040000006</v>
      </c>
      <c r="I131" s="84">
        <v>6.9230769999999999E-4</v>
      </c>
      <c r="J131" s="84">
        <v>3.4061419620974621E-3</v>
      </c>
      <c r="K131" s="84">
        <v>6.4867671210451765E-4</v>
      </c>
    </row>
    <row r="132" spans="2:11">
      <c r="B132" s="76" t="s">
        <v>2239</v>
      </c>
      <c r="C132" s="73">
        <v>8417</v>
      </c>
      <c r="D132" s="86" t="s">
        <v>136</v>
      </c>
      <c r="E132" s="95">
        <v>44713</v>
      </c>
      <c r="F132" s="83">
        <v>2969983.9700000007</v>
      </c>
      <c r="G132" s="85">
        <v>104.7882</v>
      </c>
      <c r="H132" s="83">
        <v>12614.028390000003</v>
      </c>
      <c r="I132" s="84">
        <v>4.3475432E-4</v>
      </c>
      <c r="J132" s="84">
        <v>1.0497854934633376E-3</v>
      </c>
      <c r="K132" s="84">
        <v>1.9992455097070651E-4</v>
      </c>
    </row>
    <row r="133" spans="2:11">
      <c r="B133" s="76" t="s">
        <v>2240</v>
      </c>
      <c r="C133" s="73">
        <v>60831</v>
      </c>
      <c r="D133" s="86" t="s">
        <v>134</v>
      </c>
      <c r="E133" s="95">
        <v>42555</v>
      </c>
      <c r="F133" s="83">
        <v>1703906.5290000001</v>
      </c>
      <c r="G133" s="85">
        <v>100</v>
      </c>
      <c r="H133" s="83">
        <v>6515.7385650000006</v>
      </c>
      <c r="I133" s="84">
        <v>1.1636058100000001E-3</v>
      </c>
      <c r="J133" s="84">
        <v>5.4226355122271534E-4</v>
      </c>
      <c r="K133" s="84">
        <v>1.0327042777884245E-4</v>
      </c>
    </row>
    <row r="134" spans="2:11">
      <c r="B134" s="76" t="s">
        <v>2241</v>
      </c>
      <c r="C134" s="73">
        <v>9282</v>
      </c>
      <c r="D134" s="86" t="s">
        <v>134</v>
      </c>
      <c r="E134" s="95">
        <v>44848</v>
      </c>
      <c r="F134" s="83">
        <v>4451685.4600000009</v>
      </c>
      <c r="G134" s="85">
        <v>105.3516</v>
      </c>
      <c r="H134" s="83">
        <v>17934.261190000005</v>
      </c>
      <c r="I134" s="84">
        <v>3.5974415000000003E-2</v>
      </c>
      <c r="J134" s="84">
        <v>1.4925546899965819E-3</v>
      </c>
      <c r="K134" s="84">
        <v>2.8424695145323981E-4</v>
      </c>
    </row>
    <row r="135" spans="2:11">
      <c r="B135" s="76" t="s">
        <v>2242</v>
      </c>
      <c r="C135" s="73">
        <v>4020</v>
      </c>
      <c r="D135" s="86" t="s">
        <v>136</v>
      </c>
      <c r="E135" s="95">
        <v>39105</v>
      </c>
      <c r="F135" s="83">
        <v>799098.32</v>
      </c>
      <c r="G135" s="85">
        <v>0.70079999999999998</v>
      </c>
      <c r="H135" s="83">
        <v>22.697680000000005</v>
      </c>
      <c r="I135" s="84">
        <v>5.4421768707482989E-3</v>
      </c>
      <c r="J135" s="84">
        <v>1.8889837934852569E-6</v>
      </c>
      <c r="K135" s="84">
        <v>3.5974419446163823E-7</v>
      </c>
    </row>
    <row r="136" spans="2:11">
      <c r="B136" s="76" t="s">
        <v>2243</v>
      </c>
      <c r="C136" s="73">
        <v>8400</v>
      </c>
      <c r="D136" s="86" t="s">
        <v>134</v>
      </c>
      <c r="E136" s="95">
        <v>44544</v>
      </c>
      <c r="F136" s="83">
        <v>3831491.5541500007</v>
      </c>
      <c r="G136" s="85">
        <v>112.6778</v>
      </c>
      <c r="H136" s="83">
        <v>16509.127254682004</v>
      </c>
      <c r="I136" s="84">
        <v>9.8106177806399717E-3</v>
      </c>
      <c r="J136" s="84">
        <v>1.3739498410709839E-3</v>
      </c>
      <c r="K136" s="84">
        <v>2.6165945971131206E-4</v>
      </c>
    </row>
    <row r="137" spans="2:11">
      <c r="B137" s="76" t="s">
        <v>2244</v>
      </c>
      <c r="C137" s="73">
        <v>79692</v>
      </c>
      <c r="D137" s="86" t="s">
        <v>134</v>
      </c>
      <c r="E137" s="95">
        <v>43466</v>
      </c>
      <c r="F137" s="83">
        <v>921280.26089999999</v>
      </c>
      <c r="G137" s="85">
        <v>100</v>
      </c>
      <c r="H137" s="83">
        <v>3522.9757179999997</v>
      </c>
      <c r="I137" s="84">
        <v>5.7996999E-4</v>
      </c>
      <c r="J137" s="84">
        <v>2.3455592077858364E-3</v>
      </c>
      <c r="K137" s="84">
        <v>4.4669589579174963E-4</v>
      </c>
    </row>
    <row r="138" spans="2:11">
      <c r="B138" s="76" t="s">
        <v>2245</v>
      </c>
      <c r="C138" s="73">
        <v>87255</v>
      </c>
      <c r="D138" s="86" t="s">
        <v>134</v>
      </c>
      <c r="E138" s="95">
        <v>44469</v>
      </c>
      <c r="F138" s="83">
        <v>228241.37359999999</v>
      </c>
      <c r="G138" s="85">
        <v>100</v>
      </c>
      <c r="H138" s="83">
        <v>872.79501279999999</v>
      </c>
      <c r="I138" s="84">
        <v>2.8188394000000001E-4</v>
      </c>
      <c r="J138" s="84">
        <v>5.8109749681017702E-4</v>
      </c>
      <c r="K138" s="84">
        <v>1.1066609020925044E-4</v>
      </c>
    </row>
    <row r="139" spans="2:11">
      <c r="B139" s="76" t="s">
        <v>2246</v>
      </c>
      <c r="C139" s="73">
        <v>79694</v>
      </c>
      <c r="D139" s="86" t="s">
        <v>134</v>
      </c>
      <c r="E139" s="95">
        <v>43466</v>
      </c>
      <c r="F139" s="83">
        <v>1447806.4310000001</v>
      </c>
      <c r="G139" s="85">
        <v>100</v>
      </c>
      <c r="H139" s="83">
        <v>5536.4117900000001</v>
      </c>
      <c r="I139" s="84">
        <v>4.8330832999999998E-4</v>
      </c>
      <c r="J139" s="84">
        <v>3.6860832103970806E-3</v>
      </c>
      <c r="K139" s="84">
        <v>7.0198963051782098E-4</v>
      </c>
    </row>
    <row r="140" spans="2:11">
      <c r="B140" s="76" t="s">
        <v>2247</v>
      </c>
      <c r="C140" s="73">
        <v>87254</v>
      </c>
      <c r="D140" s="86" t="s">
        <v>134</v>
      </c>
      <c r="E140" s="95">
        <v>44469</v>
      </c>
      <c r="F140" s="83">
        <v>803018.42980000004</v>
      </c>
      <c r="G140" s="85">
        <v>100</v>
      </c>
      <c r="H140" s="83">
        <v>3070.742475</v>
      </c>
      <c r="I140" s="84">
        <v>2.8194435000000002E-4</v>
      </c>
      <c r="J140" s="84">
        <v>2.0444671979468298E-3</v>
      </c>
      <c r="K140" s="84">
        <v>3.8935495781656392E-4</v>
      </c>
    </row>
    <row r="141" spans="2:11">
      <c r="B141" s="76" t="s">
        <v>2248</v>
      </c>
      <c r="C141" s="73">
        <v>8843</v>
      </c>
      <c r="D141" s="86" t="s">
        <v>134</v>
      </c>
      <c r="E141" s="95">
        <v>44562</v>
      </c>
      <c r="F141" s="83">
        <v>2190323.5954380003</v>
      </c>
      <c r="G141" s="85">
        <v>107.17489999999999</v>
      </c>
      <c r="H141" s="83">
        <v>8976.7525165830011</v>
      </c>
      <c r="I141" s="84">
        <v>4.3598110284950213E-3</v>
      </c>
      <c r="J141" s="84">
        <v>7.4707811643979821E-4</v>
      </c>
      <c r="K141" s="84">
        <v>1.4227597723466166E-4</v>
      </c>
    </row>
    <row r="142" spans="2:11">
      <c r="B142" s="76" t="s">
        <v>2249</v>
      </c>
      <c r="C142" s="73">
        <v>5291</v>
      </c>
      <c r="D142" s="86" t="s">
        <v>134</v>
      </c>
      <c r="E142" s="95">
        <v>42787</v>
      </c>
      <c r="F142" s="83">
        <v>19817195.540000003</v>
      </c>
      <c r="G142" s="85">
        <v>63.126199999999997</v>
      </c>
      <c r="H142" s="83">
        <v>47837.637689999996</v>
      </c>
      <c r="I142" s="84">
        <v>7.4712554432787475E-3</v>
      </c>
      <c r="J142" s="84">
        <v>3.981222852513097E-3</v>
      </c>
      <c r="K142" s="84">
        <v>7.5819698029652152E-4</v>
      </c>
    </row>
    <row r="143" spans="2:11">
      <c r="B143" s="76" t="s">
        <v>2250</v>
      </c>
      <c r="C143" s="73">
        <v>5281</v>
      </c>
      <c r="D143" s="86" t="s">
        <v>134</v>
      </c>
      <c r="E143" s="95">
        <v>42603</v>
      </c>
      <c r="F143" s="83">
        <v>23323145.969999999</v>
      </c>
      <c r="G143" s="85">
        <v>25.8505</v>
      </c>
      <c r="H143" s="83">
        <v>23055.469020000004</v>
      </c>
      <c r="I143" s="84">
        <v>7.0029210647058826E-3</v>
      </c>
      <c r="J143" s="84">
        <v>1.9187603019331233E-3</v>
      </c>
      <c r="K143" s="84">
        <v>3.654149292145786E-4</v>
      </c>
    </row>
    <row r="144" spans="2:11">
      <c r="B144" s="76" t="s">
        <v>2251</v>
      </c>
      <c r="C144" s="73">
        <v>5302</v>
      </c>
      <c r="D144" s="86" t="s">
        <v>134</v>
      </c>
      <c r="E144" s="95">
        <v>42948</v>
      </c>
      <c r="F144" s="83">
        <v>20090007.900000002</v>
      </c>
      <c r="G144" s="85">
        <v>112.2777</v>
      </c>
      <c r="H144" s="83">
        <v>86256.433769999989</v>
      </c>
      <c r="I144" s="84">
        <v>1.0195668799999999E-3</v>
      </c>
      <c r="J144" s="84">
        <v>7.1785753202690478E-3</v>
      </c>
      <c r="K144" s="84">
        <v>1.3671111445628934E-3</v>
      </c>
    </row>
    <row r="145" spans="2:11">
      <c r="B145" s="76" t="s">
        <v>2252</v>
      </c>
      <c r="C145" s="73">
        <v>7025</v>
      </c>
      <c r="D145" s="86" t="s">
        <v>134</v>
      </c>
      <c r="E145" s="95">
        <v>43556</v>
      </c>
      <c r="F145" s="83">
        <v>15994147.840000002</v>
      </c>
      <c r="G145" s="85">
        <v>91.127099999999999</v>
      </c>
      <c r="H145" s="83">
        <v>55734.811850000006</v>
      </c>
      <c r="I145" s="84">
        <v>6.9745532827851847E-3</v>
      </c>
      <c r="J145" s="84">
        <v>4.6384545168316775E-3</v>
      </c>
      <c r="K145" s="84">
        <v>8.8336230806184681E-4</v>
      </c>
    </row>
    <row r="146" spans="2:11">
      <c r="B146" s="76" t="s">
        <v>2253</v>
      </c>
      <c r="C146" s="73">
        <v>5044</v>
      </c>
      <c r="D146" s="86" t="s">
        <v>134</v>
      </c>
      <c r="E146" s="95">
        <v>37773</v>
      </c>
      <c r="F146" s="83">
        <v>2788169.3900000006</v>
      </c>
      <c r="G146" s="85">
        <v>1E-4</v>
      </c>
      <c r="H146" s="83">
        <v>1.0670000000000002E-2</v>
      </c>
      <c r="I146" s="84">
        <v>3.1250000000000002E-3</v>
      </c>
      <c r="J146" s="84">
        <v>8.879963536576289E-10</v>
      </c>
      <c r="K146" s="84">
        <v>1.6911290294451593E-10</v>
      </c>
    </row>
    <row r="147" spans="2:11">
      <c r="B147" s="76" t="s">
        <v>2254</v>
      </c>
      <c r="C147" s="73">
        <v>9386</v>
      </c>
      <c r="D147" s="86" t="s">
        <v>134</v>
      </c>
      <c r="E147" s="95">
        <v>44896</v>
      </c>
      <c r="F147" s="83">
        <v>482433.4200000001</v>
      </c>
      <c r="G147" s="85">
        <v>122.3484</v>
      </c>
      <c r="H147" s="83">
        <v>2257.1143600000005</v>
      </c>
      <c r="I147" s="84">
        <v>1.4444212101969141E-2</v>
      </c>
      <c r="J147" s="84">
        <v>1.8784529723226548E-4</v>
      </c>
      <c r="K147" s="84">
        <v>3.5773867075665714E-5</v>
      </c>
    </row>
    <row r="148" spans="2:11">
      <c r="B148" s="76" t="s">
        <v>2255</v>
      </c>
      <c r="C148" s="73">
        <v>7045</v>
      </c>
      <c r="D148" s="86" t="s">
        <v>136</v>
      </c>
      <c r="E148" s="95">
        <v>43909</v>
      </c>
      <c r="F148" s="83">
        <v>35898580.570000008</v>
      </c>
      <c r="G148" s="85">
        <v>97.807599999999994</v>
      </c>
      <c r="H148" s="83">
        <v>142310.58313999997</v>
      </c>
      <c r="I148" s="84">
        <v>1.1956945115000001E-2</v>
      </c>
      <c r="J148" s="84">
        <v>1.1843606271341216E-2</v>
      </c>
      <c r="K148" s="84">
        <v>2.255534754876502E-3</v>
      </c>
    </row>
    <row r="149" spans="2:11">
      <c r="B149" s="76" t="s">
        <v>2256</v>
      </c>
      <c r="C149" s="73">
        <v>7086</v>
      </c>
      <c r="D149" s="86" t="s">
        <v>134</v>
      </c>
      <c r="E149" s="95">
        <v>44160</v>
      </c>
      <c r="F149" s="83">
        <v>23196213.379999999</v>
      </c>
      <c r="G149" s="85">
        <v>99.089299999999994</v>
      </c>
      <c r="H149" s="83">
        <v>87894.507920000018</v>
      </c>
      <c r="I149" s="84">
        <v>8.7041443350000004E-3</v>
      </c>
      <c r="J149" s="84">
        <v>7.3149018312550686E-3</v>
      </c>
      <c r="K149" s="84">
        <v>1.3930736070506978E-3</v>
      </c>
    </row>
    <row r="150" spans="2:11">
      <c r="B150" s="76" t="s">
        <v>2257</v>
      </c>
      <c r="C150" s="73">
        <v>7062</v>
      </c>
      <c r="D150" s="86" t="s">
        <v>134</v>
      </c>
      <c r="E150" s="95">
        <v>42064</v>
      </c>
      <c r="F150" s="83">
        <v>9296328.4499999993</v>
      </c>
      <c r="G150" s="85">
        <v>69.140600000000006</v>
      </c>
      <c r="H150" s="83">
        <v>24578.902520000003</v>
      </c>
      <c r="I150" s="84">
        <v>5.9405940594059407E-3</v>
      </c>
      <c r="J150" s="84">
        <v>2.0455459995001222E-3</v>
      </c>
      <c r="K150" s="84">
        <v>3.8956040827998854E-4</v>
      </c>
    </row>
    <row r="151" spans="2:11">
      <c r="B151" s="76" t="s">
        <v>2258</v>
      </c>
      <c r="C151" s="73">
        <v>4021</v>
      </c>
      <c r="D151" s="86" t="s">
        <v>136</v>
      </c>
      <c r="E151" s="95">
        <v>39126</v>
      </c>
      <c r="F151" s="83">
        <v>330048.71000000008</v>
      </c>
      <c r="G151" s="85">
        <v>0.78459999999999996</v>
      </c>
      <c r="H151" s="83">
        <v>10.495740000000001</v>
      </c>
      <c r="I151" s="84">
        <v>1E-3</v>
      </c>
      <c r="J151" s="84">
        <v>8.7349380027540031E-7</v>
      </c>
      <c r="K151" s="84">
        <v>1.6635098968611748E-7</v>
      </c>
    </row>
    <row r="152" spans="2:11">
      <c r="B152" s="76" t="s">
        <v>2259</v>
      </c>
      <c r="C152" s="73">
        <v>87952</v>
      </c>
      <c r="D152" s="86" t="s">
        <v>136</v>
      </c>
      <c r="E152" s="95">
        <v>44819</v>
      </c>
      <c r="F152" s="83">
        <v>621347.2635</v>
      </c>
      <c r="G152" s="85">
        <v>100</v>
      </c>
      <c r="H152" s="83">
        <v>2518.3825940000002</v>
      </c>
      <c r="I152" s="84">
        <v>1.29592545E-3</v>
      </c>
      <c r="J152" s="84">
        <v>2.0958899316165464E-4</v>
      </c>
      <c r="K152" s="84">
        <v>3.9914806984051418E-5</v>
      </c>
    </row>
    <row r="153" spans="2:11">
      <c r="B153" s="76" t="s">
        <v>2260</v>
      </c>
      <c r="C153" s="73">
        <v>8318</v>
      </c>
      <c r="D153" s="86" t="s">
        <v>136</v>
      </c>
      <c r="E153" s="95">
        <v>44256</v>
      </c>
      <c r="F153" s="83">
        <v>3200529.6600000006</v>
      </c>
      <c r="G153" s="85">
        <v>103.7397</v>
      </c>
      <c r="H153" s="83">
        <v>13457.183150000003</v>
      </c>
      <c r="I153" s="84">
        <v>8.6538461538461543E-3</v>
      </c>
      <c r="J153" s="84">
        <v>1.1199559107500359E-3</v>
      </c>
      <c r="K153" s="84">
        <v>2.1328803261035849E-4</v>
      </c>
    </row>
    <row r="154" spans="2:11">
      <c r="B154" s="76" t="s">
        <v>2261</v>
      </c>
      <c r="C154" s="73">
        <v>6650</v>
      </c>
      <c r="D154" s="86" t="s">
        <v>136</v>
      </c>
      <c r="E154" s="95">
        <v>43466</v>
      </c>
      <c r="F154" s="83">
        <v>23651592.110000003</v>
      </c>
      <c r="G154" s="85">
        <v>142.20169999999999</v>
      </c>
      <c r="H154" s="83">
        <v>136317.77472999998</v>
      </c>
      <c r="I154" s="84">
        <v>6.6867412324999997E-3</v>
      </c>
      <c r="J154" s="84">
        <v>1.1344862877128586E-2</v>
      </c>
      <c r="K154" s="84">
        <v>2.1605524468160139E-3</v>
      </c>
    </row>
    <row r="155" spans="2:11">
      <c r="B155" s="76" t="s">
        <v>2262</v>
      </c>
      <c r="C155" s="73">
        <v>7035</v>
      </c>
      <c r="D155" s="86" t="s">
        <v>136</v>
      </c>
      <c r="E155" s="95">
        <v>43847</v>
      </c>
      <c r="F155" s="83">
        <v>6441284.3400000008</v>
      </c>
      <c r="G155" s="85">
        <v>152.5829</v>
      </c>
      <c r="H155" s="83">
        <v>39835.076400000005</v>
      </c>
      <c r="I155" s="84">
        <v>1.6103210925E-2</v>
      </c>
      <c r="J155" s="84">
        <v>3.3152204864923206E-3</v>
      </c>
      <c r="K155" s="84">
        <v>6.3136133167952921E-4</v>
      </c>
    </row>
    <row r="156" spans="2:11">
      <c r="B156" s="76" t="s">
        <v>2263</v>
      </c>
      <c r="C156" s="73">
        <v>7040</v>
      </c>
      <c r="D156" s="86" t="s">
        <v>136</v>
      </c>
      <c r="E156" s="95">
        <v>43891</v>
      </c>
      <c r="F156" s="83">
        <v>1962421.6700000004</v>
      </c>
      <c r="G156" s="85">
        <v>139.03790000000001</v>
      </c>
      <c r="H156" s="83">
        <v>11058.923390000002</v>
      </c>
      <c r="I156" s="84">
        <v>6.1325677187499998E-3</v>
      </c>
      <c r="J156" s="84">
        <v>9.2036397804114937E-4</v>
      </c>
      <c r="K156" s="84">
        <v>1.7527709821217499E-4</v>
      </c>
    </row>
    <row r="157" spans="2:11">
      <c r="B157" s="76" t="s">
        <v>2264</v>
      </c>
      <c r="C157" s="73">
        <v>9391</v>
      </c>
      <c r="D157" s="86" t="s">
        <v>136</v>
      </c>
      <c r="E157" s="95">
        <v>44608</v>
      </c>
      <c r="F157" s="83">
        <v>6076093.6540480014</v>
      </c>
      <c r="G157" s="85">
        <v>94.384</v>
      </c>
      <c r="H157" s="83">
        <v>23243.962001749005</v>
      </c>
      <c r="I157" s="84">
        <v>2.0516369947135792E-3</v>
      </c>
      <c r="J157" s="84">
        <v>1.9344473760177687E-3</v>
      </c>
      <c r="K157" s="84">
        <v>3.6840242643372025E-4</v>
      </c>
    </row>
    <row r="158" spans="2:11">
      <c r="B158" s="76" t="s">
        <v>2265</v>
      </c>
      <c r="C158" s="73">
        <v>8314</v>
      </c>
      <c r="D158" s="86" t="s">
        <v>134</v>
      </c>
      <c r="E158" s="95">
        <v>44264</v>
      </c>
      <c r="F158" s="83">
        <v>4973465.9407869997</v>
      </c>
      <c r="G158" s="85">
        <v>102.0946</v>
      </c>
      <c r="H158" s="83">
        <v>19416.895957169003</v>
      </c>
      <c r="I158" s="84">
        <v>8.8259276413079416E-3</v>
      </c>
      <c r="J158" s="84">
        <v>1.615944968070818E-3</v>
      </c>
      <c r="K158" s="84">
        <v>3.0774579582834908E-4</v>
      </c>
    </row>
    <row r="159" spans="2:11">
      <c r="B159" s="76" t="s">
        <v>2266</v>
      </c>
      <c r="C159" s="73">
        <v>4025</v>
      </c>
      <c r="D159" s="86" t="s">
        <v>134</v>
      </c>
      <c r="E159" s="95">
        <v>39247</v>
      </c>
      <c r="F159" s="83">
        <v>704030.2</v>
      </c>
      <c r="G159" s="85">
        <v>0</v>
      </c>
      <c r="H159" s="85">
        <v>0</v>
      </c>
      <c r="I159" s="84">
        <v>2.0127731060541891E-3</v>
      </c>
      <c r="J159" s="84">
        <v>0</v>
      </c>
      <c r="K159" s="115">
        <v>0</v>
      </c>
    </row>
    <row r="160" spans="2:11">
      <c r="B160" s="76" t="s">
        <v>2267</v>
      </c>
      <c r="C160" s="73">
        <v>7032</v>
      </c>
      <c r="D160" s="86" t="s">
        <v>134</v>
      </c>
      <c r="E160" s="95">
        <v>43853</v>
      </c>
      <c r="F160" s="83">
        <v>6062384.290000001</v>
      </c>
      <c r="G160" s="85">
        <v>86.657300000000006</v>
      </c>
      <c r="H160" s="83">
        <v>20089.378410000005</v>
      </c>
      <c r="I160" s="84">
        <v>9.4165861538461539E-3</v>
      </c>
      <c r="J160" s="84">
        <v>1.6719114128705057E-3</v>
      </c>
      <c r="K160" s="84">
        <v>3.1840422692277262E-4</v>
      </c>
    </row>
    <row r="161" spans="2:11">
      <c r="B161" s="76" t="s">
        <v>2268</v>
      </c>
      <c r="C161" s="73">
        <v>8337</v>
      </c>
      <c r="D161" s="86" t="s">
        <v>134</v>
      </c>
      <c r="E161" s="95">
        <v>44470</v>
      </c>
      <c r="F161" s="83">
        <v>4671967.6194040002</v>
      </c>
      <c r="G161" s="85">
        <v>144.72409999999999</v>
      </c>
      <c r="H161" s="83">
        <v>25855.834857792004</v>
      </c>
      <c r="I161" s="84">
        <v>9.0739088028060182E-3</v>
      </c>
      <c r="J161" s="84">
        <v>2.1518169704304699E-3</v>
      </c>
      <c r="K161" s="84">
        <v>4.0979899633132241E-4</v>
      </c>
    </row>
    <row r="162" spans="2:11">
      <c r="B162" s="76" t="s">
        <v>2269</v>
      </c>
      <c r="C162" s="73">
        <v>8111</v>
      </c>
      <c r="D162" s="86" t="s">
        <v>134</v>
      </c>
      <c r="E162" s="95">
        <v>44377</v>
      </c>
      <c r="F162" s="83">
        <v>3860534.0000000005</v>
      </c>
      <c r="G162" s="85">
        <v>108.47920000000001</v>
      </c>
      <c r="H162" s="83">
        <v>16014.439360000004</v>
      </c>
      <c r="I162" s="84">
        <v>3.7663746341463416E-3</v>
      </c>
      <c r="J162" s="84">
        <v>1.3327801084865242E-3</v>
      </c>
      <c r="K162" s="84">
        <v>2.5381896243659944E-4</v>
      </c>
    </row>
    <row r="163" spans="2:11">
      <c r="B163" s="76" t="s">
        <v>2270</v>
      </c>
      <c r="C163" s="73">
        <v>9237</v>
      </c>
      <c r="D163" s="86" t="s">
        <v>134</v>
      </c>
      <c r="E163" s="95">
        <v>44712</v>
      </c>
      <c r="F163" s="83">
        <v>2950295.6900000004</v>
      </c>
      <c r="G163" s="85">
        <v>147.4177</v>
      </c>
      <c r="H163" s="83">
        <v>16631.562780000004</v>
      </c>
      <c r="I163" s="84">
        <v>2.1684535064935063E-3</v>
      </c>
      <c r="J163" s="84">
        <v>1.384139372471222E-3</v>
      </c>
      <c r="K163" s="84">
        <v>2.6359998708807528E-4</v>
      </c>
    </row>
    <row r="164" spans="2:11">
      <c r="B164" s="76" t="s">
        <v>2271</v>
      </c>
      <c r="C164" s="73">
        <v>5266</v>
      </c>
      <c r="D164" s="86" t="s">
        <v>134</v>
      </c>
      <c r="E164" s="95">
        <v>42170</v>
      </c>
      <c r="F164" s="83">
        <v>13646853.510000002</v>
      </c>
      <c r="G164" s="85">
        <v>91.872399999999999</v>
      </c>
      <c r="H164" s="83">
        <v>47944.133630000011</v>
      </c>
      <c r="I164" s="84">
        <v>3.4000000499999996E-3</v>
      </c>
      <c r="J164" s="84">
        <v>3.9900858334314991E-3</v>
      </c>
      <c r="K164" s="84">
        <v>7.5988487510113333E-4</v>
      </c>
    </row>
    <row r="165" spans="2:11">
      <c r="B165" s="76" t="s">
        <v>2272</v>
      </c>
      <c r="C165" s="73">
        <v>6648</v>
      </c>
      <c r="D165" s="86" t="s">
        <v>134</v>
      </c>
      <c r="E165" s="95">
        <v>43466</v>
      </c>
      <c r="F165" s="83">
        <v>37174093.250000007</v>
      </c>
      <c r="G165" s="85">
        <v>134.27010000000001</v>
      </c>
      <c r="H165" s="83">
        <v>190869.95894000004</v>
      </c>
      <c r="I165" s="84">
        <v>5.6779050071428571E-3</v>
      </c>
      <c r="J165" s="84">
        <v>1.5884894804264419E-2</v>
      </c>
      <c r="K165" s="84">
        <v>3.0251708379797526E-3</v>
      </c>
    </row>
    <row r="166" spans="2:11">
      <c r="B166" s="76" t="s">
        <v>2273</v>
      </c>
      <c r="C166" s="73">
        <v>6665</v>
      </c>
      <c r="D166" s="86" t="s">
        <v>134</v>
      </c>
      <c r="E166" s="95">
        <v>43586</v>
      </c>
      <c r="F166" s="83">
        <v>4941143.7200000007</v>
      </c>
      <c r="G166" s="85">
        <v>236.87639999999999</v>
      </c>
      <c r="H166" s="83">
        <v>44757.63841</v>
      </c>
      <c r="I166" s="84">
        <v>1.2569681745730551E-2</v>
      </c>
      <c r="J166" s="84">
        <v>3.7248940680793463E-3</v>
      </c>
      <c r="K166" s="84">
        <v>7.0938089601275218E-4</v>
      </c>
    </row>
    <row r="167" spans="2:11">
      <c r="B167" s="76" t="s">
        <v>2274</v>
      </c>
      <c r="C167" s="73">
        <v>7016</v>
      </c>
      <c r="D167" s="86" t="s">
        <v>134</v>
      </c>
      <c r="E167" s="95">
        <v>43627</v>
      </c>
      <c r="F167" s="83">
        <v>5290825.4100000011</v>
      </c>
      <c r="G167" s="85">
        <v>76.807000000000002</v>
      </c>
      <c r="H167" s="83">
        <v>15539.681610000003</v>
      </c>
      <c r="I167" s="84">
        <v>2.3979086380090497E-2</v>
      </c>
      <c r="J167" s="84">
        <v>1.2932690353027658E-3</v>
      </c>
      <c r="K167" s="84">
        <v>2.4629434563267188E-4</v>
      </c>
    </row>
    <row r="168" spans="2:11">
      <c r="B168" s="76" t="s">
        <v>2275</v>
      </c>
      <c r="C168" s="73">
        <v>7042</v>
      </c>
      <c r="D168" s="86" t="s">
        <v>134</v>
      </c>
      <c r="E168" s="95">
        <v>43558</v>
      </c>
      <c r="F168" s="83">
        <v>10399232.300000003</v>
      </c>
      <c r="G168" s="85">
        <v>103.887</v>
      </c>
      <c r="H168" s="83">
        <v>41312.394560000008</v>
      </c>
      <c r="I168" s="84">
        <v>2.3861564103109106E-2</v>
      </c>
      <c r="J168" s="84">
        <v>3.4381682971082721E-3</v>
      </c>
      <c r="K168" s="84">
        <v>6.5477591111816574E-4</v>
      </c>
    </row>
    <row r="169" spans="2:11">
      <c r="B169" s="76" t="s">
        <v>2276</v>
      </c>
      <c r="C169" s="73">
        <v>7057</v>
      </c>
      <c r="D169" s="86" t="s">
        <v>134</v>
      </c>
      <c r="E169" s="95">
        <v>43917</v>
      </c>
      <c r="F169" s="83">
        <v>1160127.4900000002</v>
      </c>
      <c r="G169" s="85">
        <v>123.7157</v>
      </c>
      <c r="H169" s="83">
        <v>5488.4336700000013</v>
      </c>
      <c r="I169" s="84">
        <v>0.13295949376470587</v>
      </c>
      <c r="J169" s="84">
        <v>4.5676748699641592E-4</v>
      </c>
      <c r="K169" s="84">
        <v>8.6988280276675107E-5</v>
      </c>
    </row>
    <row r="170" spans="2:11">
      <c r="B170" s="76" t="s">
        <v>2277</v>
      </c>
      <c r="C170" s="73">
        <v>87954</v>
      </c>
      <c r="D170" s="86" t="s">
        <v>136</v>
      </c>
      <c r="E170" s="95">
        <v>44837</v>
      </c>
      <c r="F170" s="83">
        <v>1298802.8230000001</v>
      </c>
      <c r="G170" s="85">
        <v>100</v>
      </c>
      <c r="H170" s="83">
        <v>5264.177721</v>
      </c>
      <c r="I170" s="84">
        <v>2.9181280500000001E-3</v>
      </c>
      <c r="J170" s="84">
        <v>4.3810408813174602E-4</v>
      </c>
      <c r="K170" s="84">
        <v>8.3433962122309569E-5</v>
      </c>
    </row>
    <row r="171" spans="2:11">
      <c r="B171" s="76" t="s">
        <v>2278</v>
      </c>
      <c r="C171" s="73">
        <v>87953</v>
      </c>
      <c r="D171" s="86" t="s">
        <v>136</v>
      </c>
      <c r="E171" s="95">
        <v>44792</v>
      </c>
      <c r="F171" s="83">
        <v>1755981.4140000001</v>
      </c>
      <c r="G171" s="85">
        <v>100</v>
      </c>
      <c r="H171" s="83">
        <v>7117.1682699999992</v>
      </c>
      <c r="I171" s="84">
        <v>4.4756369499999995E-3</v>
      </c>
      <c r="J171" s="84">
        <v>5.9231672653493655E-4</v>
      </c>
      <c r="K171" s="84">
        <v>1.1280271667144312E-4</v>
      </c>
    </row>
    <row r="172" spans="2:11">
      <c r="B172" s="76" t="s">
        <v>2279</v>
      </c>
      <c r="C172" s="73">
        <v>5237</v>
      </c>
      <c r="D172" s="86" t="s">
        <v>134</v>
      </c>
      <c r="E172" s="95">
        <v>43007</v>
      </c>
      <c r="F172" s="83">
        <v>38963818.850000001</v>
      </c>
      <c r="G172" s="85">
        <v>36.408099999999997</v>
      </c>
      <c r="H172" s="83">
        <v>54247.210960000011</v>
      </c>
      <c r="I172" s="84">
        <v>2.4446214375000001E-2</v>
      </c>
      <c r="J172" s="84">
        <v>4.5146509398853009E-3</v>
      </c>
      <c r="K172" s="84">
        <v>8.5978475371032434E-4</v>
      </c>
    </row>
    <row r="173" spans="2:11">
      <c r="B173" s="76" t="s">
        <v>2280</v>
      </c>
      <c r="C173" s="73">
        <v>87343</v>
      </c>
      <c r="D173" s="86" t="s">
        <v>134</v>
      </c>
      <c r="E173" s="95">
        <v>44421</v>
      </c>
      <c r="F173" s="83">
        <v>1550310.55</v>
      </c>
      <c r="G173" s="85">
        <v>100</v>
      </c>
      <c r="H173" s="83">
        <v>5928.3875440000002</v>
      </c>
      <c r="I173" s="84">
        <v>1.9687878199999998E-3</v>
      </c>
      <c r="J173" s="84">
        <v>4.9338205422580321E-4</v>
      </c>
      <c r="K173" s="84">
        <v>9.3961277101171277E-5</v>
      </c>
    </row>
    <row r="174" spans="2:11">
      <c r="B174" s="76" t="s">
        <v>2281</v>
      </c>
      <c r="C174" s="73">
        <v>87342</v>
      </c>
      <c r="D174" s="86" t="s">
        <v>134</v>
      </c>
      <c r="E174" s="95">
        <v>44421</v>
      </c>
      <c r="F174" s="83">
        <v>726970.07660000003</v>
      </c>
      <c r="G174" s="85">
        <v>100</v>
      </c>
      <c r="H174" s="83">
        <v>2779.9335729999998</v>
      </c>
      <c r="I174" s="84">
        <v>2.2723092699999999E-3</v>
      </c>
      <c r="J174" s="84">
        <v>2.3135622057829746E-4</v>
      </c>
      <c r="K174" s="84">
        <v>4.4060228305118234E-5</v>
      </c>
    </row>
    <row r="175" spans="2:11">
      <c r="B175" s="76" t="s">
        <v>2282</v>
      </c>
      <c r="C175" s="73">
        <v>9730</v>
      </c>
      <c r="D175" s="86" t="s">
        <v>137</v>
      </c>
      <c r="E175" s="95">
        <v>45146</v>
      </c>
      <c r="F175" s="83">
        <v>3137089.2871650006</v>
      </c>
      <c r="G175" s="85">
        <v>100</v>
      </c>
      <c r="H175" s="83">
        <v>14674.989978990001</v>
      </c>
      <c r="I175" s="84">
        <v>1.254835713945858E-2</v>
      </c>
      <c r="J175" s="84">
        <v>1.2213062409845701E-3</v>
      </c>
      <c r="K175" s="84">
        <v>2.3258951790334391E-4</v>
      </c>
    </row>
    <row r="176" spans="2:11">
      <c r="B176" s="76" t="s">
        <v>2283</v>
      </c>
      <c r="C176" s="73">
        <v>9011</v>
      </c>
      <c r="D176" s="86" t="s">
        <v>137</v>
      </c>
      <c r="E176" s="95">
        <v>44644</v>
      </c>
      <c r="F176" s="83">
        <v>16139117.550622001</v>
      </c>
      <c r="G176" s="85">
        <v>104.8567</v>
      </c>
      <c r="H176" s="83">
        <v>79163.849437068013</v>
      </c>
      <c r="I176" s="84">
        <v>1.9662667882359361E-2</v>
      </c>
      <c r="J176" s="84">
        <v>6.5883045587270773E-3</v>
      </c>
      <c r="K176" s="84">
        <v>1.2546980680942035E-3</v>
      </c>
    </row>
    <row r="177" spans="2:11">
      <c r="B177" s="76" t="s">
        <v>2284</v>
      </c>
      <c r="C177" s="73">
        <v>5222</v>
      </c>
      <c r="D177" s="86" t="s">
        <v>134</v>
      </c>
      <c r="E177" s="95">
        <v>40664</v>
      </c>
      <c r="F177" s="83">
        <v>3264615.9500000007</v>
      </c>
      <c r="G177" s="85">
        <v>0.2303</v>
      </c>
      <c r="H177" s="83">
        <v>28.750400000000006</v>
      </c>
      <c r="I177" s="84">
        <v>6.2053986968662739E-3</v>
      </c>
      <c r="J177" s="84">
        <v>2.3927132489407959E-6</v>
      </c>
      <c r="K177" s="84">
        <v>4.5567606418144428E-7</v>
      </c>
    </row>
    <row r="178" spans="2:11">
      <c r="B178" s="76" t="s">
        <v>2285</v>
      </c>
      <c r="C178" s="73">
        <v>8329</v>
      </c>
      <c r="D178" s="86" t="s">
        <v>134</v>
      </c>
      <c r="E178" s="95">
        <v>43810</v>
      </c>
      <c r="F178" s="83">
        <v>17073485.230000004</v>
      </c>
      <c r="G178" s="85">
        <v>111.4221</v>
      </c>
      <c r="H178" s="83">
        <v>72746.383260000017</v>
      </c>
      <c r="I178" s="84">
        <v>1.8299297039928572E-3</v>
      </c>
      <c r="J178" s="84">
        <v>6.0542195948135313E-3</v>
      </c>
      <c r="K178" s="84">
        <v>1.1529851969834057E-3</v>
      </c>
    </row>
    <row r="179" spans="2:11">
      <c r="B179" s="76" t="s">
        <v>2286</v>
      </c>
      <c r="C179" s="73">
        <v>4027</v>
      </c>
      <c r="D179" s="86" t="s">
        <v>134</v>
      </c>
      <c r="E179" s="95">
        <v>39293</v>
      </c>
      <c r="F179" s="83">
        <v>202346.58</v>
      </c>
      <c r="G179" s="85">
        <v>0</v>
      </c>
      <c r="H179" s="85">
        <v>0</v>
      </c>
      <c r="I179" s="84">
        <v>5.5423599999999994E-4</v>
      </c>
      <c r="J179" s="84">
        <v>0</v>
      </c>
      <c r="K179" s="115">
        <v>0</v>
      </c>
    </row>
    <row r="180" spans="2:11">
      <c r="B180" s="76" t="s">
        <v>2287</v>
      </c>
      <c r="C180" s="73">
        <v>5290</v>
      </c>
      <c r="D180" s="86" t="s">
        <v>134</v>
      </c>
      <c r="E180" s="95">
        <v>42359</v>
      </c>
      <c r="F180" s="83">
        <v>24421005.130000006</v>
      </c>
      <c r="G180" s="85">
        <v>53.7121</v>
      </c>
      <c r="H180" s="83">
        <v>50159.540689999994</v>
      </c>
      <c r="I180" s="84">
        <v>5.1169556987667392E-3</v>
      </c>
      <c r="J180" s="84">
        <v>4.1744600968942319E-3</v>
      </c>
      <c r="K180" s="84">
        <v>7.9499770725861905E-4</v>
      </c>
    </row>
    <row r="181" spans="2:11">
      <c r="B181" s="76" t="s">
        <v>2288</v>
      </c>
      <c r="C181" s="73">
        <v>8278</v>
      </c>
      <c r="D181" s="86" t="s">
        <v>134</v>
      </c>
      <c r="E181" s="95">
        <v>44256</v>
      </c>
      <c r="F181" s="83">
        <v>3149442.7300000004</v>
      </c>
      <c r="G181" s="85">
        <v>125.0278</v>
      </c>
      <c r="H181" s="83">
        <v>15057.684340000002</v>
      </c>
      <c r="I181" s="84">
        <v>1.2597771894E-2</v>
      </c>
      <c r="J181" s="84">
        <v>1.2531554628348247E-3</v>
      </c>
      <c r="K181" s="84">
        <v>2.3865498691280011E-4</v>
      </c>
    </row>
    <row r="182" spans="2:11">
      <c r="B182" s="76" t="s">
        <v>2289</v>
      </c>
      <c r="C182" s="73">
        <v>8413</v>
      </c>
      <c r="D182" s="86" t="s">
        <v>136</v>
      </c>
      <c r="E182" s="95">
        <v>44661</v>
      </c>
      <c r="F182" s="83">
        <v>1760167.3400000003</v>
      </c>
      <c r="G182" s="85">
        <v>70.867999999999995</v>
      </c>
      <c r="H182" s="83">
        <v>5055.8182600000009</v>
      </c>
      <c r="I182" s="84">
        <v>4.5793723333333331E-3</v>
      </c>
      <c r="J182" s="84">
        <v>4.2076365319921818E-4</v>
      </c>
      <c r="K182" s="84">
        <v>8.013159350595045E-5</v>
      </c>
    </row>
    <row r="183" spans="2:11">
      <c r="B183" s="76" t="s">
        <v>2290</v>
      </c>
      <c r="C183" s="73">
        <v>7053</v>
      </c>
      <c r="D183" s="86" t="s">
        <v>141</v>
      </c>
      <c r="E183" s="95">
        <v>43096</v>
      </c>
      <c r="F183" s="83">
        <v>234008852.75000003</v>
      </c>
      <c r="G183" s="85">
        <v>44.1327</v>
      </c>
      <c r="H183" s="83">
        <v>56139.977400000003</v>
      </c>
      <c r="I183" s="84">
        <v>1.1612371579021051E-2</v>
      </c>
      <c r="J183" s="84">
        <v>4.6721738730666996E-3</v>
      </c>
      <c r="K183" s="84">
        <v>8.8978393152329112E-4</v>
      </c>
    </row>
    <row r="184" spans="2:11">
      <c r="B184" s="76" t="s">
        <v>2291</v>
      </c>
      <c r="C184" s="73">
        <v>8281</v>
      </c>
      <c r="D184" s="86" t="s">
        <v>136</v>
      </c>
      <c r="E184" s="95">
        <v>44302</v>
      </c>
      <c r="F184" s="83">
        <v>19847450.980000004</v>
      </c>
      <c r="G184" s="85">
        <v>119.9482</v>
      </c>
      <c r="H184" s="83">
        <v>96490.774450000012</v>
      </c>
      <c r="I184" s="84">
        <v>7.0738442842857149E-3</v>
      </c>
      <c r="J184" s="84">
        <v>8.0303145148266815E-3</v>
      </c>
      <c r="K184" s="84">
        <v>1.5293191166451758E-3</v>
      </c>
    </row>
    <row r="185" spans="2:11">
      <c r="B185" s="76" t="s">
        <v>2292</v>
      </c>
      <c r="C185" s="73">
        <v>5255</v>
      </c>
      <c r="D185" s="86" t="s">
        <v>134</v>
      </c>
      <c r="E185" s="95">
        <v>41378</v>
      </c>
      <c r="F185" s="83">
        <v>2079065.0200000003</v>
      </c>
      <c r="G185" s="85">
        <v>29.4587</v>
      </c>
      <c r="H185" s="83">
        <v>2342.0681900000004</v>
      </c>
      <c r="I185" s="84">
        <v>2.8089888202247188E-2</v>
      </c>
      <c r="J185" s="84">
        <v>1.9491546511129547E-4</v>
      </c>
      <c r="K185" s="84">
        <v>3.7120332755848927E-5</v>
      </c>
    </row>
    <row r="186" spans="2:11">
      <c r="B186" s="76" t="s">
        <v>2293</v>
      </c>
      <c r="C186" s="73">
        <v>8327</v>
      </c>
      <c r="D186" s="86" t="s">
        <v>134</v>
      </c>
      <c r="E186" s="95">
        <v>44427</v>
      </c>
      <c r="F186" s="83">
        <v>3263424.3300000005</v>
      </c>
      <c r="G186" s="85">
        <v>138.7278</v>
      </c>
      <c r="H186" s="83">
        <v>17312.306410000005</v>
      </c>
      <c r="I186" s="84">
        <v>1.9778329250303029E-2</v>
      </c>
      <c r="J186" s="84">
        <v>1.4407933425945264E-3</v>
      </c>
      <c r="K186" s="84">
        <v>2.7438935273290077E-4</v>
      </c>
    </row>
    <row r="187" spans="2:11">
      <c r="B187" s="76" t="s">
        <v>2294</v>
      </c>
      <c r="C187" s="73">
        <v>5332</v>
      </c>
      <c r="D187" s="86" t="s">
        <v>134</v>
      </c>
      <c r="E187" s="95">
        <v>43318</v>
      </c>
      <c r="F187" s="83">
        <v>17421246.290000003</v>
      </c>
      <c r="G187" s="85">
        <v>111.2307</v>
      </c>
      <c r="H187" s="83">
        <v>74100.608500000017</v>
      </c>
      <c r="I187" s="84">
        <v>8.1050013592592601E-3</v>
      </c>
      <c r="J187" s="84">
        <v>6.1669231632438147E-3</v>
      </c>
      <c r="K187" s="84">
        <v>1.1744488297460237E-3</v>
      </c>
    </row>
    <row r="188" spans="2:11">
      <c r="B188" s="76" t="s">
        <v>2295</v>
      </c>
      <c r="C188" s="73">
        <v>87253</v>
      </c>
      <c r="D188" s="86" t="s">
        <v>134</v>
      </c>
      <c r="E188" s="95">
        <v>44469</v>
      </c>
      <c r="F188" s="83">
        <v>221440.7145</v>
      </c>
      <c r="G188" s="85">
        <v>100</v>
      </c>
      <c r="H188" s="83">
        <v>846.78929210000001</v>
      </c>
      <c r="I188" s="84">
        <v>1.2509808700000001E-3</v>
      </c>
      <c r="J188" s="84">
        <v>5.6378316913689404E-4</v>
      </c>
      <c r="K188" s="84">
        <v>1.0736869354393668E-4</v>
      </c>
    </row>
    <row r="189" spans="2:11">
      <c r="B189" s="76" t="s">
        <v>2296</v>
      </c>
      <c r="C189" s="73">
        <v>5294</v>
      </c>
      <c r="D189" s="86" t="s">
        <v>137</v>
      </c>
      <c r="E189" s="95">
        <v>42646</v>
      </c>
      <c r="F189" s="83">
        <v>20425058.760000005</v>
      </c>
      <c r="G189" s="85">
        <v>40.646500000000003</v>
      </c>
      <c r="H189" s="83">
        <v>38836.260320000009</v>
      </c>
      <c r="I189" s="84">
        <v>3.4041764049999999E-2</v>
      </c>
      <c r="J189" s="84">
        <v>3.2320953658723957E-3</v>
      </c>
      <c r="K189" s="84">
        <v>6.1553071436027318E-4</v>
      </c>
    </row>
    <row r="190" spans="2:11">
      <c r="B190" s="76" t="s">
        <v>2297</v>
      </c>
      <c r="C190" s="73">
        <v>8323</v>
      </c>
      <c r="D190" s="86" t="s">
        <v>134</v>
      </c>
      <c r="E190" s="95">
        <v>44406</v>
      </c>
      <c r="F190" s="83">
        <v>21120836.510000005</v>
      </c>
      <c r="G190" s="85">
        <v>84.165999999999997</v>
      </c>
      <c r="H190" s="83">
        <v>67977.577870000023</v>
      </c>
      <c r="I190" s="84">
        <v>1.1170881448292683E-2</v>
      </c>
      <c r="J190" s="84">
        <v>5.6573422004721216E-3</v>
      </c>
      <c r="K190" s="84">
        <v>1.077402580012426E-3</v>
      </c>
    </row>
    <row r="191" spans="2:11">
      <c r="B191" s="76" t="s">
        <v>2298</v>
      </c>
      <c r="C191" s="73">
        <v>60832</v>
      </c>
      <c r="D191" s="86" t="s">
        <v>134</v>
      </c>
      <c r="E191" s="95">
        <v>42555</v>
      </c>
      <c r="F191" s="83">
        <v>0.31328266900000001</v>
      </c>
      <c r="G191" s="85">
        <v>100</v>
      </c>
      <c r="H191" s="83">
        <v>1.1979929259999999E-3</v>
      </c>
      <c r="I191" s="84">
        <v>1.759381074E-2</v>
      </c>
      <c r="J191" s="84">
        <v>9.9868380917446537E-11</v>
      </c>
      <c r="K191" s="84">
        <v>1.9019258063113319E-11</v>
      </c>
    </row>
    <row r="192" spans="2:11">
      <c r="B192" s="76" t="s">
        <v>2299</v>
      </c>
      <c r="C192" s="73">
        <v>9697</v>
      </c>
      <c r="D192" s="86" t="s">
        <v>134</v>
      </c>
      <c r="E192" s="95">
        <v>45014</v>
      </c>
      <c r="F192" s="83">
        <v>1909330.4611770003</v>
      </c>
      <c r="G192" s="85">
        <v>104.8687</v>
      </c>
      <c r="H192" s="83">
        <v>7656.7570742920016</v>
      </c>
      <c r="I192" s="84">
        <v>7.6373218432713701E-3</v>
      </c>
      <c r="J192" s="84">
        <v>6.372232767397892E-4</v>
      </c>
      <c r="K192" s="84">
        <v>1.2135486560210672E-4</v>
      </c>
    </row>
    <row r="193" spans="2:11">
      <c r="B193" s="76" t="s">
        <v>2300</v>
      </c>
      <c r="C193" s="73">
        <v>7060</v>
      </c>
      <c r="D193" s="86" t="s">
        <v>136</v>
      </c>
      <c r="E193" s="95">
        <v>44197</v>
      </c>
      <c r="F193" s="83">
        <v>17315764.070000004</v>
      </c>
      <c r="G193" s="85">
        <v>113.8493</v>
      </c>
      <c r="H193" s="83">
        <v>79902.311550000013</v>
      </c>
      <c r="I193" s="84">
        <v>1.4362696833333333E-3</v>
      </c>
      <c r="J193" s="84">
        <v>6.6497620717165737E-3</v>
      </c>
      <c r="K193" s="84">
        <v>1.2664022360072749E-3</v>
      </c>
    </row>
    <row r="194" spans="2:11">
      <c r="B194" s="76" t="s">
        <v>2301</v>
      </c>
      <c r="C194" s="73">
        <v>9704</v>
      </c>
      <c r="D194" s="86" t="s">
        <v>134</v>
      </c>
      <c r="E194" s="95">
        <v>44760</v>
      </c>
      <c r="F194" s="83">
        <v>7458820.7493230011</v>
      </c>
      <c r="G194" s="85">
        <v>105.3479</v>
      </c>
      <c r="H194" s="83">
        <v>30047.886958698004</v>
      </c>
      <c r="I194" s="84">
        <v>6.2156839705314795E-3</v>
      </c>
      <c r="J194" s="84">
        <v>2.5006948504630215E-3</v>
      </c>
      <c r="K194" s="84">
        <v>4.7624043026561205E-4</v>
      </c>
    </row>
    <row r="195" spans="2:11">
      <c r="B195" s="76" t="s">
        <v>2302</v>
      </c>
      <c r="C195" s="73">
        <v>9649</v>
      </c>
      <c r="D195" s="86" t="s">
        <v>136</v>
      </c>
      <c r="E195" s="95">
        <v>44743</v>
      </c>
      <c r="F195" s="83">
        <v>1771251.8958100004</v>
      </c>
      <c r="G195" s="85">
        <v>100</v>
      </c>
      <c r="H195" s="83">
        <v>7179.0610579860004</v>
      </c>
      <c r="I195" s="84">
        <v>2.2432040620672029E-3</v>
      </c>
      <c r="J195" s="84">
        <v>5.9746767030712715E-4</v>
      </c>
      <c r="K195" s="84">
        <v>1.1378367909390254E-4</v>
      </c>
    </row>
    <row r="196" spans="2:11">
      <c r="B196" s="76" t="s">
        <v>2303</v>
      </c>
      <c r="C196" s="73">
        <v>9648</v>
      </c>
      <c r="D196" s="86" t="s">
        <v>136</v>
      </c>
      <c r="E196" s="95">
        <v>44743</v>
      </c>
      <c r="F196" s="83">
        <v>2455914.9943670006</v>
      </c>
      <c r="G196" s="85">
        <v>101.24250000000001</v>
      </c>
      <c r="H196" s="83">
        <v>10077.748381341002</v>
      </c>
      <c r="I196" s="84">
        <v>1.3492956764204143E-2</v>
      </c>
      <c r="J196" s="84">
        <v>8.3870701178161947E-4</v>
      </c>
      <c r="K196" s="84">
        <v>1.5972608096653917E-4</v>
      </c>
    </row>
    <row r="197" spans="2:11">
      <c r="B197" s="76" t="s">
        <v>2304</v>
      </c>
      <c r="C197" s="73">
        <v>9317</v>
      </c>
      <c r="D197" s="86" t="s">
        <v>136</v>
      </c>
      <c r="E197" s="95">
        <v>44545</v>
      </c>
      <c r="F197" s="83">
        <v>13629163.906778002</v>
      </c>
      <c r="G197" s="85">
        <v>107.0371</v>
      </c>
      <c r="H197" s="83">
        <v>59127.683913739012</v>
      </c>
      <c r="I197" s="84">
        <v>3.7686842497312951E-3</v>
      </c>
      <c r="J197" s="84">
        <v>4.9208217165530527E-3</v>
      </c>
      <c r="K197" s="84">
        <v>9.3713723252466347E-4</v>
      </c>
    </row>
    <row r="198" spans="2:11">
      <c r="B198" s="76" t="s">
        <v>2305</v>
      </c>
      <c r="C198" s="73">
        <v>60833</v>
      </c>
      <c r="D198" s="86" t="s">
        <v>134</v>
      </c>
      <c r="E198" s="95">
        <v>42555</v>
      </c>
      <c r="F198" s="83">
        <v>11589923.66</v>
      </c>
      <c r="G198" s="85">
        <v>100</v>
      </c>
      <c r="H198" s="83">
        <v>44319.86808</v>
      </c>
      <c r="I198" s="84">
        <v>3.9526365700000001E-3</v>
      </c>
      <c r="J198" s="84">
        <v>3.6884612230203497E-3</v>
      </c>
      <c r="K198" s="84">
        <v>7.0244250694721539E-4</v>
      </c>
    </row>
    <row r="199" spans="2:11">
      <c r="B199" s="76" t="s">
        <v>2306</v>
      </c>
      <c r="C199" s="73">
        <v>8313</v>
      </c>
      <c r="D199" s="86" t="s">
        <v>134</v>
      </c>
      <c r="E199" s="95">
        <v>44357</v>
      </c>
      <c r="F199" s="83">
        <v>1753026.9700000002</v>
      </c>
      <c r="G199" s="85">
        <v>98.623400000000004</v>
      </c>
      <c r="H199" s="83">
        <v>6611.2937100000008</v>
      </c>
      <c r="I199" s="84">
        <v>0.12545334286928103</v>
      </c>
      <c r="J199" s="84">
        <v>5.502159988228319E-4</v>
      </c>
      <c r="K199" s="84">
        <v>1.0478491766793988E-4</v>
      </c>
    </row>
    <row r="200" spans="2:11">
      <c r="B200" s="76" t="s">
        <v>2307</v>
      </c>
      <c r="C200" s="73">
        <v>6657</v>
      </c>
      <c r="D200" s="86" t="s">
        <v>134</v>
      </c>
      <c r="E200" s="95">
        <v>42916</v>
      </c>
      <c r="F200" s="83">
        <v>2921579.4800000004</v>
      </c>
      <c r="G200" s="85">
        <v>0</v>
      </c>
      <c r="H200" s="85">
        <v>0</v>
      </c>
      <c r="I200" s="84">
        <v>0.12540316182879538</v>
      </c>
      <c r="J200" s="84">
        <v>0</v>
      </c>
      <c r="K200" s="115">
        <v>0</v>
      </c>
    </row>
    <row r="201" spans="2:11">
      <c r="B201" s="76" t="s">
        <v>2308</v>
      </c>
      <c r="C201" s="73">
        <v>7009</v>
      </c>
      <c r="D201" s="86" t="s">
        <v>134</v>
      </c>
      <c r="E201" s="95">
        <v>42916</v>
      </c>
      <c r="F201" s="83">
        <v>2017908.3400000003</v>
      </c>
      <c r="G201" s="85">
        <v>97.768299999999996</v>
      </c>
      <c r="H201" s="83">
        <v>7544.2727800000011</v>
      </c>
      <c r="I201" s="84">
        <v>0.12540316151000519</v>
      </c>
      <c r="J201" s="84">
        <v>6.2786192311513615E-4</v>
      </c>
      <c r="K201" s="84">
        <v>1.195720590844511E-4</v>
      </c>
    </row>
    <row r="202" spans="2:11">
      <c r="B202" s="76" t="s">
        <v>2309</v>
      </c>
      <c r="C202" s="73">
        <v>7987</v>
      </c>
      <c r="D202" s="86" t="s">
        <v>134</v>
      </c>
      <c r="E202" s="95">
        <v>42916</v>
      </c>
      <c r="F202" s="83">
        <v>2392444.9200000004</v>
      </c>
      <c r="G202" s="85">
        <v>98.891300000000001</v>
      </c>
      <c r="H202" s="83">
        <v>9047.27765</v>
      </c>
      <c r="I202" s="84">
        <v>0.12540416552332417</v>
      </c>
      <c r="J202" s="84">
        <v>7.5294747551341707E-4</v>
      </c>
      <c r="K202" s="84">
        <v>1.4339375699498949E-4</v>
      </c>
    </row>
    <row r="203" spans="2:11">
      <c r="B203" s="76" t="s">
        <v>2310</v>
      </c>
      <c r="C203" s="73">
        <v>7988</v>
      </c>
      <c r="D203" s="86" t="s">
        <v>134</v>
      </c>
      <c r="E203" s="95">
        <v>42916</v>
      </c>
      <c r="F203" s="83">
        <v>2362209.9700000007</v>
      </c>
      <c r="G203" s="85">
        <v>0.2092</v>
      </c>
      <c r="H203" s="83">
        <v>18.897210000000001</v>
      </c>
      <c r="I203" s="84">
        <v>0.12540416552332417</v>
      </c>
      <c r="J203" s="84">
        <v>1.5726948054641498E-6</v>
      </c>
      <c r="K203" s="84">
        <v>2.9950909471903802E-7</v>
      </c>
    </row>
    <row r="204" spans="2:11">
      <c r="B204" s="76" t="s">
        <v>2311</v>
      </c>
      <c r="C204" s="73">
        <v>8271</v>
      </c>
      <c r="D204" s="86" t="s">
        <v>134</v>
      </c>
      <c r="E204" s="95">
        <v>42916</v>
      </c>
      <c r="F204" s="83">
        <v>1589256.7300000002</v>
      </c>
      <c r="G204" s="85">
        <v>100.751</v>
      </c>
      <c r="H204" s="83">
        <v>6122.9584000000013</v>
      </c>
      <c r="I204" s="84">
        <v>0.12540316199999998</v>
      </c>
      <c r="J204" s="84">
        <v>5.0957495152739924E-4</v>
      </c>
      <c r="K204" s="84">
        <v>9.7045104932756186E-5</v>
      </c>
    </row>
    <row r="205" spans="2:11">
      <c r="B205" s="76" t="s">
        <v>2312</v>
      </c>
      <c r="C205" s="73">
        <v>7999</v>
      </c>
      <c r="D205" s="86" t="s">
        <v>136</v>
      </c>
      <c r="E205" s="95">
        <v>44228</v>
      </c>
      <c r="F205" s="83">
        <v>15985105.850000001</v>
      </c>
      <c r="G205" s="85">
        <v>116.08029999999999</v>
      </c>
      <c r="H205" s="83">
        <v>75207.535490000009</v>
      </c>
      <c r="I205" s="84">
        <v>2.9103911471698114E-2</v>
      </c>
      <c r="J205" s="84">
        <v>6.2590456684814165E-3</v>
      </c>
      <c r="K205" s="84">
        <v>1.1919929381458863E-3</v>
      </c>
    </row>
    <row r="206" spans="2:11">
      <c r="B206" s="76" t="s">
        <v>2313</v>
      </c>
      <c r="C206" s="73">
        <v>60834</v>
      </c>
      <c r="D206" s="86" t="s">
        <v>134</v>
      </c>
      <c r="E206" s="95">
        <v>42555</v>
      </c>
      <c r="F206" s="83">
        <v>1190039.618</v>
      </c>
      <c r="G206" s="85">
        <v>100</v>
      </c>
      <c r="H206" s="83">
        <v>4550.7115009999998</v>
      </c>
      <c r="I206" s="84">
        <v>4.1178964500000002E-3</v>
      </c>
      <c r="J206" s="84">
        <v>3.7872682460617048E-4</v>
      </c>
      <c r="K206" s="84">
        <v>7.2125963657731254E-5</v>
      </c>
    </row>
    <row r="207" spans="2:11">
      <c r="B207" s="76" t="s">
        <v>2314</v>
      </c>
      <c r="C207" s="73">
        <v>4028</v>
      </c>
      <c r="D207" s="86" t="s">
        <v>134</v>
      </c>
      <c r="E207" s="95">
        <v>39321</v>
      </c>
      <c r="F207" s="83">
        <v>394776.7300000001</v>
      </c>
      <c r="G207" s="85">
        <v>0</v>
      </c>
      <c r="H207" s="85">
        <v>0</v>
      </c>
      <c r="I207" s="84">
        <v>1.8721967687484928E-3</v>
      </c>
      <c r="J207" s="84">
        <v>0</v>
      </c>
      <c r="K207" s="115">
        <v>0</v>
      </c>
    </row>
    <row r="208" spans="2:11">
      <c r="B208" s="76" t="s">
        <v>2315</v>
      </c>
      <c r="C208" s="73">
        <v>87957</v>
      </c>
      <c r="D208" s="86" t="s">
        <v>136</v>
      </c>
      <c r="E208" s="95">
        <v>44895</v>
      </c>
      <c r="F208" s="83">
        <v>3241811.85</v>
      </c>
      <c r="G208" s="85">
        <v>100</v>
      </c>
      <c r="H208" s="83">
        <v>13139.38761</v>
      </c>
      <c r="I208" s="84">
        <v>4.6722818100000006E-3</v>
      </c>
      <c r="J208" s="84">
        <v>1.0935078057145481E-3</v>
      </c>
      <c r="K208" s="84">
        <v>2.0825116978821979E-4</v>
      </c>
    </row>
    <row r="209" spans="2:11">
      <c r="B209" s="76" t="s">
        <v>2316</v>
      </c>
      <c r="C209" s="73">
        <v>87958</v>
      </c>
      <c r="D209" s="86" t="s">
        <v>136</v>
      </c>
      <c r="E209" s="95">
        <v>44895</v>
      </c>
      <c r="F209" s="83">
        <v>2431358.8820000002</v>
      </c>
      <c r="G209" s="85">
        <v>100</v>
      </c>
      <c r="H209" s="83">
        <v>9854.5406839999996</v>
      </c>
      <c r="I209" s="84">
        <v>4.3618184499999999E-3</v>
      </c>
      <c r="J209" s="84">
        <v>8.2013085199726058E-4</v>
      </c>
      <c r="K209" s="84">
        <v>1.5618837690530683E-4</v>
      </c>
    </row>
    <row r="210" spans="2:11">
      <c r="B210" s="76" t="s">
        <v>2317</v>
      </c>
      <c r="C210" s="73">
        <v>9600</v>
      </c>
      <c r="D210" s="86" t="s">
        <v>134</v>
      </c>
      <c r="E210" s="95">
        <v>44967</v>
      </c>
      <c r="F210" s="83">
        <v>9613731.7919510026</v>
      </c>
      <c r="G210" s="85">
        <v>103.566</v>
      </c>
      <c r="H210" s="83">
        <v>38073.875756953006</v>
      </c>
      <c r="I210" s="84">
        <v>3.8454926778225325E-2</v>
      </c>
      <c r="J210" s="84">
        <v>3.1686469392490963E-3</v>
      </c>
      <c r="K210" s="84">
        <v>6.0344739040366926E-4</v>
      </c>
    </row>
    <row r="211" spans="2:11">
      <c r="B211" s="76" t="s">
        <v>2318</v>
      </c>
      <c r="C211" s="73">
        <v>7991</v>
      </c>
      <c r="D211" s="86" t="s">
        <v>134</v>
      </c>
      <c r="E211" s="95">
        <v>44105</v>
      </c>
      <c r="F211" s="83">
        <v>22452580.950000003</v>
      </c>
      <c r="G211" s="85">
        <v>120.1348</v>
      </c>
      <c r="H211" s="83">
        <v>103146.14095999999</v>
      </c>
      <c r="I211" s="84">
        <v>3.5597659569444446E-3</v>
      </c>
      <c r="J211" s="84">
        <v>8.5841984129649274E-3</v>
      </c>
      <c r="K211" s="84">
        <v>1.634802560943752E-3</v>
      </c>
    </row>
    <row r="212" spans="2:11">
      <c r="B212" s="76" t="s">
        <v>2319</v>
      </c>
      <c r="C212" s="73">
        <v>5087</v>
      </c>
      <c r="D212" s="86" t="s">
        <v>134</v>
      </c>
      <c r="E212" s="95">
        <v>39630</v>
      </c>
      <c r="F212" s="83">
        <v>4800000.0000000009</v>
      </c>
      <c r="G212" s="85">
        <v>0.44280000000000003</v>
      </c>
      <c r="H212" s="83">
        <v>81.276830000000018</v>
      </c>
      <c r="I212" s="84">
        <v>4.577497024626934E-3</v>
      </c>
      <c r="J212" s="84">
        <v>6.7641545151687889E-6</v>
      </c>
      <c r="K212" s="84">
        <v>1.2881875036014922E-6</v>
      </c>
    </row>
    <row r="213" spans="2:11">
      <c r="B213" s="76" t="s">
        <v>2320</v>
      </c>
      <c r="C213" s="73">
        <v>5223</v>
      </c>
      <c r="D213" s="86" t="s">
        <v>134</v>
      </c>
      <c r="E213" s="95">
        <v>40725</v>
      </c>
      <c r="F213" s="83">
        <v>5093397.0600000005</v>
      </c>
      <c r="G213" s="85">
        <v>4.8277000000000001</v>
      </c>
      <c r="H213" s="83">
        <v>940.29839000000015</v>
      </c>
      <c r="I213" s="84">
        <v>3.1603746480491869E-3</v>
      </c>
      <c r="J213" s="84">
        <v>7.8255064823818095E-5</v>
      </c>
      <c r="K213" s="84">
        <v>1.4903148113116643E-5</v>
      </c>
    </row>
    <row r="214" spans="2:11">
      <c r="B214" s="76" t="s">
        <v>2321</v>
      </c>
      <c r="C214" s="73">
        <v>87259</v>
      </c>
      <c r="D214" s="86" t="s">
        <v>134</v>
      </c>
      <c r="E214" s="95">
        <v>44469</v>
      </c>
      <c r="F214" s="83">
        <v>235097.52189999999</v>
      </c>
      <c r="G214" s="85">
        <v>100</v>
      </c>
      <c r="H214" s="83">
        <v>899.01292379999995</v>
      </c>
      <c r="I214" s="84">
        <v>7.0022794000000003E-4</v>
      </c>
      <c r="J214" s="84">
        <v>5.9855309829510593E-4</v>
      </c>
      <c r="K214" s="84">
        <v>1.1399039151702033E-4</v>
      </c>
    </row>
    <row r="215" spans="2:11">
      <c r="B215" s="76" t="s">
        <v>2322</v>
      </c>
      <c r="C215" s="73">
        <v>87252</v>
      </c>
      <c r="D215" s="86" t="s">
        <v>134</v>
      </c>
      <c r="E215" s="95">
        <v>44469</v>
      </c>
      <c r="F215" s="83">
        <v>544959.0196</v>
      </c>
      <c r="G215" s="85">
        <v>100</v>
      </c>
      <c r="H215" s="83">
        <v>2083.9232910000001</v>
      </c>
      <c r="I215" s="84">
        <v>7.3979748999999993E-4</v>
      </c>
      <c r="J215" s="84">
        <v>1.3874536328563893E-3</v>
      </c>
      <c r="K215" s="84">
        <v>2.642311655749475E-4</v>
      </c>
    </row>
    <row r="216" spans="2:11">
      <c r="B216" s="76" t="s">
        <v>2323</v>
      </c>
      <c r="C216" s="73">
        <v>87251</v>
      </c>
      <c r="D216" s="86" t="s">
        <v>134</v>
      </c>
      <c r="E216" s="95">
        <v>44469</v>
      </c>
      <c r="F216" s="83">
        <v>871677.27289999998</v>
      </c>
      <c r="G216" s="85">
        <v>100</v>
      </c>
      <c r="H216" s="83">
        <v>3333.2938920000001</v>
      </c>
      <c r="I216" s="84">
        <v>4.2816075000000001E-4</v>
      </c>
      <c r="J216" s="84">
        <v>2.2192710927754476E-3</v>
      </c>
      <c r="K216" s="84">
        <v>4.2264517796072572E-4</v>
      </c>
    </row>
    <row r="217" spans="2:11">
      <c r="B217" s="76" t="s">
        <v>2324</v>
      </c>
      <c r="C217" s="73">
        <v>9229</v>
      </c>
      <c r="D217" s="86" t="s">
        <v>134</v>
      </c>
      <c r="E217" s="95">
        <v>44735</v>
      </c>
      <c r="F217" s="83">
        <v>5695984.6900000013</v>
      </c>
      <c r="G217" s="85">
        <v>98.934799999999996</v>
      </c>
      <c r="H217" s="83">
        <v>21549.429489999999</v>
      </c>
      <c r="I217" s="84">
        <v>1.8986615712333333E-2</v>
      </c>
      <c r="J217" s="84">
        <v>1.7934221940508128E-3</v>
      </c>
      <c r="K217" s="84">
        <v>3.4154513381931192E-4</v>
      </c>
    </row>
    <row r="218" spans="2:11">
      <c r="B218" s="76" t="s">
        <v>2325</v>
      </c>
      <c r="C218" s="73">
        <v>9385</v>
      </c>
      <c r="D218" s="86" t="s">
        <v>136</v>
      </c>
      <c r="E218" s="95">
        <v>44896</v>
      </c>
      <c r="F218" s="83">
        <v>9654418.3800000027</v>
      </c>
      <c r="G218" s="85">
        <v>106.1223</v>
      </c>
      <c r="H218" s="83">
        <v>41525.998930000009</v>
      </c>
      <c r="I218" s="84">
        <v>2.3417812199999999E-2</v>
      </c>
      <c r="J218" s="84">
        <v>3.4559452325989316E-3</v>
      </c>
      <c r="K218" s="84">
        <v>6.5816140831519794E-4</v>
      </c>
    </row>
    <row r="219" spans="2:11">
      <c r="B219" s="76" t="s">
        <v>2326</v>
      </c>
      <c r="C219" s="73">
        <v>7027</v>
      </c>
      <c r="D219" s="86" t="s">
        <v>137</v>
      </c>
      <c r="E219" s="95">
        <v>43738</v>
      </c>
      <c r="F219" s="83">
        <v>20635907.980000004</v>
      </c>
      <c r="G219" s="85">
        <v>130.11770000000001</v>
      </c>
      <c r="H219" s="83">
        <v>125606.14710000003</v>
      </c>
      <c r="I219" s="84">
        <v>8.5982949916666666E-3</v>
      </c>
      <c r="J219" s="84">
        <v>1.0453402120129686E-2</v>
      </c>
      <c r="K219" s="84">
        <v>1.9907797716735604E-3</v>
      </c>
    </row>
    <row r="220" spans="2:11">
      <c r="B220" s="76" t="s">
        <v>2327</v>
      </c>
      <c r="C220" s="73">
        <v>9246</v>
      </c>
      <c r="D220" s="86" t="s">
        <v>136</v>
      </c>
      <c r="E220" s="95">
        <v>44816</v>
      </c>
      <c r="F220" s="83">
        <v>7531937.1500000013</v>
      </c>
      <c r="G220" s="85">
        <v>69.533600000000007</v>
      </c>
      <c r="H220" s="83">
        <v>21227.004950000002</v>
      </c>
      <c r="I220" s="84">
        <v>4.5052710227272731E-3</v>
      </c>
      <c r="J220" s="84">
        <v>1.7665888467359361E-3</v>
      </c>
      <c r="K220" s="84">
        <v>3.3643490420919486E-4</v>
      </c>
    </row>
    <row r="221" spans="2:11">
      <c r="B221" s="76" t="s">
        <v>2328</v>
      </c>
      <c r="C221" s="73">
        <v>9245</v>
      </c>
      <c r="D221" s="86" t="s">
        <v>134</v>
      </c>
      <c r="E221" s="95">
        <v>44816</v>
      </c>
      <c r="F221" s="83">
        <v>707584.00000000012</v>
      </c>
      <c r="G221" s="85">
        <v>101.8784</v>
      </c>
      <c r="H221" s="83">
        <v>2756.6269900000007</v>
      </c>
      <c r="I221" s="84">
        <v>4.8359500000000003E-3</v>
      </c>
      <c r="J221" s="84">
        <v>2.2941656190386176E-4</v>
      </c>
      <c r="K221" s="84">
        <v>4.3690833422127748E-5</v>
      </c>
    </row>
    <row r="222" spans="2:11">
      <c r="B222" s="76" t="s">
        <v>2329</v>
      </c>
      <c r="C222" s="73">
        <v>9534</v>
      </c>
      <c r="D222" s="86" t="s">
        <v>136</v>
      </c>
      <c r="E222" s="95">
        <v>45007</v>
      </c>
      <c r="F222" s="83">
        <v>3822981.0192200006</v>
      </c>
      <c r="G222" s="85">
        <v>100.5012</v>
      </c>
      <c r="H222" s="83">
        <v>15572.584934344</v>
      </c>
      <c r="I222" s="84">
        <v>3.8229810285305595E-2</v>
      </c>
      <c r="J222" s="84">
        <v>1.2960073700769631E-3</v>
      </c>
      <c r="K222" s="84">
        <v>2.4681584298003257E-4</v>
      </c>
    </row>
    <row r="223" spans="2:11">
      <c r="B223" s="76" t="s">
        <v>2330</v>
      </c>
      <c r="C223" s="73">
        <v>8412</v>
      </c>
      <c r="D223" s="86" t="s">
        <v>136</v>
      </c>
      <c r="E223" s="95">
        <v>44440</v>
      </c>
      <c r="F223" s="83">
        <v>2508197.9200000004</v>
      </c>
      <c r="G223" s="85">
        <v>296.9803</v>
      </c>
      <c r="H223" s="83">
        <v>30190.948980000005</v>
      </c>
      <c r="I223" s="84">
        <v>1.3934432719444445E-2</v>
      </c>
      <c r="J223" s="84">
        <v>2.5126009941615285E-3</v>
      </c>
      <c r="K223" s="84">
        <v>4.7850787485075649E-4</v>
      </c>
    </row>
    <row r="224" spans="2:11">
      <c r="B224" s="76" t="s">
        <v>2331</v>
      </c>
      <c r="C224" s="73">
        <v>9495</v>
      </c>
      <c r="D224" s="86" t="s">
        <v>134</v>
      </c>
      <c r="E224" s="95">
        <v>44980</v>
      </c>
      <c r="F224" s="83">
        <v>5123707.4900000012</v>
      </c>
      <c r="G224" s="85">
        <v>99.556600000000003</v>
      </c>
      <c r="H224" s="83">
        <v>19506.181820000005</v>
      </c>
      <c r="I224" s="84">
        <v>1.1982277333333333E-2</v>
      </c>
      <c r="J224" s="84">
        <v>1.6233756635372757E-3</v>
      </c>
      <c r="K224" s="84">
        <v>3.0916092155049119E-4</v>
      </c>
    </row>
    <row r="225" spans="2:11">
      <c r="B225" s="76" t="s">
        <v>2332</v>
      </c>
      <c r="C225" s="73">
        <v>7018</v>
      </c>
      <c r="D225" s="86" t="s">
        <v>134</v>
      </c>
      <c r="E225" s="95">
        <v>43525</v>
      </c>
      <c r="F225" s="83">
        <v>36188027.74000001</v>
      </c>
      <c r="G225" s="85">
        <v>109.9271</v>
      </c>
      <c r="H225" s="83">
        <v>152120.43869000004</v>
      </c>
      <c r="I225" s="84">
        <v>2.0421434118181817E-3</v>
      </c>
      <c r="J225" s="84">
        <v>1.2660018263684994E-2</v>
      </c>
      <c r="K225" s="84">
        <v>2.4110149000992646E-3</v>
      </c>
    </row>
    <row r="226" spans="2:11">
      <c r="B226" s="76" t="s">
        <v>2333</v>
      </c>
      <c r="C226" s="73">
        <v>5270</v>
      </c>
      <c r="D226" s="86" t="s">
        <v>134</v>
      </c>
      <c r="E226" s="95">
        <v>42267</v>
      </c>
      <c r="F226" s="83">
        <v>4553589.1700000009</v>
      </c>
      <c r="G226" s="85">
        <v>26.485499999999998</v>
      </c>
      <c r="H226" s="83">
        <v>4611.9002500000006</v>
      </c>
      <c r="I226" s="84">
        <v>3.4045284160085516E-2</v>
      </c>
      <c r="J226" s="84">
        <v>3.8381917576688909E-4</v>
      </c>
      <c r="K226" s="84">
        <v>7.3095767513405699E-5</v>
      </c>
    </row>
    <row r="227" spans="2:11">
      <c r="B227" s="76" t="s">
        <v>2334</v>
      </c>
      <c r="C227" s="73">
        <v>62171</v>
      </c>
      <c r="D227" s="86" t="s">
        <v>134</v>
      </c>
      <c r="E227" s="95">
        <v>42549</v>
      </c>
      <c r="F227" s="83">
        <v>1564745.3330000001</v>
      </c>
      <c r="G227" s="85">
        <v>100</v>
      </c>
      <c r="H227" s="83">
        <v>5983.586155</v>
      </c>
      <c r="I227" s="84">
        <v>3.3208993000000001E-4</v>
      </c>
      <c r="J227" s="84">
        <v>4.9797588489936765E-4</v>
      </c>
      <c r="K227" s="84">
        <v>9.483614109992772E-5</v>
      </c>
    </row>
    <row r="228" spans="2:11">
      <c r="B228" s="76" t="s">
        <v>2335</v>
      </c>
      <c r="C228" s="73">
        <v>62172</v>
      </c>
      <c r="D228" s="86" t="s">
        <v>134</v>
      </c>
      <c r="E228" s="95">
        <v>42549</v>
      </c>
      <c r="F228" s="83">
        <v>4281973.7110000001</v>
      </c>
      <c r="G228" s="85">
        <v>100</v>
      </c>
      <c r="H228" s="83">
        <v>16374.267470000001</v>
      </c>
      <c r="I228" s="84">
        <v>1.5010685300000002E-3</v>
      </c>
      <c r="J228" s="84">
        <v>1.3627263174484281E-3</v>
      </c>
      <c r="K228" s="84">
        <v>2.595220155053097E-4</v>
      </c>
    </row>
    <row r="229" spans="2:11">
      <c r="B229" s="76" t="s">
        <v>2336</v>
      </c>
      <c r="C229" s="73">
        <v>5059</v>
      </c>
      <c r="D229" s="86" t="s">
        <v>136</v>
      </c>
      <c r="E229" s="95">
        <v>38504</v>
      </c>
      <c r="F229" s="83">
        <v>2882100.0000000005</v>
      </c>
      <c r="G229" s="85">
        <v>0.70430000000000004</v>
      </c>
      <c r="H229" s="83">
        <v>82.272380000000013</v>
      </c>
      <c r="I229" s="84">
        <v>6.2630480167014616E-3</v>
      </c>
      <c r="J229" s="84">
        <v>6.8470078206874255E-6</v>
      </c>
      <c r="K229" s="84">
        <v>1.3039663555721025E-6</v>
      </c>
    </row>
    <row r="230" spans="2:11">
      <c r="B230" s="76" t="s">
        <v>2337</v>
      </c>
      <c r="C230" s="73">
        <v>62173</v>
      </c>
      <c r="D230" s="86" t="s">
        <v>134</v>
      </c>
      <c r="E230" s="95">
        <v>42549</v>
      </c>
      <c r="F230" s="83">
        <v>10719512.9</v>
      </c>
      <c r="G230" s="85">
        <v>100</v>
      </c>
      <c r="H230" s="83">
        <v>40991.41732</v>
      </c>
      <c r="I230" s="84">
        <v>9.6502077599999996E-3</v>
      </c>
      <c r="J230" s="84">
        <v>3.4114553993831466E-3</v>
      </c>
      <c r="K230" s="84">
        <v>6.496886203182108E-4</v>
      </c>
    </row>
    <row r="231" spans="2:11">
      <c r="B231" s="76" t="s">
        <v>2338</v>
      </c>
      <c r="C231" s="73">
        <v>87956</v>
      </c>
      <c r="D231" s="86" t="s">
        <v>136</v>
      </c>
      <c r="E231" s="95">
        <v>44837</v>
      </c>
      <c r="F231" s="83">
        <v>2078084.5160000001</v>
      </c>
      <c r="G231" s="85">
        <v>100</v>
      </c>
      <c r="H231" s="83">
        <v>8422.6843530000006</v>
      </c>
      <c r="I231" s="84">
        <v>2.3400000000000001E-3</v>
      </c>
      <c r="J231" s="84">
        <v>7.0096654084434633E-4</v>
      </c>
      <c r="K231" s="84">
        <v>1.3349433936399655E-4</v>
      </c>
    </row>
    <row r="232" spans="2:11">
      <c r="B232" s="76" t="s">
        <v>2339</v>
      </c>
      <c r="C232" s="73">
        <v>4023</v>
      </c>
      <c r="D232" s="86" t="s">
        <v>136</v>
      </c>
      <c r="E232" s="95">
        <v>39205</v>
      </c>
      <c r="F232" s="83">
        <v>2534941.0000000005</v>
      </c>
      <c r="G232" s="85">
        <v>2.2829000000000002</v>
      </c>
      <c r="H232" s="83">
        <v>234.55359000100006</v>
      </c>
      <c r="I232" s="84">
        <v>4.000000079240492E-2</v>
      </c>
      <c r="J232" s="84">
        <v>1.9520406059812042E-5</v>
      </c>
      <c r="K232" s="84">
        <v>3.7175293815489127E-6</v>
      </c>
    </row>
    <row r="233" spans="2:11">
      <c r="B233" s="76" t="s">
        <v>2340</v>
      </c>
      <c r="C233" s="73">
        <v>5295</v>
      </c>
      <c r="D233" s="86" t="s">
        <v>134</v>
      </c>
      <c r="E233" s="95">
        <v>42879</v>
      </c>
      <c r="F233" s="83">
        <v>12729390.220000003</v>
      </c>
      <c r="G233" s="85">
        <v>201.3614</v>
      </c>
      <c r="H233" s="83">
        <v>98017.067650000026</v>
      </c>
      <c r="I233" s="84">
        <v>9.4609386554054056E-3</v>
      </c>
      <c r="J233" s="84">
        <v>8.1573382070677727E-3</v>
      </c>
      <c r="K233" s="84">
        <v>1.5535099201874885E-3</v>
      </c>
    </row>
    <row r="234" spans="2:11">
      <c r="B234" s="76" t="s">
        <v>2341</v>
      </c>
      <c r="C234" s="73">
        <v>4030</v>
      </c>
      <c r="D234" s="86" t="s">
        <v>134</v>
      </c>
      <c r="E234" s="95">
        <v>39377</v>
      </c>
      <c r="F234" s="83">
        <v>600000.00000000012</v>
      </c>
      <c r="G234" s="85">
        <v>1E-4</v>
      </c>
      <c r="H234" s="83">
        <v>2.2899990000000005E-3</v>
      </c>
      <c r="I234" s="84">
        <v>0</v>
      </c>
      <c r="J234" s="84">
        <v>1.9058207702714306E-10</v>
      </c>
      <c r="K234" s="84">
        <v>3.6295068287726197E-11</v>
      </c>
    </row>
    <row r="235" spans="2:11">
      <c r="B235" s="76" t="s">
        <v>2342</v>
      </c>
      <c r="C235" s="73">
        <v>8299</v>
      </c>
      <c r="D235" s="86" t="s">
        <v>137</v>
      </c>
      <c r="E235" s="95">
        <v>44286</v>
      </c>
      <c r="F235" s="83">
        <v>13281045.340000002</v>
      </c>
      <c r="G235" s="85">
        <v>100.2175</v>
      </c>
      <c r="H235" s="83">
        <v>62262.529080000015</v>
      </c>
      <c r="I235" s="84">
        <v>5.1514372365591393E-2</v>
      </c>
      <c r="J235" s="84">
        <v>5.1817149758708611E-3</v>
      </c>
      <c r="K235" s="84">
        <v>9.8682259019551469E-4</v>
      </c>
    </row>
    <row r="236" spans="2:11">
      <c r="B236" s="76" t="s">
        <v>2343</v>
      </c>
      <c r="C236" s="73">
        <v>9157</v>
      </c>
      <c r="D236" s="86" t="s">
        <v>136</v>
      </c>
      <c r="E236" s="95">
        <v>44763</v>
      </c>
      <c r="F236" s="83">
        <v>2212050.3263090006</v>
      </c>
      <c r="G236" s="85">
        <v>95.172499999999999</v>
      </c>
      <c r="H236" s="83">
        <v>8532.8438887400007</v>
      </c>
      <c r="I236" s="84">
        <v>5.5301253419176785E-3</v>
      </c>
      <c r="J236" s="84">
        <v>7.1013441982482677E-4</v>
      </c>
      <c r="K236" s="84">
        <v>1.3524029994350454E-4</v>
      </c>
    </row>
    <row r="237" spans="2:11">
      <c r="B237" s="76" t="s">
        <v>2344</v>
      </c>
      <c r="C237" s="73">
        <v>5326</v>
      </c>
      <c r="D237" s="86" t="s">
        <v>137</v>
      </c>
      <c r="E237" s="95">
        <v>43220</v>
      </c>
      <c r="F237" s="83">
        <v>28609904.950000003</v>
      </c>
      <c r="G237" s="85">
        <v>92.877899999999997</v>
      </c>
      <c r="H237" s="83">
        <v>124302.46351000002</v>
      </c>
      <c r="I237" s="84">
        <v>2.0833941007692307E-2</v>
      </c>
      <c r="J237" s="84">
        <v>1.0344904812328066E-2</v>
      </c>
      <c r="K237" s="84">
        <v>1.9701171928145139E-3</v>
      </c>
    </row>
    <row r="238" spans="2:11">
      <c r="B238" s="76" t="s">
        <v>2345</v>
      </c>
      <c r="C238" s="73">
        <v>7036</v>
      </c>
      <c r="D238" s="86" t="s">
        <v>134</v>
      </c>
      <c r="E238" s="95">
        <v>37987</v>
      </c>
      <c r="F238" s="83">
        <v>85566304.210000008</v>
      </c>
      <c r="G238" s="85">
        <v>131.8203</v>
      </c>
      <c r="H238" s="83">
        <v>431323.33403000014</v>
      </c>
      <c r="I238" s="84">
        <v>4.1995882900000003E-3</v>
      </c>
      <c r="J238" s="84">
        <v>3.5896302517909234E-2</v>
      </c>
      <c r="K238" s="84">
        <v>6.8362081654658319E-3</v>
      </c>
    </row>
    <row r="239" spans="2:11">
      <c r="B239" s="76" t="s">
        <v>2346</v>
      </c>
      <c r="C239" s="73">
        <v>62174</v>
      </c>
      <c r="D239" s="86" t="s">
        <v>134</v>
      </c>
      <c r="E239" s="95">
        <v>42549</v>
      </c>
      <c r="F239" s="83">
        <v>2997222.5440000002</v>
      </c>
      <c r="G239" s="85">
        <v>100</v>
      </c>
      <c r="H239" s="83">
        <v>11461.379010000001</v>
      </c>
      <c r="I239" s="84">
        <v>4.5679198700000001E-3</v>
      </c>
      <c r="J239" s="84">
        <v>9.5385780400825538E-4</v>
      </c>
      <c r="K239" s="84">
        <v>1.8165577095861687E-4</v>
      </c>
    </row>
    <row r="240" spans="2:11">
      <c r="B240" s="76" t="s">
        <v>2347</v>
      </c>
      <c r="C240" s="73">
        <v>60837</v>
      </c>
      <c r="D240" s="86" t="s">
        <v>134</v>
      </c>
      <c r="E240" s="95">
        <v>42555</v>
      </c>
      <c r="F240" s="83">
        <v>1374424.953</v>
      </c>
      <c r="G240" s="85">
        <v>100</v>
      </c>
      <c r="H240" s="83">
        <v>5255.8010190000005</v>
      </c>
      <c r="I240" s="84">
        <v>2.1051808300000001E-3</v>
      </c>
      <c r="J240" s="84">
        <v>4.374069485763867E-4</v>
      </c>
      <c r="K240" s="84">
        <v>8.3301196606461831E-5</v>
      </c>
    </row>
    <row r="241" spans="2:11">
      <c r="B241" s="76" t="s">
        <v>2348</v>
      </c>
      <c r="C241" s="73">
        <v>5309</v>
      </c>
      <c r="D241" s="86" t="s">
        <v>134</v>
      </c>
      <c r="E241" s="95">
        <v>42795</v>
      </c>
      <c r="F241" s="83">
        <v>20962874.160000004</v>
      </c>
      <c r="G241" s="85">
        <v>135.57820000000001</v>
      </c>
      <c r="H241" s="83">
        <v>108682.23841000002</v>
      </c>
      <c r="I241" s="84">
        <v>2.6982658E-2</v>
      </c>
      <c r="J241" s="84">
        <v>9.044932653742184E-3</v>
      </c>
      <c r="K241" s="84">
        <v>1.7225462826638306E-3</v>
      </c>
    </row>
    <row r="242" spans="2:11">
      <c r="B242" s="76" t="s">
        <v>2349</v>
      </c>
      <c r="C242" s="73">
        <v>87344</v>
      </c>
      <c r="D242" s="86" t="s">
        <v>134</v>
      </c>
      <c r="E242" s="95">
        <v>44421</v>
      </c>
      <c r="F242" s="83">
        <v>876439.40339999995</v>
      </c>
      <c r="G242" s="85">
        <v>100</v>
      </c>
      <c r="H242" s="83">
        <v>3351.5042779999999</v>
      </c>
      <c r="I242" s="84">
        <v>8.0670957299999995E-3</v>
      </c>
      <c r="J242" s="84">
        <v>2.7892442173457695E-4</v>
      </c>
      <c r="K242" s="84">
        <v>5.3119270667457317E-5</v>
      </c>
    </row>
    <row r="243" spans="2:11">
      <c r="B243" s="76" t="s">
        <v>2350</v>
      </c>
      <c r="C243" s="73">
        <v>62175</v>
      </c>
      <c r="D243" s="86" t="s">
        <v>134</v>
      </c>
      <c r="E243" s="95">
        <v>42549</v>
      </c>
      <c r="F243" s="83">
        <v>9136927.648</v>
      </c>
      <c r="G243" s="85">
        <v>100</v>
      </c>
      <c r="H243" s="83">
        <v>34939.61133</v>
      </c>
      <c r="I243" s="84">
        <v>6.8085539000000003E-4</v>
      </c>
      <c r="J243" s="84">
        <v>2.9078020111766426E-3</v>
      </c>
      <c r="K243" s="84">
        <v>5.5377123709178999E-4</v>
      </c>
    </row>
    <row r="244" spans="2:11">
      <c r="B244" s="76" t="s">
        <v>2351</v>
      </c>
      <c r="C244" s="73">
        <v>87346</v>
      </c>
      <c r="D244" s="86" t="s">
        <v>134</v>
      </c>
      <c r="E244" s="95">
        <v>44421</v>
      </c>
      <c r="F244" s="83">
        <v>1205017.3289999999</v>
      </c>
      <c r="G244" s="85">
        <v>100</v>
      </c>
      <c r="H244" s="83">
        <v>4607.9862680000006</v>
      </c>
      <c r="I244" s="84">
        <v>1.5521077580000001E-2</v>
      </c>
      <c r="J244" s="84">
        <v>3.8349344006226961E-4</v>
      </c>
      <c r="K244" s="84">
        <v>7.3033733350344118E-5</v>
      </c>
    </row>
    <row r="245" spans="2:11">
      <c r="B245" s="76" t="s">
        <v>2352</v>
      </c>
      <c r="C245" s="73">
        <v>62176</v>
      </c>
      <c r="D245" s="86" t="s">
        <v>134</v>
      </c>
      <c r="E245" s="95">
        <v>42549</v>
      </c>
      <c r="F245" s="83">
        <v>2659008.4780000001</v>
      </c>
      <c r="G245" s="85">
        <v>100</v>
      </c>
      <c r="H245" s="83">
        <v>10168.048419999999</v>
      </c>
      <c r="I245" s="84">
        <v>1.1632911599999999E-3</v>
      </c>
      <c r="J245" s="84">
        <v>8.4622211066300035E-4</v>
      </c>
      <c r="K245" s="84">
        <v>1.6115728074850969E-4</v>
      </c>
    </row>
    <row r="246" spans="2:11">
      <c r="B246" s="76" t="s">
        <v>2353</v>
      </c>
      <c r="C246" s="73">
        <v>9457</v>
      </c>
      <c r="D246" s="86" t="s">
        <v>134</v>
      </c>
      <c r="E246" s="95">
        <v>44893</v>
      </c>
      <c r="F246" s="83">
        <v>207185.54502800002</v>
      </c>
      <c r="G246" s="85">
        <v>100</v>
      </c>
      <c r="H246" s="83">
        <v>792.27752418500006</v>
      </c>
      <c r="I246" s="84">
        <v>0.10034410673450481</v>
      </c>
      <c r="J246" s="84">
        <v>6.5936227981365869E-5</v>
      </c>
      <c r="K246" s="84">
        <v>1.2557108908399182E-5</v>
      </c>
    </row>
    <row r="247" spans="2:11">
      <c r="B247" s="76" t="s">
        <v>2354</v>
      </c>
      <c r="C247" s="73">
        <v>8296</v>
      </c>
      <c r="D247" s="86" t="s">
        <v>134</v>
      </c>
      <c r="E247" s="95">
        <v>44085</v>
      </c>
      <c r="F247" s="83">
        <v>7530507.9900000012</v>
      </c>
      <c r="G247" s="85">
        <v>123.25749999999999</v>
      </c>
      <c r="H247" s="83">
        <v>35494.046360000008</v>
      </c>
      <c r="I247" s="84">
        <v>2.3976816923076921E-3</v>
      </c>
      <c r="J247" s="84">
        <v>2.9539441184849892E-3</v>
      </c>
      <c r="K247" s="84">
        <v>5.6255868952078997E-4</v>
      </c>
    </row>
    <row r="248" spans="2:11">
      <c r="B248" s="76" t="s">
        <v>2355</v>
      </c>
      <c r="C248" s="73">
        <v>8333</v>
      </c>
      <c r="D248" s="86" t="s">
        <v>134</v>
      </c>
      <c r="E248" s="95">
        <v>44501</v>
      </c>
      <c r="F248" s="83">
        <v>2043327.4400000004</v>
      </c>
      <c r="G248" s="85">
        <v>120.4042</v>
      </c>
      <c r="H248" s="83">
        <v>9408.0038699999986</v>
      </c>
      <c r="I248" s="84">
        <v>6.7144392154999998E-3</v>
      </c>
      <c r="J248" s="84">
        <v>7.8296842846830911E-4</v>
      </c>
      <c r="K248" s="84">
        <v>1.4911104455191563E-4</v>
      </c>
    </row>
    <row r="249" spans="2:11">
      <c r="B249" s="76" t="s">
        <v>2356</v>
      </c>
      <c r="C249" s="73">
        <v>87955</v>
      </c>
      <c r="D249" s="86" t="s">
        <v>136</v>
      </c>
      <c r="E249" s="95">
        <v>44827</v>
      </c>
      <c r="F249" s="83">
        <v>2431358.8820000002</v>
      </c>
      <c r="G249" s="85">
        <v>100</v>
      </c>
      <c r="H249" s="83">
        <v>9854.5406839999996</v>
      </c>
      <c r="I249" s="84">
        <v>3.74650484E-3</v>
      </c>
      <c r="J249" s="84">
        <v>8.2013085199726058E-4</v>
      </c>
      <c r="K249" s="84">
        <v>1.5618837690530683E-4</v>
      </c>
    </row>
    <row r="250" spans="2:11">
      <c r="B250" s="76" t="s">
        <v>2357</v>
      </c>
      <c r="C250" s="73">
        <v>6653</v>
      </c>
      <c r="D250" s="86" t="s">
        <v>134</v>
      </c>
      <c r="E250" s="95">
        <v>39264</v>
      </c>
      <c r="F250" s="83">
        <v>151397440.99000004</v>
      </c>
      <c r="G250" s="85">
        <v>91.099800000000002</v>
      </c>
      <c r="H250" s="83">
        <v>527416.65700000001</v>
      </c>
      <c r="I250" s="84">
        <v>4.5664673699016695E-3</v>
      </c>
      <c r="J250" s="84">
        <v>4.3893539669568535E-2</v>
      </c>
      <c r="K250" s="84">
        <v>8.3592279218896014E-3</v>
      </c>
    </row>
    <row r="251" spans="2:11">
      <c r="B251" s="76" t="s">
        <v>2358</v>
      </c>
      <c r="C251" s="73">
        <v>8410</v>
      </c>
      <c r="D251" s="86" t="s">
        <v>136</v>
      </c>
      <c r="E251" s="95">
        <v>44651</v>
      </c>
      <c r="F251" s="83">
        <v>3461642.1150610005</v>
      </c>
      <c r="G251" s="85">
        <v>121.9333</v>
      </c>
      <c r="H251" s="83">
        <v>17107.707350599001</v>
      </c>
      <c r="I251" s="84">
        <v>1.0489824580314193E-2</v>
      </c>
      <c r="J251" s="84">
        <v>1.4237658619281842E-3</v>
      </c>
      <c r="K251" s="84">
        <v>2.7114658414105253E-4</v>
      </c>
    </row>
    <row r="252" spans="2:11">
      <c r="B252" s="76" t="s">
        <v>2359</v>
      </c>
      <c r="C252" s="73">
        <v>7001</v>
      </c>
      <c r="D252" s="86" t="s">
        <v>136</v>
      </c>
      <c r="E252" s="95">
        <v>43602</v>
      </c>
      <c r="F252" s="83">
        <v>8785765.0000000019</v>
      </c>
      <c r="G252" s="85">
        <v>64.608699999999999</v>
      </c>
      <c r="H252" s="83">
        <v>23006.889370000004</v>
      </c>
      <c r="I252" s="84">
        <v>1.5180487783333333E-2</v>
      </c>
      <c r="J252" s="84">
        <v>1.9147173261072597E-3</v>
      </c>
      <c r="K252" s="84">
        <v>3.6464497179794053E-4</v>
      </c>
    </row>
    <row r="253" spans="2:11">
      <c r="B253" s="76" t="s">
        <v>2360</v>
      </c>
      <c r="C253" s="73">
        <v>8319</v>
      </c>
      <c r="D253" s="86" t="s">
        <v>136</v>
      </c>
      <c r="E253" s="95">
        <v>44377</v>
      </c>
      <c r="F253" s="83">
        <v>4934483.9700000007</v>
      </c>
      <c r="G253" s="85">
        <v>100.80710000000001</v>
      </c>
      <c r="H253" s="83">
        <v>20161.376630000002</v>
      </c>
      <c r="I253" s="84">
        <v>4.7045267099285713E-3</v>
      </c>
      <c r="J253" s="84">
        <v>1.6779033675874539E-3</v>
      </c>
      <c r="K253" s="84">
        <v>3.1954535419465995E-4</v>
      </c>
    </row>
    <row r="254" spans="2:11">
      <c r="B254" s="76" t="s">
        <v>2361</v>
      </c>
      <c r="C254" s="73">
        <v>8411</v>
      </c>
      <c r="D254" s="86" t="s">
        <v>136</v>
      </c>
      <c r="E254" s="95">
        <v>44651</v>
      </c>
      <c r="F254" s="83">
        <v>4924972.4371520011</v>
      </c>
      <c r="G254" s="85">
        <v>104.4327</v>
      </c>
      <c r="H254" s="83">
        <v>20846.235020196003</v>
      </c>
      <c r="I254" s="84">
        <v>1.5734736870471288E-2</v>
      </c>
      <c r="J254" s="84">
        <v>1.73489978307629E-3</v>
      </c>
      <c r="K254" s="84">
        <v>3.3039993624451496E-4</v>
      </c>
    </row>
    <row r="255" spans="2:11">
      <c r="B255" s="76" t="s">
        <v>2362</v>
      </c>
      <c r="C255" s="73">
        <v>9384</v>
      </c>
      <c r="D255" s="86" t="s">
        <v>136</v>
      </c>
      <c r="E255" s="95">
        <v>44910</v>
      </c>
      <c r="F255" s="83">
        <v>896707.65426500002</v>
      </c>
      <c r="G255" s="85">
        <v>100.80459999999999</v>
      </c>
      <c r="H255" s="83">
        <v>3663.6885359170005</v>
      </c>
      <c r="I255" s="84">
        <v>6.1418332245260837E-3</v>
      </c>
      <c r="J255" s="84">
        <v>3.0490553522320084E-4</v>
      </c>
      <c r="K255" s="84">
        <v>5.8067198106229356E-5</v>
      </c>
    </row>
    <row r="256" spans="2:11">
      <c r="B256" s="76" t="s">
        <v>2363</v>
      </c>
      <c r="C256" s="73">
        <v>5303</v>
      </c>
      <c r="D256" s="86" t="s">
        <v>136</v>
      </c>
      <c r="E256" s="95">
        <v>42788</v>
      </c>
      <c r="F256" s="83">
        <v>20629731.420000006</v>
      </c>
      <c r="G256" s="85">
        <v>58.000999999999998</v>
      </c>
      <c r="H256" s="83">
        <v>48497.16750000001</v>
      </c>
      <c r="I256" s="84">
        <v>2.6045127084840639E-2</v>
      </c>
      <c r="J256" s="84">
        <v>4.0361113310893411E-3</v>
      </c>
      <c r="K256" s="84">
        <v>7.6865012001044349E-4</v>
      </c>
    </row>
    <row r="257" spans="2:11">
      <c r="B257" s="76" t="s">
        <v>2364</v>
      </c>
      <c r="C257" s="73">
        <v>7011</v>
      </c>
      <c r="D257" s="86" t="s">
        <v>136</v>
      </c>
      <c r="E257" s="95">
        <v>43651</v>
      </c>
      <c r="F257" s="83">
        <v>25300641.610000003</v>
      </c>
      <c r="G257" s="85">
        <v>95.488200000000006</v>
      </c>
      <c r="H257" s="83">
        <v>97919.358690000008</v>
      </c>
      <c r="I257" s="84">
        <v>2.7153828433130588E-2</v>
      </c>
      <c r="J257" s="84">
        <v>8.1492065107041656E-3</v>
      </c>
      <c r="K257" s="84">
        <v>1.5519612935830564E-3</v>
      </c>
    </row>
    <row r="258" spans="2:11">
      <c r="B258" s="76" t="s">
        <v>2365</v>
      </c>
      <c r="C258" s="73">
        <v>62177</v>
      </c>
      <c r="D258" s="86" t="s">
        <v>134</v>
      </c>
      <c r="E258" s="95">
        <v>42549</v>
      </c>
      <c r="F258" s="83">
        <v>6888950.4939999999</v>
      </c>
      <c r="G258" s="85">
        <v>100</v>
      </c>
      <c r="H258" s="83">
        <v>26343.346690000002</v>
      </c>
      <c r="I258" s="84">
        <v>1.5348425700000001E-3</v>
      </c>
      <c r="J258" s="84">
        <v>2.1923894848977291E-3</v>
      </c>
      <c r="K258" s="84">
        <v>4.1752575745264338E-4</v>
      </c>
    </row>
    <row r="259" spans="2:11">
      <c r="B259" s="76" t="s">
        <v>2366</v>
      </c>
      <c r="C259" s="73">
        <v>9736</v>
      </c>
      <c r="D259" s="86" t="s">
        <v>134</v>
      </c>
      <c r="E259" s="95">
        <v>44621</v>
      </c>
      <c r="F259" s="83">
        <v>10659840.530000001</v>
      </c>
      <c r="G259" s="85">
        <v>110.88979999999999</v>
      </c>
      <c r="H259" s="83">
        <v>45202.264420000007</v>
      </c>
      <c r="I259" s="84">
        <v>1.2540989000000001E-2</v>
      </c>
      <c r="J259" s="84">
        <v>3.7618974678564174E-3</v>
      </c>
      <c r="K259" s="84">
        <v>7.1642794336755438E-4</v>
      </c>
    </row>
    <row r="260" spans="2:11">
      <c r="B260" s="76" t="s">
        <v>2367</v>
      </c>
      <c r="C260" s="73">
        <v>8502</v>
      </c>
      <c r="D260" s="86" t="s">
        <v>134</v>
      </c>
      <c r="E260" s="95">
        <v>44621</v>
      </c>
      <c r="F260" s="83">
        <v>12480186.032379</v>
      </c>
      <c r="G260" s="85">
        <v>101.9405</v>
      </c>
      <c r="H260" s="83">
        <v>48650.320091784008</v>
      </c>
      <c r="I260" s="84">
        <v>1.0382925866509029E-2</v>
      </c>
      <c r="J260" s="84">
        <v>4.0488572489016557E-3</v>
      </c>
      <c r="K260" s="84">
        <v>7.7107749389892231E-4</v>
      </c>
    </row>
    <row r="261" spans="2:11">
      <c r="B261" s="76" t="s">
        <v>2368</v>
      </c>
      <c r="C261" s="73">
        <v>7017</v>
      </c>
      <c r="D261" s="86" t="s">
        <v>135</v>
      </c>
      <c r="E261" s="95">
        <v>43709</v>
      </c>
      <c r="F261" s="83">
        <v>41051737.70019801</v>
      </c>
      <c r="G261" s="85">
        <v>95.077365999999998</v>
      </c>
      <c r="H261" s="83">
        <v>39030.924855179008</v>
      </c>
      <c r="I261" s="84">
        <v>2.4879840649343204E-2</v>
      </c>
      <c r="J261" s="84">
        <v>3.2482960591643738E-3</v>
      </c>
      <c r="K261" s="84">
        <v>6.1861602688552766E-4</v>
      </c>
    </row>
    <row r="262" spans="2:11">
      <c r="B262" s="76" t="s">
        <v>2369</v>
      </c>
      <c r="C262" s="73">
        <v>5258</v>
      </c>
      <c r="D262" s="86" t="s">
        <v>135</v>
      </c>
      <c r="E262" s="95">
        <v>41914</v>
      </c>
      <c r="F262" s="83">
        <v>48818446.689999998</v>
      </c>
      <c r="G262" s="85">
        <v>5.2455559999999997</v>
      </c>
      <c r="H262" s="83">
        <v>2560.8204400000004</v>
      </c>
      <c r="I262" s="84">
        <v>6.4567902074719158E-2</v>
      </c>
      <c r="J262" s="84">
        <v>2.1312082596925254E-4</v>
      </c>
      <c r="K262" s="84">
        <v>4.0587420668046163E-5</v>
      </c>
    </row>
    <row r="263" spans="2:11">
      <c r="B263" s="76" t="s">
        <v>2370</v>
      </c>
      <c r="C263" s="73">
        <v>9536</v>
      </c>
      <c r="D263" s="86" t="s">
        <v>135</v>
      </c>
      <c r="E263" s="95">
        <v>45015</v>
      </c>
      <c r="F263" s="83">
        <v>9449215.3226920012</v>
      </c>
      <c r="G263" s="85">
        <v>106.155328</v>
      </c>
      <c r="H263" s="83">
        <v>10030.842872367002</v>
      </c>
      <c r="I263" s="84">
        <v>2.6247819026195163E-2</v>
      </c>
      <c r="J263" s="84">
        <v>8.3480336408383433E-4</v>
      </c>
      <c r="K263" s="84">
        <v>1.5898265765007402E-4</v>
      </c>
    </row>
    <row r="264" spans="2:11">
      <c r="B264" s="76" t="s">
        <v>2371</v>
      </c>
      <c r="C264" s="73">
        <v>5121</v>
      </c>
      <c r="D264" s="86" t="s">
        <v>135</v>
      </c>
      <c r="E264" s="95">
        <v>39845</v>
      </c>
      <c r="F264" s="83">
        <v>38610484.790000007</v>
      </c>
      <c r="G264" s="85">
        <v>1.3178460000000001</v>
      </c>
      <c r="H264" s="83">
        <v>508.8089700000001</v>
      </c>
      <c r="I264" s="84">
        <v>0.10322448979591836</v>
      </c>
      <c r="J264" s="84">
        <v>4.2344940025144693E-5</v>
      </c>
      <c r="K264" s="84">
        <v>8.0643075877140688E-6</v>
      </c>
    </row>
    <row r="265" spans="2:11">
      <c r="B265" s="76" t="s">
        <v>2372</v>
      </c>
      <c r="C265" s="73">
        <v>6885</v>
      </c>
      <c r="D265" s="86" t="s">
        <v>136</v>
      </c>
      <c r="E265" s="95">
        <v>43602</v>
      </c>
      <c r="F265" s="83">
        <v>12577273.539999999</v>
      </c>
      <c r="G265" s="85">
        <v>93.861400000000003</v>
      </c>
      <c r="H265" s="83">
        <v>47847.676500000009</v>
      </c>
      <c r="I265" s="84">
        <v>1.7840740402193786E-2</v>
      </c>
      <c r="J265" s="84">
        <v>3.9820583189306294E-3</v>
      </c>
      <c r="K265" s="84">
        <v>7.5835608922821885E-4</v>
      </c>
    </row>
    <row r="266" spans="2:11">
      <c r="B266" s="76" t="s">
        <v>2373</v>
      </c>
      <c r="C266" s="73">
        <v>76202</v>
      </c>
      <c r="D266" s="86" t="s">
        <v>134</v>
      </c>
      <c r="E266" s="95">
        <v>43466</v>
      </c>
      <c r="F266" s="83">
        <v>2446316.1349999998</v>
      </c>
      <c r="G266" s="85">
        <v>100</v>
      </c>
      <c r="H266" s="83">
        <v>9354.7129000000004</v>
      </c>
      <c r="I266" s="84">
        <v>1.12799139E-3</v>
      </c>
      <c r="J266" s="84">
        <v>6.2282668751370059E-3</v>
      </c>
      <c r="K266" s="84">
        <v>1.1861313250095676E-3</v>
      </c>
    </row>
    <row r="267" spans="2:11">
      <c r="B267" s="76" t="s">
        <v>2374</v>
      </c>
      <c r="C267" s="73">
        <v>76201</v>
      </c>
      <c r="D267" s="86" t="s">
        <v>134</v>
      </c>
      <c r="E267" s="95">
        <v>43466</v>
      </c>
      <c r="F267" s="83">
        <v>2415023.645</v>
      </c>
      <c r="G267" s="85">
        <v>100</v>
      </c>
      <c r="H267" s="83">
        <v>9235.0504189999992</v>
      </c>
      <c r="I267" s="84">
        <v>1.9560544300000001E-3</v>
      </c>
      <c r="J267" s="84">
        <v>6.1485968875758974E-3</v>
      </c>
      <c r="K267" s="84">
        <v>1.1709587144256204E-3</v>
      </c>
    </row>
    <row r="268" spans="2:11">
      <c r="B268" s="76" t="s">
        <v>2375</v>
      </c>
      <c r="C268" s="73">
        <v>5317</v>
      </c>
      <c r="D268" s="86" t="s">
        <v>134</v>
      </c>
      <c r="E268" s="95">
        <v>43191</v>
      </c>
      <c r="F268" s="83">
        <v>23054871.510000005</v>
      </c>
      <c r="G268" s="85">
        <v>136.208</v>
      </c>
      <c r="H268" s="83">
        <v>120083.46359000001</v>
      </c>
      <c r="I268" s="84">
        <v>1.35437795E-2</v>
      </c>
      <c r="J268" s="84">
        <v>9.9937842364103691E-3</v>
      </c>
      <c r="K268" s="84">
        <v>1.9032486526089018E-3</v>
      </c>
    </row>
    <row r="269" spans="2:11">
      <c r="B269" s="76" t="s">
        <v>2376</v>
      </c>
      <c r="C269" s="73">
        <v>60838</v>
      </c>
      <c r="D269" s="86" t="s">
        <v>134</v>
      </c>
      <c r="E269" s="95">
        <v>42555</v>
      </c>
      <c r="F269" s="83">
        <v>1352715.7169999999</v>
      </c>
      <c r="G269" s="85">
        <v>100</v>
      </c>
      <c r="H269" s="83">
        <v>5172.7849019999994</v>
      </c>
      <c r="I269" s="84">
        <v>6.4184496999999995E-4</v>
      </c>
      <c r="J269" s="84">
        <v>4.3049804399767971E-4</v>
      </c>
      <c r="K269" s="84">
        <v>8.1985442431729852E-5</v>
      </c>
    </row>
    <row r="270" spans="2:11">
      <c r="B270" s="76" t="s">
        <v>2377</v>
      </c>
      <c r="C270" s="73">
        <v>87345</v>
      </c>
      <c r="D270" s="86" t="s">
        <v>134</v>
      </c>
      <c r="E270" s="95">
        <v>44421</v>
      </c>
      <c r="F270" s="83">
        <v>828496.61210000003</v>
      </c>
      <c r="G270" s="85">
        <v>100</v>
      </c>
      <c r="H270" s="83">
        <v>3168.171045</v>
      </c>
      <c r="I270" s="84">
        <v>3.0297457000000002E-3</v>
      </c>
      <c r="J270" s="84">
        <v>2.6366676019528565E-4</v>
      </c>
      <c r="K270" s="84">
        <v>5.0213552164868423E-5</v>
      </c>
    </row>
    <row r="271" spans="2:11">
      <c r="B271" s="76" t="s">
        <v>2378</v>
      </c>
      <c r="C271" s="73">
        <v>7077</v>
      </c>
      <c r="D271" s="86" t="s">
        <v>134</v>
      </c>
      <c r="E271" s="95">
        <v>44012</v>
      </c>
      <c r="F271" s="83">
        <v>34315636.81000001</v>
      </c>
      <c r="G271" s="85">
        <v>117.0718</v>
      </c>
      <c r="H271" s="83">
        <v>153625.12247000003</v>
      </c>
      <c r="I271" s="84">
        <v>1.5777304323999999E-2</v>
      </c>
      <c r="J271" s="84">
        <v>1.2785243541102781E-2</v>
      </c>
      <c r="K271" s="84">
        <v>2.4348632076952653E-3</v>
      </c>
    </row>
    <row r="272" spans="2:11">
      <c r="B272" s="76" t="s">
        <v>2379</v>
      </c>
      <c r="C272" s="73">
        <v>5278</v>
      </c>
      <c r="D272" s="86" t="s">
        <v>136</v>
      </c>
      <c r="E272" s="95">
        <v>42484</v>
      </c>
      <c r="F272" s="83">
        <v>13339834.789999999</v>
      </c>
      <c r="G272" s="85">
        <v>105.45</v>
      </c>
      <c r="H272" s="83">
        <v>57014.373159999996</v>
      </c>
      <c r="I272" s="84">
        <v>1.8980668057996485E-2</v>
      </c>
      <c r="J272" s="84">
        <v>4.7449442804269326E-3</v>
      </c>
      <c r="K272" s="84">
        <v>9.0364256369723447E-4</v>
      </c>
    </row>
    <row r="273" spans="2:11">
      <c r="B273" s="76" t="s">
        <v>2380</v>
      </c>
      <c r="C273" s="73">
        <v>9172</v>
      </c>
      <c r="D273" s="86" t="s">
        <v>136</v>
      </c>
      <c r="E273" s="95">
        <v>44743</v>
      </c>
      <c r="F273" s="83">
        <v>824659.57887400012</v>
      </c>
      <c r="G273" s="85">
        <v>94.228800000000007</v>
      </c>
      <c r="H273" s="83">
        <v>3149.5295556700003</v>
      </c>
      <c r="I273" s="84">
        <v>1.58779220292228E-2</v>
      </c>
      <c r="J273" s="84">
        <v>2.6211534781367309E-4</v>
      </c>
      <c r="K273" s="84">
        <v>4.9918096163908622E-5</v>
      </c>
    </row>
    <row r="274" spans="2:11">
      <c r="B274" s="76" t="s">
        <v>2381</v>
      </c>
      <c r="C274" s="73">
        <v>8275</v>
      </c>
      <c r="D274" s="86" t="s">
        <v>134</v>
      </c>
      <c r="E274" s="95">
        <v>44256</v>
      </c>
      <c r="F274" s="83">
        <v>2338368.9200000004</v>
      </c>
      <c r="G274" s="85">
        <v>114.9335</v>
      </c>
      <c r="H274" s="83">
        <v>10277.264780000001</v>
      </c>
      <c r="I274" s="84">
        <v>3.8972815333333331E-3</v>
      </c>
      <c r="J274" s="84">
        <v>8.5531149486541447E-4</v>
      </c>
      <c r="K274" s="84">
        <v>1.6288829252813792E-4</v>
      </c>
    </row>
    <row r="275" spans="2:11">
      <c r="B275" s="76" t="s">
        <v>2382</v>
      </c>
      <c r="C275" s="73">
        <v>9667</v>
      </c>
      <c r="D275" s="86" t="s">
        <v>134</v>
      </c>
      <c r="E275" s="95">
        <v>44959</v>
      </c>
      <c r="F275" s="83">
        <v>6858332.1344740009</v>
      </c>
      <c r="G275" s="85">
        <v>100</v>
      </c>
      <c r="H275" s="83">
        <v>26226.262081755005</v>
      </c>
      <c r="I275" s="84">
        <v>7.8380938557631764E-3</v>
      </c>
      <c r="J275" s="84">
        <v>2.182645276351244E-3</v>
      </c>
      <c r="K275" s="84">
        <v>4.1567003880311825E-4</v>
      </c>
    </row>
    <row r="276" spans="2:11">
      <c r="B276" s="76" t="s">
        <v>2383</v>
      </c>
      <c r="C276" s="73">
        <v>8335</v>
      </c>
      <c r="D276" s="86" t="s">
        <v>134</v>
      </c>
      <c r="E276" s="95">
        <v>44412</v>
      </c>
      <c r="F276" s="83">
        <v>15303902.140000002</v>
      </c>
      <c r="G276" s="85">
        <v>99.453599999999994</v>
      </c>
      <c r="H276" s="83">
        <v>58202.356909999995</v>
      </c>
      <c r="I276" s="84">
        <v>4.37254345424E-2</v>
      </c>
      <c r="J276" s="84">
        <v>4.8438126251508793E-3</v>
      </c>
      <c r="K276" s="84">
        <v>9.224713716272637E-4</v>
      </c>
    </row>
    <row r="277" spans="2:11">
      <c r="B277" s="76" t="s">
        <v>2384</v>
      </c>
      <c r="C277" s="73">
        <v>6651</v>
      </c>
      <c r="D277" s="86" t="s">
        <v>136</v>
      </c>
      <c r="E277" s="95">
        <v>43465</v>
      </c>
      <c r="F277" s="83">
        <v>22905895.829999998</v>
      </c>
      <c r="G277" s="85">
        <v>106.4761</v>
      </c>
      <c r="H277" s="83">
        <v>98852.290270000027</v>
      </c>
      <c r="I277" s="84">
        <v>9.4436188218676553E-2</v>
      </c>
      <c r="J277" s="84">
        <v>8.226848482705296E-3</v>
      </c>
      <c r="K277" s="84">
        <v>1.5667476823124299E-3</v>
      </c>
    </row>
    <row r="278" spans="2:11">
      <c r="B278" s="76" t="s">
        <v>2385</v>
      </c>
      <c r="C278" s="73">
        <v>8415</v>
      </c>
      <c r="D278" s="86" t="s">
        <v>136</v>
      </c>
      <c r="E278" s="95">
        <v>44440</v>
      </c>
      <c r="F278" s="83">
        <v>20368125.340000004</v>
      </c>
      <c r="G278" s="85">
        <v>117.5904</v>
      </c>
      <c r="H278" s="83">
        <v>97075.636209999997</v>
      </c>
      <c r="I278" s="84">
        <v>3.3946875118833333E-2</v>
      </c>
      <c r="J278" s="84">
        <v>8.0789888456864536E-3</v>
      </c>
      <c r="K278" s="84">
        <v>1.5385888139324143E-3</v>
      </c>
    </row>
    <row r="279" spans="2:11">
      <c r="B279" s="76" t="s">
        <v>2386</v>
      </c>
      <c r="C279" s="73">
        <v>87341</v>
      </c>
      <c r="D279" s="86" t="s">
        <v>134</v>
      </c>
      <c r="E279" s="95">
        <v>44421</v>
      </c>
      <c r="F279" s="83">
        <v>728229.81180000002</v>
      </c>
      <c r="G279" s="85">
        <v>100</v>
      </c>
      <c r="H279" s="83">
        <v>2784.7507999999998</v>
      </c>
      <c r="I279" s="84">
        <v>3.13704777E-3</v>
      </c>
      <c r="J279" s="84">
        <v>2.3175712804546995E-4</v>
      </c>
      <c r="K279" s="84">
        <v>4.4136578422217708E-5</v>
      </c>
    </row>
    <row r="280" spans="2:11">
      <c r="B280" s="76" t="s">
        <v>2387</v>
      </c>
      <c r="C280" s="73">
        <v>8310</v>
      </c>
      <c r="D280" s="86" t="s">
        <v>134</v>
      </c>
      <c r="E280" s="95">
        <v>44377</v>
      </c>
      <c r="F280" s="83">
        <v>5332570.5700000012</v>
      </c>
      <c r="G280" s="85">
        <v>34.741199999999999</v>
      </c>
      <c r="H280" s="83">
        <v>7084.3386200000014</v>
      </c>
      <c r="I280" s="84">
        <v>1.3910906015384616E-2</v>
      </c>
      <c r="J280" s="84">
        <v>5.8958452320861466E-4</v>
      </c>
      <c r="K280" s="84">
        <v>1.1228238701688339E-4</v>
      </c>
    </row>
    <row r="281" spans="2:11">
      <c r="B281" s="76" t="s">
        <v>2388</v>
      </c>
      <c r="C281" s="73">
        <v>9695</v>
      </c>
      <c r="D281" s="86" t="s">
        <v>134</v>
      </c>
      <c r="E281" s="95">
        <v>45108</v>
      </c>
      <c r="F281" s="83">
        <v>12859374.323928004</v>
      </c>
      <c r="G281" s="85">
        <v>100</v>
      </c>
      <c r="H281" s="83">
        <v>49174.247411913006</v>
      </c>
      <c r="I281" s="84">
        <v>1.0287498185699028E-2</v>
      </c>
      <c r="J281" s="84">
        <v>4.0924603932180727E-3</v>
      </c>
      <c r="K281" s="84">
        <v>7.7938141798879624E-4</v>
      </c>
    </row>
    <row r="282" spans="2:11">
      <c r="B282" s="76" t="s">
        <v>2389</v>
      </c>
      <c r="C282" s="73">
        <v>87951</v>
      </c>
      <c r="D282" s="86" t="s">
        <v>136</v>
      </c>
      <c r="E282" s="95">
        <v>44771</v>
      </c>
      <c r="F282" s="83">
        <v>1620905.925</v>
      </c>
      <c r="G282" s="85">
        <v>100</v>
      </c>
      <c r="H282" s="83">
        <v>6569.6938039999995</v>
      </c>
      <c r="I282" s="84">
        <v>6.9399999999999991E-3</v>
      </c>
      <c r="J282" s="84">
        <v>5.4675390244115574E-4</v>
      </c>
      <c r="K282" s="84">
        <v>1.0412558481486297E-4</v>
      </c>
    </row>
    <row r="283" spans="2:11">
      <c r="B283" s="76" t="s">
        <v>2390</v>
      </c>
      <c r="C283" s="73">
        <v>4029</v>
      </c>
      <c r="D283" s="86" t="s">
        <v>134</v>
      </c>
      <c r="E283" s="95">
        <v>39321</v>
      </c>
      <c r="F283" s="83">
        <v>929488.2200000002</v>
      </c>
      <c r="G283" s="85">
        <v>9.7889999999999997</v>
      </c>
      <c r="H283" s="83">
        <v>347.93658000000005</v>
      </c>
      <c r="I283" s="84">
        <v>4.9041518102948137E-3</v>
      </c>
      <c r="J283" s="84">
        <v>2.8956552422128009E-5</v>
      </c>
      <c r="K283" s="84">
        <v>5.5145796705142268E-6</v>
      </c>
    </row>
    <row r="284" spans="2:11">
      <c r="B284" s="76" t="s">
        <v>2391</v>
      </c>
      <c r="C284" s="73">
        <v>7085</v>
      </c>
      <c r="D284" s="86" t="s">
        <v>134</v>
      </c>
      <c r="E284" s="95">
        <v>43983</v>
      </c>
      <c r="F284" s="83">
        <v>30180845.967788003</v>
      </c>
      <c r="G284" s="85">
        <v>98.566800000000001</v>
      </c>
      <c r="H284" s="83">
        <v>113757.47657978201</v>
      </c>
      <c r="I284" s="84">
        <v>1.0060282050611401E-2</v>
      </c>
      <c r="J284" s="84">
        <v>9.4673125027309769E-3</v>
      </c>
      <c r="K284" s="84">
        <v>1.8029856697328692E-3</v>
      </c>
    </row>
    <row r="285" spans="2:11">
      <c r="B285" s="76" t="s">
        <v>2392</v>
      </c>
      <c r="C285" s="73">
        <v>608311</v>
      </c>
      <c r="D285" s="86" t="s">
        <v>134</v>
      </c>
      <c r="E285" s="95">
        <v>42555</v>
      </c>
      <c r="F285" s="83">
        <v>2218227.6979999999</v>
      </c>
      <c r="G285" s="85">
        <v>100</v>
      </c>
      <c r="H285" s="83">
        <v>8482.5027190000001</v>
      </c>
      <c r="I285" s="84">
        <v>2.0868183300000002E-3</v>
      </c>
      <c r="J285" s="84">
        <v>7.0594484397853042E-4</v>
      </c>
      <c r="K285" s="84">
        <v>1.3444242354395056E-4</v>
      </c>
    </row>
    <row r="286" spans="2:11">
      <c r="B286" s="76" t="s">
        <v>2393</v>
      </c>
      <c r="C286" s="73">
        <v>8330</v>
      </c>
      <c r="D286" s="86" t="s">
        <v>134</v>
      </c>
      <c r="E286" s="95">
        <v>44002</v>
      </c>
      <c r="F286" s="83">
        <v>12705912.420000002</v>
      </c>
      <c r="G286" s="85">
        <v>110.6713</v>
      </c>
      <c r="H286" s="83">
        <v>53772.317270000014</v>
      </c>
      <c r="I286" s="84">
        <v>3.605376452415384E-2</v>
      </c>
      <c r="J286" s="84">
        <v>4.4751285532784579E-3</v>
      </c>
      <c r="K286" s="84">
        <v>8.5225798234144585E-4</v>
      </c>
    </row>
    <row r="287" spans="2:11">
      <c r="B287" s="76" t="s">
        <v>2394</v>
      </c>
      <c r="C287" s="73">
        <v>5331</v>
      </c>
      <c r="D287" s="86" t="s">
        <v>134</v>
      </c>
      <c r="E287" s="95">
        <v>43251</v>
      </c>
      <c r="F287" s="83">
        <v>17844402.440000005</v>
      </c>
      <c r="G287" s="85">
        <v>148.63829999999999</v>
      </c>
      <c r="H287" s="83">
        <v>101426.30926000002</v>
      </c>
      <c r="I287" s="84">
        <v>3.7042286828571427E-2</v>
      </c>
      <c r="J287" s="84">
        <v>8.4410677401903465E-3</v>
      </c>
      <c r="K287" s="84">
        <v>1.6075442918375667E-3</v>
      </c>
    </row>
    <row r="288" spans="2:11">
      <c r="B288" s="76" t="s">
        <v>2395</v>
      </c>
      <c r="C288" s="73">
        <v>62178</v>
      </c>
      <c r="D288" s="86" t="s">
        <v>134</v>
      </c>
      <c r="E288" s="95">
        <v>42549</v>
      </c>
      <c r="F288" s="83">
        <v>1915206.9739999999</v>
      </c>
      <c r="G288" s="85">
        <v>100</v>
      </c>
      <c r="H288" s="83">
        <v>7323.7514689999998</v>
      </c>
      <c r="I288" s="84">
        <v>3.3554471200000001E-3</v>
      </c>
      <c r="J288" s="84">
        <v>6.0950933462555767E-4</v>
      </c>
      <c r="K288" s="84">
        <v>1.160769326650296E-4</v>
      </c>
    </row>
    <row r="289" spans="2:11">
      <c r="B289" s="76" t="s">
        <v>2396</v>
      </c>
      <c r="C289" s="73">
        <v>5320</v>
      </c>
      <c r="D289" s="86" t="s">
        <v>134</v>
      </c>
      <c r="E289" s="95">
        <v>42948</v>
      </c>
      <c r="F289" s="83">
        <v>13115979.260000002</v>
      </c>
      <c r="G289" s="85">
        <v>144.01419999999999</v>
      </c>
      <c r="H289" s="83">
        <v>72231.048819999996</v>
      </c>
      <c r="I289" s="84">
        <v>8.1262675359999991E-3</v>
      </c>
      <c r="J289" s="84">
        <v>6.0113315813520299E-3</v>
      </c>
      <c r="K289" s="84">
        <v>1.1448174647307637E-3</v>
      </c>
    </row>
    <row r="290" spans="2:11">
      <c r="B290" s="76" t="s">
        <v>2397</v>
      </c>
      <c r="C290" s="73">
        <v>5287</v>
      </c>
      <c r="D290" s="86" t="s">
        <v>136</v>
      </c>
      <c r="E290" s="95">
        <v>42735</v>
      </c>
      <c r="F290" s="83">
        <v>12627989.645791002</v>
      </c>
      <c r="G290" s="85">
        <v>24.521899999999999</v>
      </c>
      <c r="H290" s="83">
        <v>12550.922656801002</v>
      </c>
      <c r="I290" s="84">
        <v>8.211768692176517E-3</v>
      </c>
      <c r="J290" s="84">
        <v>1.0445336039623437E-3</v>
      </c>
      <c r="K290" s="84">
        <v>1.989243641165617E-4</v>
      </c>
    </row>
    <row r="291" spans="2:11">
      <c r="B291" s="76" t="s">
        <v>2398</v>
      </c>
      <c r="C291" s="73">
        <v>7028</v>
      </c>
      <c r="D291" s="86" t="s">
        <v>136</v>
      </c>
      <c r="E291" s="95">
        <v>43754</v>
      </c>
      <c r="F291" s="83">
        <v>27147467.160000004</v>
      </c>
      <c r="G291" s="85">
        <v>109.4756</v>
      </c>
      <c r="H291" s="83">
        <v>120457.53437000002</v>
      </c>
      <c r="I291" s="84">
        <v>2.9121698113207545E-3</v>
      </c>
      <c r="J291" s="84">
        <v>1.0024915772366309E-2</v>
      </c>
      <c r="K291" s="84">
        <v>1.9091774431911435E-3</v>
      </c>
    </row>
    <row r="292" spans="2:11">
      <c r="B292" s="76" t="s">
        <v>2399</v>
      </c>
      <c r="C292" s="73">
        <v>8416</v>
      </c>
      <c r="D292" s="86" t="s">
        <v>136</v>
      </c>
      <c r="E292" s="95">
        <v>44713</v>
      </c>
      <c r="F292" s="83">
        <v>3649747.5300000007</v>
      </c>
      <c r="G292" s="85">
        <v>107.7308</v>
      </c>
      <c r="H292" s="83">
        <v>15936.392850000002</v>
      </c>
      <c r="I292" s="84">
        <v>7.7563982035928143E-4</v>
      </c>
      <c r="J292" s="84">
        <v>1.3262847929948929E-3</v>
      </c>
      <c r="K292" s="84">
        <v>2.5258197350775324E-4</v>
      </c>
    </row>
    <row r="293" spans="2:11">
      <c r="B293" s="76" t="s">
        <v>2400</v>
      </c>
      <c r="C293" s="73">
        <v>5335</v>
      </c>
      <c r="D293" s="86" t="s">
        <v>134</v>
      </c>
      <c r="E293" s="95">
        <v>43306</v>
      </c>
      <c r="F293" s="83">
        <v>15700347.530000003</v>
      </c>
      <c r="G293" s="85">
        <v>146.36670000000001</v>
      </c>
      <c r="H293" s="83">
        <v>87875.828099999999</v>
      </c>
      <c r="I293" s="84">
        <v>1.9207111466666666E-2</v>
      </c>
      <c r="J293" s="84">
        <v>7.3133472284390424E-3</v>
      </c>
      <c r="K293" s="84">
        <v>1.3927775434530705E-3</v>
      </c>
    </row>
    <row r="294" spans="2:11">
      <c r="B294" s="76" t="s">
        <v>2401</v>
      </c>
      <c r="C294" s="73">
        <v>87257</v>
      </c>
      <c r="D294" s="86" t="s">
        <v>134</v>
      </c>
      <c r="E294" s="95">
        <v>44469</v>
      </c>
      <c r="F294" s="83">
        <v>34283.210659999997</v>
      </c>
      <c r="G294" s="85">
        <v>100</v>
      </c>
      <c r="H294" s="83">
        <v>131.09899759999999</v>
      </c>
      <c r="I294" s="84">
        <v>2.3283855899999999E-3</v>
      </c>
      <c r="J294" s="84">
        <v>8.7284299132642159E-5</v>
      </c>
      <c r="K294" s="84">
        <v>1.6622704752107286E-5</v>
      </c>
    </row>
    <row r="295" spans="2:11">
      <c r="B295" s="76" t="s">
        <v>2402</v>
      </c>
      <c r="C295" s="73">
        <v>872510</v>
      </c>
      <c r="D295" s="86" t="s">
        <v>134</v>
      </c>
      <c r="E295" s="95">
        <v>44469</v>
      </c>
      <c r="F295" s="83">
        <v>71821.292700000005</v>
      </c>
      <c r="G295" s="85">
        <v>100</v>
      </c>
      <c r="H295" s="83">
        <v>274.64462329999998</v>
      </c>
      <c r="I295" s="84">
        <v>2.2199096800000003E-3</v>
      </c>
      <c r="J295" s="84">
        <v>1.8285542351391569E-4</v>
      </c>
      <c r="K295" s="84">
        <v>3.4823579356171289E-5</v>
      </c>
    </row>
    <row r="296" spans="2:11">
      <c r="B296" s="76" t="s">
        <v>2403</v>
      </c>
      <c r="C296" s="73">
        <v>79693</v>
      </c>
      <c r="D296" s="86" t="s">
        <v>134</v>
      </c>
      <c r="E296" s="95">
        <v>43466</v>
      </c>
      <c r="F296" s="83">
        <v>650493.29689999996</v>
      </c>
      <c r="G296" s="85">
        <v>100</v>
      </c>
      <c r="H296" s="83">
        <v>2487.486367</v>
      </c>
      <c r="I296" s="84">
        <v>3.6251749800000001E-3</v>
      </c>
      <c r="J296" s="84">
        <v>1.6561415755074428E-3</v>
      </c>
      <c r="K296" s="84">
        <v>3.154009679967133E-4</v>
      </c>
    </row>
    <row r="297" spans="2:11">
      <c r="B297" s="76" t="s">
        <v>2404</v>
      </c>
      <c r="C297" s="73">
        <v>8339</v>
      </c>
      <c r="D297" s="86" t="s">
        <v>134</v>
      </c>
      <c r="E297" s="95">
        <v>44539</v>
      </c>
      <c r="F297" s="83">
        <v>2875580.1515629999</v>
      </c>
      <c r="G297" s="85">
        <v>98.844399999999993</v>
      </c>
      <c r="H297" s="83">
        <v>10869.146183822002</v>
      </c>
      <c r="I297" s="84">
        <v>7.0233074995879044E-3</v>
      </c>
      <c r="J297" s="84">
        <v>9.0457002611112167E-4</v>
      </c>
      <c r="K297" s="84">
        <v>1.7226924682984493E-4</v>
      </c>
    </row>
    <row r="298" spans="2:11">
      <c r="B298" s="76" t="s">
        <v>2405</v>
      </c>
      <c r="C298" s="73">
        <v>7013</v>
      </c>
      <c r="D298" s="86" t="s">
        <v>136</v>
      </c>
      <c r="E298" s="95">
        <v>43507</v>
      </c>
      <c r="F298" s="83">
        <v>16891854.912961002</v>
      </c>
      <c r="G298" s="85">
        <v>94.651300000000006</v>
      </c>
      <c r="H298" s="83">
        <v>64802.42299408801</v>
      </c>
      <c r="I298" s="84">
        <v>1.4068690846175552E-2</v>
      </c>
      <c r="J298" s="84">
        <v>5.3930942199558974E-3</v>
      </c>
      <c r="K298" s="84">
        <v>1.0270783383663233E-3</v>
      </c>
    </row>
    <row r="299" spans="2:11">
      <c r="B299" s="76" t="s">
        <v>2406</v>
      </c>
      <c r="C299" s="73">
        <v>608312</v>
      </c>
      <c r="D299" s="86" t="s">
        <v>134</v>
      </c>
      <c r="E299" s="95">
        <v>42555</v>
      </c>
      <c r="F299" s="83">
        <v>1240828.0649999999</v>
      </c>
      <c r="G299" s="85">
        <v>100</v>
      </c>
      <c r="H299" s="83">
        <v>4744.92652</v>
      </c>
      <c r="I299" s="84">
        <v>3.7087992199999996E-3</v>
      </c>
      <c r="J299" s="84">
        <v>3.9489010760387829E-4</v>
      </c>
      <c r="K299" s="84">
        <v>7.5204151645325156E-5</v>
      </c>
    </row>
    <row r="300" spans="2:11">
      <c r="B300" s="76" t="s">
        <v>2407</v>
      </c>
      <c r="C300" s="73">
        <v>608314</v>
      </c>
      <c r="D300" s="86" t="s">
        <v>134</v>
      </c>
      <c r="E300" s="95">
        <v>42555</v>
      </c>
      <c r="F300" s="83">
        <v>497643.88030000002</v>
      </c>
      <c r="G300" s="85">
        <v>100</v>
      </c>
      <c r="H300" s="83">
        <v>1902.9901980000002</v>
      </c>
      <c r="I300" s="84">
        <v>1.5671099049999998E-2</v>
      </c>
      <c r="J300" s="84">
        <v>1.583737918131398E-4</v>
      </c>
      <c r="K300" s="84">
        <v>3.0161218087813021E-5</v>
      </c>
    </row>
    <row r="301" spans="2:11">
      <c r="B301" s="76" t="s">
        <v>2408</v>
      </c>
      <c r="C301" s="73">
        <v>608315</v>
      </c>
      <c r="D301" s="86" t="s">
        <v>134</v>
      </c>
      <c r="E301" s="95">
        <v>42555</v>
      </c>
      <c r="F301" s="83">
        <v>525042.95600000001</v>
      </c>
      <c r="G301" s="85">
        <v>100</v>
      </c>
      <c r="H301" s="83">
        <v>2007.7642639999999</v>
      </c>
      <c r="I301" s="84">
        <v>1.05128204E-3</v>
      </c>
      <c r="J301" s="84">
        <v>1.6709347159176262E-4</v>
      </c>
      <c r="K301" s="84">
        <v>3.1821822159029786E-5</v>
      </c>
    </row>
    <row r="302" spans="2:11">
      <c r="B302" s="76" t="s">
        <v>2409</v>
      </c>
      <c r="C302" s="73">
        <v>608316</v>
      </c>
      <c r="D302" s="86" t="s">
        <v>134</v>
      </c>
      <c r="E302" s="95">
        <v>42555</v>
      </c>
      <c r="F302" s="83">
        <v>2073014.916</v>
      </c>
      <c r="G302" s="85">
        <v>100</v>
      </c>
      <c r="H302" s="83">
        <v>7927.209038</v>
      </c>
      <c r="I302" s="84">
        <v>5.7897142999999997E-4</v>
      </c>
      <c r="J302" s="84">
        <v>6.5973127668245471E-4</v>
      </c>
      <c r="K302" s="84">
        <v>1.2564136204333732E-4</v>
      </c>
    </row>
    <row r="303" spans="2:11">
      <c r="B303" s="76" t="s">
        <v>2410</v>
      </c>
      <c r="C303" s="73">
        <v>608317</v>
      </c>
      <c r="D303" s="86" t="s">
        <v>134</v>
      </c>
      <c r="E303" s="95">
        <v>42555</v>
      </c>
      <c r="F303" s="83">
        <v>137287.671</v>
      </c>
      <c r="G303" s="85">
        <v>100</v>
      </c>
      <c r="H303" s="83">
        <v>524.98805379999999</v>
      </c>
      <c r="I303" s="84">
        <v>8.2715463599999997E-3</v>
      </c>
      <c r="J303" s="84">
        <v>4.3691422128756231E-5</v>
      </c>
      <c r="K303" s="84">
        <v>8.3207360025005327E-6</v>
      </c>
    </row>
    <row r="304" spans="2:11">
      <c r="B304" s="76" t="s">
        <v>2411</v>
      </c>
      <c r="C304" s="73">
        <v>8112</v>
      </c>
      <c r="D304" s="86" t="s">
        <v>134</v>
      </c>
      <c r="E304" s="95">
        <v>44440</v>
      </c>
      <c r="F304" s="83">
        <v>3130072.7400000007</v>
      </c>
      <c r="G304" s="85">
        <v>76.177899999999994</v>
      </c>
      <c r="H304" s="83">
        <v>9118.0361499999999</v>
      </c>
      <c r="I304" s="84">
        <v>1.9562954626249998E-3</v>
      </c>
      <c r="J304" s="84">
        <v>7.588362562060396E-4</v>
      </c>
      <c r="K304" s="84">
        <v>1.4451523547137182E-4</v>
      </c>
    </row>
    <row r="305" spans="2:11">
      <c r="B305" s="76" t="s">
        <v>2412</v>
      </c>
      <c r="C305" s="73">
        <v>8317</v>
      </c>
      <c r="D305" s="86" t="s">
        <v>134</v>
      </c>
      <c r="E305" s="95">
        <v>44378</v>
      </c>
      <c r="F305" s="83">
        <v>3010252.8700000006</v>
      </c>
      <c r="G305" s="85">
        <v>115.0716</v>
      </c>
      <c r="H305" s="83">
        <v>13246.13004</v>
      </c>
      <c r="I305" s="84">
        <v>6.4736620965591396E-4</v>
      </c>
      <c r="J305" s="84">
        <v>1.102391300430626E-3</v>
      </c>
      <c r="K305" s="84">
        <v>2.0994297130693122E-4</v>
      </c>
    </row>
    <row r="306" spans="2:11">
      <c r="B306" s="76" t="s">
        <v>2413</v>
      </c>
      <c r="C306" s="73">
        <v>9377</v>
      </c>
      <c r="D306" s="86" t="s">
        <v>134</v>
      </c>
      <c r="E306" s="95">
        <v>44502</v>
      </c>
      <c r="F306" s="83">
        <v>12934546.930000002</v>
      </c>
      <c r="G306" s="85">
        <v>100.67440000000001</v>
      </c>
      <c r="H306" s="83">
        <v>49795.27724000001</v>
      </c>
      <c r="I306" s="84">
        <v>3.4805445883966855E-2</v>
      </c>
      <c r="J306" s="84">
        <v>4.1441447627451472E-3</v>
      </c>
      <c r="K306" s="84">
        <v>7.8922435679319432E-4</v>
      </c>
    </row>
    <row r="307" spans="2:11">
      <c r="B307" s="76" t="s">
        <v>2414</v>
      </c>
      <c r="C307" s="73">
        <v>5268</v>
      </c>
      <c r="D307" s="86" t="s">
        <v>136</v>
      </c>
      <c r="E307" s="95">
        <v>42185</v>
      </c>
      <c r="F307" s="83">
        <v>12064632.029999999</v>
      </c>
      <c r="G307" s="85">
        <v>97.002799999999993</v>
      </c>
      <c r="H307" s="83">
        <v>47433.554460000007</v>
      </c>
      <c r="I307" s="84">
        <v>3.9035591848450061E-3</v>
      </c>
      <c r="J307" s="84">
        <v>3.9475935708997711E-3</v>
      </c>
      <c r="K307" s="84">
        <v>7.5179251093789978E-4</v>
      </c>
    </row>
    <row r="308" spans="2:11">
      <c r="B308" s="76" t="s">
        <v>2415</v>
      </c>
      <c r="C308" s="73">
        <v>4022</v>
      </c>
      <c r="D308" s="86" t="s">
        <v>134</v>
      </c>
      <c r="E308" s="95">
        <v>39134</v>
      </c>
      <c r="F308" s="83">
        <v>338203.28000000009</v>
      </c>
      <c r="G308" s="85">
        <v>1E-4</v>
      </c>
      <c r="H308" s="83">
        <v>1.3000000000000004E-3</v>
      </c>
      <c r="I308" s="84">
        <v>0</v>
      </c>
      <c r="J308" s="84">
        <v>1.0819074599390043E-10</v>
      </c>
      <c r="K308" s="84">
        <v>2.060419623503943E-11</v>
      </c>
    </row>
    <row r="309" spans="2:11">
      <c r="B309" s="76" t="s">
        <v>2416</v>
      </c>
      <c r="C309" s="73">
        <v>7043</v>
      </c>
      <c r="D309" s="86" t="s">
        <v>136</v>
      </c>
      <c r="E309" s="95">
        <v>43860</v>
      </c>
      <c r="F309" s="83">
        <v>35924044.003219008</v>
      </c>
      <c r="G309" s="85">
        <v>93.243600000000001</v>
      </c>
      <c r="H309" s="83">
        <v>135766.17146115002</v>
      </c>
      <c r="I309" s="84">
        <v>1.1109325551774907E-2</v>
      </c>
      <c r="J309" s="84">
        <v>1.129895643932124E-2</v>
      </c>
      <c r="K309" s="84">
        <v>2.1518098760504186E-3</v>
      </c>
    </row>
    <row r="310" spans="2:11">
      <c r="B310" s="76" t="s">
        <v>2417</v>
      </c>
      <c r="C310" s="73">
        <v>5304</v>
      </c>
      <c r="D310" s="86" t="s">
        <v>136</v>
      </c>
      <c r="E310" s="95">
        <v>42928</v>
      </c>
      <c r="F310" s="83">
        <v>19190459.103419002</v>
      </c>
      <c r="G310" s="85">
        <v>56.848599999999998</v>
      </c>
      <c r="H310" s="83">
        <v>44217.324178914008</v>
      </c>
      <c r="I310" s="84">
        <v>3.5344031874759152E-3</v>
      </c>
      <c r="J310" s="84">
        <v>3.6799271452083357E-3</v>
      </c>
      <c r="K310" s="84">
        <v>7.0081724951592133E-4</v>
      </c>
    </row>
    <row r="311" spans="2:11">
      <c r="B311" s="76" t="s">
        <v>2418</v>
      </c>
      <c r="C311" s="73">
        <v>5233</v>
      </c>
      <c r="D311" s="86" t="s">
        <v>134</v>
      </c>
      <c r="E311" s="95">
        <v>40544</v>
      </c>
      <c r="F311" s="83">
        <v>7414011.7500000009</v>
      </c>
      <c r="G311" s="85">
        <v>0</v>
      </c>
      <c r="H311" s="85">
        <v>0</v>
      </c>
      <c r="I311" s="84">
        <v>8.5047411179368822E-3</v>
      </c>
      <c r="J311" s="84">
        <v>0</v>
      </c>
      <c r="K311" s="115">
        <v>0</v>
      </c>
    </row>
    <row r="312" spans="2:11">
      <c r="B312" s="76" t="s">
        <v>2419</v>
      </c>
      <c r="C312" s="73">
        <v>5267</v>
      </c>
      <c r="D312" s="86" t="s">
        <v>136</v>
      </c>
      <c r="E312" s="95">
        <v>42153</v>
      </c>
      <c r="F312" s="83">
        <v>9671916.7300000023</v>
      </c>
      <c r="G312" s="85">
        <v>10.5237</v>
      </c>
      <c r="H312" s="83">
        <v>4125.4214900000006</v>
      </c>
      <c r="I312" s="84">
        <v>1.0688340847734817E-2</v>
      </c>
      <c r="J312" s="84">
        <v>3.4333263734028321E-4</v>
      </c>
      <c r="K312" s="84">
        <v>6.5385379947852882E-5</v>
      </c>
    </row>
    <row r="313" spans="2:11">
      <c r="B313" s="76" t="s">
        <v>2420</v>
      </c>
      <c r="C313" s="73">
        <v>5284</v>
      </c>
      <c r="D313" s="86" t="s">
        <v>136</v>
      </c>
      <c r="E313" s="95">
        <v>42531</v>
      </c>
      <c r="F313" s="83">
        <v>20898847.090000004</v>
      </c>
      <c r="G313" s="85">
        <v>43.971299999999999</v>
      </c>
      <c r="H313" s="83">
        <v>37245.941169999998</v>
      </c>
      <c r="I313" s="84">
        <v>1.8516791250000001E-2</v>
      </c>
      <c r="J313" s="84">
        <v>3.0997432003286363E-3</v>
      </c>
      <c r="K313" s="84">
        <v>5.9032513909647224E-4</v>
      </c>
    </row>
    <row r="314" spans="2:11">
      <c r="B314" s="76" t="s">
        <v>2421</v>
      </c>
      <c r="C314" s="73">
        <v>85891</v>
      </c>
      <c r="D314" s="86" t="s">
        <v>134</v>
      </c>
      <c r="E314" s="95">
        <v>44395</v>
      </c>
      <c r="F314" s="83">
        <v>30192432.940000001</v>
      </c>
      <c r="G314" s="85">
        <v>100</v>
      </c>
      <c r="H314" s="83">
        <v>115455.8636</v>
      </c>
      <c r="I314" s="84">
        <v>1.623376562E-2</v>
      </c>
      <c r="J314" s="84">
        <v>9.6086584709646258E-3</v>
      </c>
      <c r="K314" s="84">
        <v>1.829904053923343E-3</v>
      </c>
    </row>
    <row r="315" spans="2:11">
      <c r="B315" s="76" t="s">
        <v>2422</v>
      </c>
      <c r="C315" s="73">
        <v>87256</v>
      </c>
      <c r="D315" s="86" t="s">
        <v>134</v>
      </c>
      <c r="E315" s="95">
        <v>44469</v>
      </c>
      <c r="F315" s="83">
        <v>463181.91950000002</v>
      </c>
      <c r="G315" s="85">
        <v>100</v>
      </c>
      <c r="H315" s="83">
        <v>1771.2076599999998</v>
      </c>
      <c r="I315" s="84">
        <v>1.1458194500000001E-3</v>
      </c>
      <c r="J315" s="84">
        <v>1.1792509418185279E-3</v>
      </c>
      <c r="K315" s="84">
        <v>2.2458037045935383E-4</v>
      </c>
    </row>
    <row r="316" spans="2:11">
      <c r="B316" s="76" t="s">
        <v>2423</v>
      </c>
      <c r="C316" s="73">
        <v>87258</v>
      </c>
      <c r="D316" s="86" t="s">
        <v>134</v>
      </c>
      <c r="E316" s="95">
        <v>44469</v>
      </c>
      <c r="F316" s="83">
        <v>264663.69130000001</v>
      </c>
      <c r="G316" s="85">
        <v>100</v>
      </c>
      <c r="H316" s="83">
        <v>1012.073955</v>
      </c>
      <c r="I316" s="84">
        <v>1.12868732E-3</v>
      </c>
      <c r="J316" s="84">
        <v>6.7382791170149837E-4</v>
      </c>
      <c r="K316" s="84">
        <v>1.2832597089336298E-4</v>
      </c>
    </row>
    <row r="317" spans="2:11">
      <c r="B317" s="76" t="s">
        <v>2424</v>
      </c>
      <c r="C317" s="73">
        <v>7041</v>
      </c>
      <c r="D317" s="86" t="s">
        <v>134</v>
      </c>
      <c r="E317" s="95">
        <v>43516</v>
      </c>
      <c r="F317" s="83">
        <v>16646314.230000002</v>
      </c>
      <c r="G317" s="85">
        <v>81.414699999999996</v>
      </c>
      <c r="H317" s="83">
        <v>51824.938920000008</v>
      </c>
      <c r="I317" s="84">
        <v>1.0849494692E-2</v>
      </c>
      <c r="J317" s="84">
        <v>4.3130606175716341E-3</v>
      </c>
      <c r="K317" s="84">
        <v>8.2139323952047107E-4</v>
      </c>
    </row>
    <row r="318" spans="2:11">
      <c r="B318" s="76" t="s">
        <v>2425</v>
      </c>
      <c r="C318" s="73">
        <v>7054</v>
      </c>
      <c r="D318" s="86" t="s">
        <v>134</v>
      </c>
      <c r="E318" s="95">
        <v>43973</v>
      </c>
      <c r="F318" s="83">
        <v>6032783.3200000012</v>
      </c>
      <c r="G318" s="85">
        <v>105.489</v>
      </c>
      <c r="H318" s="83">
        <v>24335.640780000005</v>
      </c>
      <c r="I318" s="84">
        <v>1.8927003107692308E-2</v>
      </c>
      <c r="J318" s="84">
        <v>2.0253008694059885E-3</v>
      </c>
      <c r="K318" s="84">
        <v>3.8570486010503689E-4</v>
      </c>
    </row>
    <row r="319" spans="2:11">
      <c r="B319" s="76" t="s">
        <v>2426</v>
      </c>
      <c r="C319" s="73">
        <v>7071</v>
      </c>
      <c r="D319" s="86" t="s">
        <v>134</v>
      </c>
      <c r="E319" s="95">
        <v>44055</v>
      </c>
      <c r="F319" s="83">
        <v>8063462.540000001</v>
      </c>
      <c r="G319" s="85">
        <v>0</v>
      </c>
      <c r="H319" s="85">
        <v>0</v>
      </c>
      <c r="I319" s="84">
        <v>2.5037295446153844E-2</v>
      </c>
      <c r="J319" s="84">
        <v>0</v>
      </c>
      <c r="K319" s="115">
        <v>0</v>
      </c>
    </row>
    <row r="320" spans="2:11">
      <c r="B320" s="76" t="s">
        <v>2427</v>
      </c>
      <c r="C320" s="73">
        <v>83111</v>
      </c>
      <c r="D320" s="86" t="s">
        <v>134</v>
      </c>
      <c r="E320" s="95">
        <v>44256</v>
      </c>
      <c r="F320" s="83">
        <v>2802610.1150000002</v>
      </c>
      <c r="G320" s="85">
        <v>100</v>
      </c>
      <c r="H320" s="83">
        <v>10717.18108</v>
      </c>
      <c r="I320" s="84">
        <v>2.7859860899999999E-3</v>
      </c>
      <c r="J320" s="84">
        <v>8.9192293538224265E-4</v>
      </c>
      <c r="K320" s="84">
        <v>1.6986069389136291E-4</v>
      </c>
    </row>
    <row r="321" spans="2:11">
      <c r="B321" s="76" t="s">
        <v>2428</v>
      </c>
      <c r="C321" s="73">
        <v>5327</v>
      </c>
      <c r="D321" s="86" t="s">
        <v>134</v>
      </c>
      <c r="E321" s="95">
        <v>43244</v>
      </c>
      <c r="F321" s="83">
        <v>11360032.119999999</v>
      </c>
      <c r="G321" s="85">
        <v>174.14150000000001</v>
      </c>
      <c r="H321" s="83">
        <v>75648.395980000016</v>
      </c>
      <c r="I321" s="84">
        <v>1.8862157314285713E-2</v>
      </c>
      <c r="J321" s="84">
        <v>6.29573568793706E-3</v>
      </c>
      <c r="K321" s="84">
        <v>1.1989803043368369E-3</v>
      </c>
    </row>
    <row r="322" spans="2:11">
      <c r="B322" s="76" t="s">
        <v>2429</v>
      </c>
      <c r="C322" s="73">
        <v>5288</v>
      </c>
      <c r="D322" s="86" t="s">
        <v>134</v>
      </c>
      <c r="E322" s="95">
        <v>42649</v>
      </c>
      <c r="F322" s="83">
        <v>10315319.450000001</v>
      </c>
      <c r="G322" s="85">
        <v>274.30450000000002</v>
      </c>
      <c r="H322" s="83">
        <v>108201.55392000002</v>
      </c>
      <c r="I322" s="84">
        <v>2.5554605575757575E-2</v>
      </c>
      <c r="J322" s="84">
        <v>9.0049283356184937E-3</v>
      </c>
      <c r="K322" s="84">
        <v>1.714927730695292E-3</v>
      </c>
    </row>
    <row r="323" spans="2:11">
      <c r="B323" s="76" t="s">
        <v>2430</v>
      </c>
      <c r="C323" s="73">
        <v>7068</v>
      </c>
      <c r="D323" s="86" t="s">
        <v>134</v>
      </c>
      <c r="E323" s="95">
        <v>43885</v>
      </c>
      <c r="F323" s="83">
        <v>13437838.130000003</v>
      </c>
      <c r="G323" s="85">
        <v>107.2679</v>
      </c>
      <c r="H323" s="83">
        <v>55120.997409999996</v>
      </c>
      <c r="I323" s="84">
        <v>1.8189501E-2</v>
      </c>
      <c r="J323" s="84">
        <v>4.587370638242886E-3</v>
      </c>
      <c r="K323" s="84">
        <v>8.7363372869749217E-4</v>
      </c>
    </row>
    <row r="324" spans="2:11">
      <c r="B324" s="76" t="s">
        <v>2431</v>
      </c>
      <c r="C324" s="73">
        <v>62179</v>
      </c>
      <c r="D324" s="86" t="s">
        <v>134</v>
      </c>
      <c r="E324" s="95">
        <v>42549</v>
      </c>
      <c r="F324" s="83">
        <v>3907423.3390000002</v>
      </c>
      <c r="G324" s="85">
        <v>100</v>
      </c>
      <c r="H324" s="83">
        <v>14941.986849999999</v>
      </c>
      <c r="I324" s="84">
        <v>2.0055276200000001E-3</v>
      </c>
      <c r="J324" s="84">
        <v>1.2435266953327309E-3</v>
      </c>
      <c r="K324" s="84">
        <v>2.3682125322982973E-4</v>
      </c>
    </row>
    <row r="325" spans="2:11">
      <c r="B325" s="76" t="s">
        <v>2432</v>
      </c>
      <c r="C325" s="73">
        <v>6646</v>
      </c>
      <c r="D325" s="86" t="s">
        <v>136</v>
      </c>
      <c r="E325" s="95">
        <v>42947</v>
      </c>
      <c r="F325" s="83">
        <v>24905326.149999999</v>
      </c>
      <c r="G325" s="85">
        <v>67.285799999999995</v>
      </c>
      <c r="H325" s="83">
        <v>67920.828180000026</v>
      </c>
      <c r="I325" s="84">
        <v>1.9432938268792711E-2</v>
      </c>
      <c r="J325" s="84">
        <v>5.6526192840905655E-3</v>
      </c>
      <c r="K325" s="84">
        <v>1.0765031325131662E-3</v>
      </c>
    </row>
    <row r="326" spans="2:11">
      <c r="B326" s="76" t="s">
        <v>2433</v>
      </c>
      <c r="C326" s="73">
        <v>621710</v>
      </c>
      <c r="D326" s="86" t="s">
        <v>134</v>
      </c>
      <c r="E326" s="95">
        <v>42549</v>
      </c>
      <c r="F326" s="83">
        <v>4803939.165</v>
      </c>
      <c r="G326" s="85">
        <v>100</v>
      </c>
      <c r="H326" s="83">
        <v>18370.263370000001</v>
      </c>
      <c r="I326" s="84">
        <v>1.4571980800000002E-3</v>
      </c>
      <c r="J326" s="84">
        <v>1.5288403831574795E-3</v>
      </c>
      <c r="K326" s="84">
        <v>2.9115731643448983E-4</v>
      </c>
    </row>
    <row r="327" spans="2:11">
      <c r="B327" s="76" t="s">
        <v>2434</v>
      </c>
      <c r="C327" s="73">
        <v>5276</v>
      </c>
      <c r="D327" s="86" t="s">
        <v>134</v>
      </c>
      <c r="E327" s="95">
        <v>42423</v>
      </c>
      <c r="F327" s="83">
        <v>16581764.990000002</v>
      </c>
      <c r="G327" s="85">
        <v>103.1589</v>
      </c>
      <c r="H327" s="83">
        <v>65411.685760000015</v>
      </c>
      <c r="I327" s="84">
        <v>2.1066666666666668E-3</v>
      </c>
      <c r="J327" s="84">
        <v>5.4437992916099949E-3</v>
      </c>
      <c r="K327" s="84">
        <v>1.0367347765105955E-3</v>
      </c>
    </row>
    <row r="328" spans="2:11">
      <c r="B328" s="76" t="s">
        <v>2435</v>
      </c>
      <c r="C328" s="73">
        <v>6647</v>
      </c>
      <c r="D328" s="86" t="s">
        <v>134</v>
      </c>
      <c r="E328" s="95">
        <v>43454</v>
      </c>
      <c r="F328" s="83">
        <v>34609009.909999996</v>
      </c>
      <c r="G328" s="85">
        <v>133.69300000000001</v>
      </c>
      <c r="H328" s="83">
        <v>176935.80552000005</v>
      </c>
      <c r="I328" s="84">
        <v>2.5233726321739129E-3</v>
      </c>
      <c r="J328" s="84">
        <v>1.4725243686338835E-2</v>
      </c>
      <c r="K328" s="84">
        <v>2.8043231214914251E-3</v>
      </c>
    </row>
    <row r="329" spans="2:11">
      <c r="B329" s="76" t="s">
        <v>2436</v>
      </c>
      <c r="C329" s="73">
        <v>8000</v>
      </c>
      <c r="D329" s="86" t="s">
        <v>134</v>
      </c>
      <c r="E329" s="95">
        <v>44228</v>
      </c>
      <c r="F329" s="83">
        <v>17284142.210000001</v>
      </c>
      <c r="G329" s="85">
        <v>112.9675</v>
      </c>
      <c r="H329" s="83">
        <v>74665.371849999996</v>
      </c>
      <c r="I329" s="84">
        <v>1.1249414848484849E-3</v>
      </c>
      <c r="J329" s="84">
        <v>6.2139248310488235E-3</v>
      </c>
      <c r="K329" s="84">
        <v>1.1833999796612218E-3</v>
      </c>
    </row>
    <row r="330" spans="2:11">
      <c r="B330" s="76" t="s">
        <v>2437</v>
      </c>
      <c r="C330" s="73">
        <v>9618</v>
      </c>
      <c r="D330" s="86" t="s">
        <v>138</v>
      </c>
      <c r="E330" s="95">
        <v>45020</v>
      </c>
      <c r="F330" s="83">
        <v>11598829.034388</v>
      </c>
      <c r="G330" s="85">
        <v>102.5916</v>
      </c>
      <c r="H330" s="83">
        <v>29479.633733882001</v>
      </c>
      <c r="I330" s="84">
        <v>1.7844352398809344E-2</v>
      </c>
      <c r="J330" s="84">
        <v>2.4534027425351119E-3</v>
      </c>
      <c r="K330" s="84">
        <v>4.6723396799230215E-4</v>
      </c>
    </row>
    <row r="331" spans="2:11">
      <c r="B331" s="76" t="s">
        <v>2438</v>
      </c>
      <c r="C331" s="73">
        <v>8312</v>
      </c>
      <c r="D331" s="86" t="s">
        <v>136</v>
      </c>
      <c r="E331" s="95">
        <v>44377</v>
      </c>
      <c r="F331" s="83">
        <v>26936058.290000007</v>
      </c>
      <c r="G331" s="85">
        <v>91.404399999999995</v>
      </c>
      <c r="H331" s="83">
        <v>99790.331270000024</v>
      </c>
      <c r="I331" s="84">
        <v>2.4659945254545457E-2</v>
      </c>
      <c r="J331" s="84">
        <v>8.3049156792921151E-3</v>
      </c>
      <c r="K331" s="84">
        <v>1.5816150521897473E-3</v>
      </c>
    </row>
    <row r="332" spans="2:11">
      <c r="B332" s="76" t="s">
        <v>2439</v>
      </c>
      <c r="C332" s="73">
        <v>5337</v>
      </c>
      <c r="D332" s="86" t="s">
        <v>134</v>
      </c>
      <c r="E332" s="95">
        <v>42985</v>
      </c>
      <c r="F332" s="83">
        <v>17658836.230000004</v>
      </c>
      <c r="G332" s="85">
        <v>102.8734</v>
      </c>
      <c r="H332" s="83">
        <v>69467.721750000012</v>
      </c>
      <c r="I332" s="84">
        <v>4.1007092333333337E-3</v>
      </c>
      <c r="J332" s="84">
        <v>5.7813574143301552E-3</v>
      </c>
      <c r="K332" s="84">
        <v>1.1010204391831667E-3</v>
      </c>
    </row>
    <row r="333" spans="2:11">
      <c r="B333" s="76" t="s">
        <v>2440</v>
      </c>
      <c r="C333" s="73">
        <v>5269</v>
      </c>
      <c r="D333" s="86" t="s">
        <v>136</v>
      </c>
      <c r="E333" s="95">
        <v>41730</v>
      </c>
      <c r="F333" s="83">
        <v>10135867.660000002</v>
      </c>
      <c r="G333" s="85">
        <v>71.942800000000005</v>
      </c>
      <c r="H333" s="83">
        <v>29555.314630000008</v>
      </c>
      <c r="I333" s="84">
        <v>2.2184807348717441E-2</v>
      </c>
      <c r="J333" s="84">
        <v>2.4597011830031841E-3</v>
      </c>
      <c r="K333" s="84">
        <v>4.6843346340373214E-4</v>
      </c>
    </row>
    <row r="334" spans="2:11">
      <c r="B334" s="76" t="s">
        <v>2441</v>
      </c>
      <c r="C334" s="73">
        <v>7049</v>
      </c>
      <c r="D334" s="86" t="s">
        <v>136</v>
      </c>
      <c r="E334" s="95">
        <v>43922</v>
      </c>
      <c r="F334" s="83">
        <v>8061068.7800000012</v>
      </c>
      <c r="G334" s="85">
        <v>156.39359999999999</v>
      </c>
      <c r="H334" s="83">
        <v>51097.414110000005</v>
      </c>
      <c r="I334" s="84">
        <v>1.6078771666666665E-2</v>
      </c>
      <c r="J334" s="84">
        <v>4.252513346861656E-3</v>
      </c>
      <c r="K334" s="84">
        <v>8.098624210965481E-4</v>
      </c>
    </row>
    <row r="335" spans="2:11">
      <c r="B335" s="76" t="s">
        <v>2442</v>
      </c>
      <c r="C335" s="73">
        <v>608318</v>
      </c>
      <c r="D335" s="86" t="s">
        <v>134</v>
      </c>
      <c r="E335" s="95">
        <v>42555</v>
      </c>
      <c r="F335" s="83">
        <v>385172.89600000001</v>
      </c>
      <c r="G335" s="85">
        <v>100</v>
      </c>
      <c r="H335" s="83">
        <v>1472.9011540000001</v>
      </c>
      <c r="I335" s="84">
        <v>4.3061330699999999E-3</v>
      </c>
      <c r="J335" s="84">
        <v>1.2258021091828754E-4</v>
      </c>
      <c r="K335" s="84">
        <v>2.3344572561088644E-5</v>
      </c>
    </row>
    <row r="336" spans="2:11">
      <c r="B336" s="76" t="s">
        <v>2443</v>
      </c>
      <c r="C336" s="73">
        <v>5227</v>
      </c>
      <c r="D336" s="86" t="s">
        <v>134</v>
      </c>
      <c r="E336" s="95">
        <v>40969</v>
      </c>
      <c r="F336" s="83">
        <v>2408104.1700000004</v>
      </c>
      <c r="G336" s="85">
        <v>47.299199999999999</v>
      </c>
      <c r="H336" s="83">
        <v>4355.589570000001</v>
      </c>
      <c r="I336" s="84">
        <v>3.0266343825665859E-3</v>
      </c>
      <c r="J336" s="84">
        <v>3.6248806524734768E-4</v>
      </c>
      <c r="K336" s="84">
        <v>6.9033401707362322E-5</v>
      </c>
    </row>
    <row r="337" spans="2:11">
      <c r="B337" s="76" t="s">
        <v>2444</v>
      </c>
      <c r="C337" s="73">
        <v>5275</v>
      </c>
      <c r="D337" s="86" t="s">
        <v>134</v>
      </c>
      <c r="E337" s="95">
        <v>42430</v>
      </c>
      <c r="F337" s="83">
        <v>14091270.950000003</v>
      </c>
      <c r="G337" s="85">
        <v>259.98660000000001</v>
      </c>
      <c r="H337" s="83">
        <v>140093.83166000003</v>
      </c>
      <c r="I337" s="84">
        <v>6.1600000799999999E-2</v>
      </c>
      <c r="J337" s="84">
        <v>1.1659120120337927E-2</v>
      </c>
      <c r="K337" s="84">
        <v>2.2204006144932458E-3</v>
      </c>
    </row>
    <row r="338" spans="2:11">
      <c r="B338" s="76" t="s">
        <v>2445</v>
      </c>
      <c r="C338" s="73">
        <v>5333</v>
      </c>
      <c r="D338" s="86" t="s">
        <v>134</v>
      </c>
      <c r="E338" s="95">
        <v>43321</v>
      </c>
      <c r="F338" s="83">
        <v>14744377.110000003</v>
      </c>
      <c r="G338" s="85">
        <v>162.12289999999999</v>
      </c>
      <c r="H338" s="83">
        <v>91408.940940000015</v>
      </c>
      <c r="I338" s="84">
        <v>7.9370001199999998E-2</v>
      </c>
      <c r="J338" s="84">
        <v>7.6073857775469118E-3</v>
      </c>
      <c r="K338" s="84">
        <v>1.4487751975114534E-3</v>
      </c>
    </row>
    <row r="339" spans="2:11">
      <c r="B339" s="76" t="s">
        <v>2446</v>
      </c>
      <c r="C339" s="73">
        <v>8322</v>
      </c>
      <c r="D339" s="86" t="s">
        <v>134</v>
      </c>
      <c r="E339" s="95">
        <v>44197</v>
      </c>
      <c r="F339" s="83">
        <v>12166152.050000003</v>
      </c>
      <c r="G339" s="85">
        <v>100.0003</v>
      </c>
      <c r="H339" s="83">
        <v>46523.505010000001</v>
      </c>
      <c r="I339" s="84">
        <v>6.0542794887333336E-2</v>
      </c>
      <c r="J339" s="84">
        <v>3.8718559332945098E-3</v>
      </c>
      <c r="K339" s="84">
        <v>7.3736878982144595E-4</v>
      </c>
    </row>
    <row r="340" spans="2:11">
      <c r="B340" s="76" t="s">
        <v>2447</v>
      </c>
      <c r="C340" s="73">
        <v>9273</v>
      </c>
      <c r="D340" s="86" t="s">
        <v>134</v>
      </c>
      <c r="E340" s="95">
        <v>44852</v>
      </c>
      <c r="F340" s="83">
        <v>702201.62000000011</v>
      </c>
      <c r="G340" s="85">
        <v>81.6875</v>
      </c>
      <c r="H340" s="83">
        <v>2193.4882700000003</v>
      </c>
      <c r="I340" s="84">
        <v>2.6201540298507464E-2</v>
      </c>
      <c r="J340" s="84">
        <v>1.8255010173859234E-4</v>
      </c>
      <c r="K340" s="84">
        <v>3.4765432887951657E-5</v>
      </c>
    </row>
    <row r="341" spans="2:11">
      <c r="B341" s="76" t="s">
        <v>2448</v>
      </c>
      <c r="C341" s="73">
        <v>5300</v>
      </c>
      <c r="D341" s="86" t="s">
        <v>134</v>
      </c>
      <c r="E341" s="95">
        <v>42871</v>
      </c>
      <c r="F341" s="83">
        <v>2356758.8400000003</v>
      </c>
      <c r="G341" s="85">
        <v>120.621</v>
      </c>
      <c r="H341" s="83">
        <v>10870.661010000002</v>
      </c>
      <c r="I341" s="84">
        <v>1.1666666818181818E-3</v>
      </c>
      <c r="J341" s="84">
        <v>9.0469609547592846E-4</v>
      </c>
      <c r="K341" s="84">
        <v>1.7229325588817839E-4</v>
      </c>
    </row>
    <row r="342" spans="2:11">
      <c r="B342" s="76" t="s">
        <v>2449</v>
      </c>
      <c r="C342" s="73">
        <v>7005</v>
      </c>
      <c r="D342" s="86" t="s">
        <v>134</v>
      </c>
      <c r="E342" s="95">
        <v>43621</v>
      </c>
      <c r="F342" s="83">
        <v>8718086.0900000017</v>
      </c>
      <c r="G342" s="85">
        <v>91.712100000000007</v>
      </c>
      <c r="H342" s="83">
        <v>30574.944310000006</v>
      </c>
      <c r="I342" s="84">
        <v>3.9448353505882354E-3</v>
      </c>
      <c r="J342" s="84">
        <v>2.5445584874006625E-3</v>
      </c>
      <c r="K342" s="84">
        <v>4.8459396341434018E-4</v>
      </c>
    </row>
    <row r="343" spans="2:11">
      <c r="B343" s="76" t="s">
        <v>2450</v>
      </c>
      <c r="C343" s="73">
        <v>5286</v>
      </c>
      <c r="D343" s="86" t="s">
        <v>134</v>
      </c>
      <c r="E343" s="95">
        <v>42705</v>
      </c>
      <c r="F343" s="83">
        <v>13665209.720000003</v>
      </c>
      <c r="G343" s="85">
        <v>97.419600000000003</v>
      </c>
      <c r="H343" s="83">
        <v>50907.354290000003</v>
      </c>
      <c r="I343" s="84">
        <v>6.318782552380952E-3</v>
      </c>
      <c r="J343" s="84">
        <v>4.2366958747776049E-3</v>
      </c>
      <c r="K343" s="84">
        <v>8.0685009045987409E-4</v>
      </c>
    </row>
    <row r="344" spans="2:11">
      <c r="B344" s="76" t="s">
        <v>2451</v>
      </c>
      <c r="C344" s="73">
        <v>608320</v>
      </c>
      <c r="D344" s="86" t="s">
        <v>134</v>
      </c>
      <c r="E344" s="95">
        <v>42555</v>
      </c>
      <c r="F344" s="83">
        <v>1271940.1669999999</v>
      </c>
      <c r="G344" s="85">
        <v>100</v>
      </c>
      <c r="H344" s="83">
        <v>4863.8991980000001</v>
      </c>
      <c r="I344" s="84">
        <v>1.8085758900000001E-3</v>
      </c>
      <c r="J344" s="84">
        <v>4.0479144837471951E-4</v>
      </c>
      <c r="K344" s="84">
        <v>7.7089795064808674E-5</v>
      </c>
    </row>
    <row r="345" spans="2:11">
      <c r="B345" s="76" t="s">
        <v>2452</v>
      </c>
      <c r="C345" s="73">
        <v>8273</v>
      </c>
      <c r="D345" s="86" t="s">
        <v>134</v>
      </c>
      <c r="E345" s="95">
        <v>43922</v>
      </c>
      <c r="F345" s="83">
        <v>29913151.250000004</v>
      </c>
      <c r="G345" s="85">
        <v>68.1708</v>
      </c>
      <c r="H345" s="83">
        <v>77979.13996</v>
      </c>
      <c r="I345" s="84">
        <v>8.2918326275000006E-3</v>
      </c>
      <c r="J345" s="84">
        <v>6.4897087109501298E-3</v>
      </c>
      <c r="K345" s="84">
        <v>1.2359211553657264E-3</v>
      </c>
    </row>
    <row r="346" spans="2:11">
      <c r="B346" s="76" t="s">
        <v>2453</v>
      </c>
      <c r="C346" s="73">
        <v>8321</v>
      </c>
      <c r="D346" s="86" t="s">
        <v>134</v>
      </c>
      <c r="E346" s="95">
        <v>44217</v>
      </c>
      <c r="F346" s="83">
        <v>14226265.640000002</v>
      </c>
      <c r="G346" s="85">
        <v>95.413300000000007</v>
      </c>
      <c r="H346" s="83">
        <v>51906.018120000001</v>
      </c>
      <c r="I346" s="84">
        <v>4.0153504791400001E-2</v>
      </c>
      <c r="J346" s="84">
        <v>4.3198083245967016E-3</v>
      </c>
      <c r="K346" s="84">
        <v>8.2267829471076314E-4</v>
      </c>
    </row>
    <row r="347" spans="2:11">
      <c r="B347" s="76" t="s">
        <v>2454</v>
      </c>
      <c r="C347" s="73">
        <v>8509</v>
      </c>
      <c r="D347" s="86" t="s">
        <v>134</v>
      </c>
      <c r="E347" s="95">
        <v>44531</v>
      </c>
      <c r="F347" s="83">
        <v>18471575.910000004</v>
      </c>
      <c r="G347" s="85">
        <v>74.639300000000006</v>
      </c>
      <c r="H347" s="83">
        <v>52721.698170000011</v>
      </c>
      <c r="I347" s="84">
        <v>9.5416974700571425E-3</v>
      </c>
      <c r="J347" s="84">
        <v>4.3876921962135041E-3</v>
      </c>
      <c r="K347" s="84">
        <v>8.3560631918399935E-4</v>
      </c>
    </row>
    <row r="348" spans="2:11">
      <c r="B348" s="76" t="s">
        <v>2455</v>
      </c>
      <c r="C348" s="73">
        <v>9409</v>
      </c>
      <c r="D348" s="86" t="s">
        <v>134</v>
      </c>
      <c r="E348" s="95">
        <v>44931</v>
      </c>
      <c r="F348" s="83">
        <v>3961326.4200000004</v>
      </c>
      <c r="G348" s="85">
        <v>94.820099999999996</v>
      </c>
      <c r="H348" s="83">
        <v>14363.455150000002</v>
      </c>
      <c r="I348" s="84">
        <v>1.380796375589184E-2</v>
      </c>
      <c r="J348" s="84">
        <v>1.195379175175716E-3</v>
      </c>
      <c r="K348" s="84">
        <v>2.2765188347983667E-4</v>
      </c>
    </row>
    <row r="349" spans="2:11">
      <c r="B349" s="76" t="s">
        <v>2456</v>
      </c>
      <c r="C349" s="73">
        <v>608321</v>
      </c>
      <c r="D349" s="86" t="s">
        <v>134</v>
      </c>
      <c r="E349" s="95">
        <v>42555</v>
      </c>
      <c r="F349" s="83">
        <v>1179979.4850000001</v>
      </c>
      <c r="G349" s="85">
        <v>100</v>
      </c>
      <c r="H349" s="83">
        <v>4512.2415520000004</v>
      </c>
      <c r="I349" s="84">
        <v>1.81897E-3</v>
      </c>
      <c r="J349" s="84">
        <v>3.7552521492244115E-4</v>
      </c>
      <c r="K349" s="84">
        <v>7.1516238735460367E-5</v>
      </c>
    </row>
    <row r="350" spans="2:11">
      <c r="B350" s="76" t="s">
        <v>2457</v>
      </c>
      <c r="C350" s="73">
        <v>6658</v>
      </c>
      <c r="D350" s="86" t="s">
        <v>134</v>
      </c>
      <c r="E350" s="95">
        <v>43356</v>
      </c>
      <c r="F350" s="83">
        <v>27434395.739999998</v>
      </c>
      <c r="G350" s="85">
        <v>53.740699999999997</v>
      </c>
      <c r="H350" s="83">
        <v>56378.900450000008</v>
      </c>
      <c r="I350" s="84">
        <v>2.4355060731836065E-2</v>
      </c>
      <c r="J350" s="84">
        <v>4.6920579215394987E-3</v>
      </c>
      <c r="K350" s="84">
        <v>8.9357071414427139E-4</v>
      </c>
    </row>
    <row r="351" spans="2:11">
      <c r="B351" s="76" t="s">
        <v>2458</v>
      </c>
      <c r="C351" s="73">
        <v>79691</v>
      </c>
      <c r="D351" s="86" t="s">
        <v>134</v>
      </c>
      <c r="E351" s="95">
        <v>43466</v>
      </c>
      <c r="F351" s="83">
        <v>5789791.0530000003</v>
      </c>
      <c r="G351" s="85">
        <v>100</v>
      </c>
      <c r="H351" s="83">
        <v>22140.160989999997</v>
      </c>
      <c r="I351" s="84">
        <v>1.3758426020000001E-2</v>
      </c>
      <c r="J351" s="84">
        <v>1.4740680208819398E-2</v>
      </c>
      <c r="K351" s="84">
        <v>2.8072629028512291E-3</v>
      </c>
    </row>
    <row r="352" spans="2:11">
      <c r="B352" s="136"/>
      <c r="C352" s="137"/>
      <c r="D352" s="137"/>
      <c r="E352" s="137"/>
      <c r="F352" s="137"/>
      <c r="G352" s="137"/>
      <c r="H352" s="137"/>
      <c r="I352" s="137"/>
      <c r="J352" s="137"/>
      <c r="K352" s="137"/>
    </row>
    <row r="353" spans="2:11">
      <c r="B353" s="136"/>
      <c r="C353" s="137"/>
      <c r="D353" s="137"/>
      <c r="E353" s="137"/>
      <c r="F353" s="137"/>
      <c r="G353" s="137"/>
      <c r="H353" s="137"/>
      <c r="I353" s="137"/>
      <c r="J353" s="137"/>
      <c r="K353" s="137"/>
    </row>
    <row r="354" spans="2:11">
      <c r="B354" s="136"/>
      <c r="C354" s="137"/>
      <c r="D354" s="137"/>
      <c r="E354" s="137"/>
      <c r="F354" s="137"/>
      <c r="G354" s="137"/>
      <c r="H354" s="137"/>
      <c r="I354" s="137"/>
      <c r="J354" s="137"/>
      <c r="K354" s="137"/>
    </row>
    <row r="355" spans="2:11">
      <c r="B355" s="141" t="s">
        <v>114</v>
      </c>
      <c r="C355" s="137"/>
      <c r="D355" s="137"/>
      <c r="E355" s="137"/>
      <c r="F355" s="137"/>
      <c r="G355" s="137"/>
      <c r="H355" s="137"/>
      <c r="I355" s="137"/>
      <c r="J355" s="137"/>
      <c r="K355" s="137"/>
    </row>
    <row r="356" spans="2:11">
      <c r="B356" s="141" t="s">
        <v>210</v>
      </c>
      <c r="C356" s="137"/>
      <c r="D356" s="137"/>
      <c r="E356" s="137"/>
      <c r="F356" s="137"/>
      <c r="G356" s="137"/>
      <c r="H356" s="137"/>
      <c r="I356" s="137"/>
      <c r="J356" s="137"/>
      <c r="K356" s="137"/>
    </row>
    <row r="357" spans="2:11">
      <c r="B357" s="141" t="s">
        <v>218</v>
      </c>
      <c r="C357" s="137"/>
      <c r="D357" s="137"/>
      <c r="E357" s="137"/>
      <c r="F357" s="137"/>
      <c r="G357" s="137"/>
      <c r="H357" s="137"/>
      <c r="I357" s="137"/>
      <c r="J357" s="137"/>
      <c r="K357" s="137"/>
    </row>
    <row r="358" spans="2:11">
      <c r="B358" s="136"/>
      <c r="C358" s="137"/>
      <c r="D358" s="137"/>
      <c r="E358" s="137"/>
      <c r="F358" s="137"/>
      <c r="G358" s="137"/>
      <c r="H358" s="137"/>
      <c r="I358" s="137"/>
      <c r="J358" s="137"/>
      <c r="K358" s="137"/>
    </row>
    <row r="359" spans="2:11">
      <c r="B359" s="136"/>
      <c r="C359" s="137"/>
      <c r="D359" s="137"/>
      <c r="E359" s="137"/>
      <c r="F359" s="137"/>
      <c r="G359" s="137"/>
      <c r="H359" s="137"/>
      <c r="I359" s="137"/>
      <c r="J359" s="137"/>
      <c r="K359" s="137"/>
    </row>
    <row r="360" spans="2:11"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</row>
    <row r="361" spans="2:11"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</row>
    <row r="362" spans="2:11"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</row>
    <row r="363" spans="2:11"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</row>
    <row r="364" spans="2:11"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</row>
    <row r="365" spans="2:11"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</row>
    <row r="366" spans="2:11"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</row>
    <row r="367" spans="2:11"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</row>
    <row r="368" spans="2:11">
      <c r="B368" s="137"/>
      <c r="C368" s="137"/>
      <c r="D368" s="137"/>
      <c r="E368" s="137"/>
      <c r="F368" s="137"/>
      <c r="G368" s="137"/>
      <c r="H368" s="137"/>
      <c r="I368" s="137"/>
      <c r="J368" s="137"/>
      <c r="K368" s="137"/>
    </row>
    <row r="369" spans="2:11">
      <c r="B369" s="137"/>
      <c r="C369" s="137"/>
      <c r="D369" s="137"/>
      <c r="E369" s="137"/>
      <c r="F369" s="137"/>
      <c r="G369" s="137"/>
      <c r="H369" s="137"/>
      <c r="I369" s="137"/>
      <c r="J369" s="137"/>
      <c r="K369" s="137"/>
    </row>
    <row r="370" spans="2:11">
      <c r="B370" s="137"/>
      <c r="C370" s="137"/>
      <c r="D370" s="137"/>
      <c r="E370" s="137"/>
      <c r="F370" s="137"/>
      <c r="G370" s="137"/>
      <c r="H370" s="137"/>
      <c r="I370" s="137"/>
      <c r="J370" s="137"/>
      <c r="K370" s="137"/>
    </row>
    <row r="371" spans="2:11"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</row>
    <row r="372" spans="2:11">
      <c r="B372" s="137"/>
      <c r="C372" s="137"/>
      <c r="D372" s="137"/>
      <c r="E372" s="137"/>
      <c r="F372" s="137"/>
      <c r="G372" s="137"/>
      <c r="H372" s="137"/>
      <c r="I372" s="137"/>
      <c r="J372" s="137"/>
      <c r="K372" s="137"/>
    </row>
    <row r="373" spans="2:11">
      <c r="B373" s="137"/>
      <c r="C373" s="137"/>
      <c r="D373" s="137"/>
      <c r="E373" s="137"/>
      <c r="F373" s="137"/>
      <c r="G373" s="137"/>
      <c r="H373" s="137"/>
      <c r="I373" s="137"/>
      <c r="J373" s="137"/>
      <c r="K373" s="137"/>
    </row>
    <row r="374" spans="2:11">
      <c r="B374" s="137"/>
      <c r="C374" s="137"/>
      <c r="D374" s="137"/>
      <c r="E374" s="137"/>
      <c r="F374" s="137"/>
      <c r="G374" s="137"/>
      <c r="H374" s="137"/>
      <c r="I374" s="137"/>
      <c r="J374" s="137"/>
      <c r="K374" s="137"/>
    </row>
    <row r="375" spans="2:11">
      <c r="B375" s="137"/>
      <c r="C375" s="137"/>
      <c r="D375" s="137"/>
      <c r="E375" s="137"/>
      <c r="F375" s="137"/>
      <c r="G375" s="137"/>
      <c r="H375" s="137"/>
      <c r="I375" s="137"/>
      <c r="J375" s="137"/>
      <c r="K375" s="137"/>
    </row>
    <row r="376" spans="2:11">
      <c r="B376" s="137"/>
      <c r="C376" s="137"/>
      <c r="D376" s="137"/>
      <c r="E376" s="137"/>
      <c r="F376" s="137"/>
      <c r="G376" s="137"/>
      <c r="H376" s="137"/>
      <c r="I376" s="137"/>
      <c r="J376" s="137"/>
      <c r="K376" s="137"/>
    </row>
    <row r="377" spans="2:11"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</row>
    <row r="378" spans="2:11">
      <c r="B378" s="137"/>
      <c r="C378" s="137"/>
      <c r="D378" s="137"/>
      <c r="E378" s="137"/>
      <c r="F378" s="137"/>
      <c r="G378" s="137"/>
      <c r="H378" s="137"/>
      <c r="I378" s="137"/>
      <c r="J378" s="137"/>
      <c r="K378" s="137"/>
    </row>
    <row r="379" spans="2:11">
      <c r="B379" s="137"/>
      <c r="C379" s="137"/>
      <c r="D379" s="137"/>
      <c r="E379" s="137"/>
      <c r="F379" s="137"/>
      <c r="G379" s="137"/>
      <c r="H379" s="137"/>
      <c r="I379" s="137"/>
      <c r="J379" s="137"/>
      <c r="K379" s="137"/>
    </row>
    <row r="380" spans="2:11">
      <c r="B380" s="137"/>
      <c r="C380" s="137"/>
      <c r="D380" s="137"/>
      <c r="E380" s="137"/>
      <c r="F380" s="137"/>
      <c r="G380" s="137"/>
      <c r="H380" s="137"/>
      <c r="I380" s="137"/>
      <c r="J380" s="137"/>
      <c r="K380" s="137"/>
    </row>
    <row r="381" spans="2:11">
      <c r="B381" s="137"/>
      <c r="C381" s="137"/>
      <c r="D381" s="137"/>
      <c r="E381" s="137"/>
      <c r="F381" s="137"/>
      <c r="G381" s="137"/>
      <c r="H381" s="137"/>
      <c r="I381" s="137"/>
      <c r="J381" s="137"/>
      <c r="K381" s="137"/>
    </row>
    <row r="382" spans="2:11">
      <c r="B382" s="137"/>
      <c r="C382" s="137"/>
      <c r="D382" s="137"/>
      <c r="E382" s="137"/>
      <c r="F382" s="137"/>
      <c r="G382" s="137"/>
      <c r="H382" s="137"/>
      <c r="I382" s="137"/>
      <c r="J382" s="137"/>
      <c r="K382" s="137"/>
    </row>
    <row r="383" spans="2:11">
      <c r="B383" s="137"/>
      <c r="C383" s="137"/>
      <c r="D383" s="137"/>
      <c r="E383" s="137"/>
      <c r="F383" s="137"/>
      <c r="G383" s="137"/>
      <c r="H383" s="137"/>
      <c r="I383" s="137"/>
      <c r="J383" s="137"/>
      <c r="K383" s="137"/>
    </row>
    <row r="384" spans="2:11">
      <c r="B384" s="137"/>
      <c r="C384" s="137"/>
      <c r="D384" s="137"/>
      <c r="E384" s="137"/>
      <c r="F384" s="137"/>
      <c r="G384" s="137"/>
      <c r="H384" s="137"/>
      <c r="I384" s="137"/>
      <c r="J384" s="137"/>
      <c r="K384" s="137"/>
    </row>
    <row r="385" spans="2:11">
      <c r="B385" s="137"/>
      <c r="C385" s="137"/>
      <c r="D385" s="137"/>
      <c r="E385" s="137"/>
      <c r="F385" s="137"/>
      <c r="G385" s="137"/>
      <c r="H385" s="137"/>
      <c r="I385" s="137"/>
      <c r="J385" s="137"/>
      <c r="K385" s="137"/>
    </row>
    <row r="386" spans="2:11">
      <c r="B386" s="137"/>
      <c r="C386" s="137"/>
      <c r="D386" s="137"/>
      <c r="E386" s="137"/>
      <c r="F386" s="137"/>
      <c r="G386" s="137"/>
      <c r="H386" s="137"/>
      <c r="I386" s="137"/>
      <c r="J386" s="137"/>
      <c r="K386" s="137"/>
    </row>
    <row r="387" spans="2:11">
      <c r="B387" s="137"/>
      <c r="C387" s="137"/>
      <c r="D387" s="137"/>
      <c r="E387" s="137"/>
      <c r="F387" s="137"/>
      <c r="G387" s="137"/>
      <c r="H387" s="137"/>
      <c r="I387" s="137"/>
      <c r="J387" s="137"/>
      <c r="K387" s="137"/>
    </row>
    <row r="388" spans="2:11">
      <c r="B388" s="137"/>
      <c r="C388" s="137"/>
      <c r="D388" s="137"/>
      <c r="E388" s="137"/>
      <c r="F388" s="137"/>
      <c r="G388" s="137"/>
      <c r="H388" s="137"/>
      <c r="I388" s="137"/>
      <c r="J388" s="137"/>
      <c r="K388" s="137"/>
    </row>
    <row r="389" spans="2:11">
      <c r="B389" s="137"/>
      <c r="C389" s="137"/>
      <c r="D389" s="137"/>
      <c r="E389" s="137"/>
      <c r="F389" s="137"/>
      <c r="G389" s="137"/>
      <c r="H389" s="137"/>
      <c r="I389" s="137"/>
      <c r="J389" s="137"/>
      <c r="K389" s="137"/>
    </row>
    <row r="390" spans="2:11">
      <c r="B390" s="137"/>
      <c r="C390" s="137"/>
      <c r="D390" s="137"/>
      <c r="E390" s="137"/>
      <c r="F390" s="137"/>
      <c r="G390" s="137"/>
      <c r="H390" s="137"/>
      <c r="I390" s="137"/>
      <c r="J390" s="137"/>
      <c r="K390" s="137"/>
    </row>
    <row r="391" spans="2:11">
      <c r="B391" s="137"/>
      <c r="C391" s="137"/>
      <c r="D391" s="137"/>
      <c r="E391" s="137"/>
      <c r="F391" s="137"/>
      <c r="G391" s="137"/>
      <c r="H391" s="137"/>
      <c r="I391" s="137"/>
      <c r="J391" s="137"/>
      <c r="K391" s="137"/>
    </row>
    <row r="392" spans="2:11">
      <c r="B392" s="137"/>
      <c r="C392" s="137"/>
      <c r="D392" s="137"/>
      <c r="E392" s="137"/>
      <c r="F392" s="137"/>
      <c r="G392" s="137"/>
      <c r="H392" s="137"/>
      <c r="I392" s="137"/>
      <c r="J392" s="137"/>
      <c r="K392" s="137"/>
    </row>
    <row r="393" spans="2:11">
      <c r="B393" s="137"/>
      <c r="C393" s="137"/>
      <c r="D393" s="137"/>
      <c r="E393" s="137"/>
      <c r="F393" s="137"/>
      <c r="G393" s="137"/>
      <c r="H393" s="137"/>
      <c r="I393" s="137"/>
      <c r="J393" s="137"/>
      <c r="K393" s="137"/>
    </row>
    <row r="394" spans="2:11">
      <c r="B394" s="137"/>
      <c r="C394" s="137"/>
      <c r="D394" s="137"/>
      <c r="E394" s="137"/>
      <c r="F394" s="137"/>
      <c r="G394" s="137"/>
      <c r="H394" s="137"/>
      <c r="I394" s="137"/>
      <c r="J394" s="137"/>
      <c r="K394" s="137"/>
    </row>
    <row r="395" spans="2:11">
      <c r="B395" s="137"/>
      <c r="C395" s="137"/>
      <c r="D395" s="137"/>
      <c r="E395" s="137"/>
      <c r="F395" s="137"/>
      <c r="G395" s="137"/>
      <c r="H395" s="137"/>
      <c r="I395" s="137"/>
      <c r="J395" s="137"/>
      <c r="K395" s="137"/>
    </row>
    <row r="396" spans="2:11">
      <c r="B396" s="137"/>
      <c r="C396" s="137"/>
      <c r="D396" s="137"/>
      <c r="E396" s="137"/>
      <c r="F396" s="137"/>
      <c r="G396" s="137"/>
      <c r="H396" s="137"/>
      <c r="I396" s="137"/>
      <c r="J396" s="137"/>
      <c r="K396" s="137"/>
    </row>
    <row r="397" spans="2:11">
      <c r="B397" s="137"/>
      <c r="C397" s="137"/>
      <c r="D397" s="137"/>
      <c r="E397" s="137"/>
      <c r="F397" s="137"/>
      <c r="G397" s="137"/>
      <c r="H397" s="137"/>
      <c r="I397" s="137"/>
      <c r="J397" s="137"/>
      <c r="K397" s="137"/>
    </row>
    <row r="398" spans="2:11">
      <c r="B398" s="137"/>
      <c r="C398" s="137"/>
      <c r="D398" s="137"/>
      <c r="E398" s="137"/>
      <c r="F398" s="137"/>
      <c r="G398" s="137"/>
      <c r="H398" s="137"/>
      <c r="I398" s="137"/>
      <c r="J398" s="137"/>
      <c r="K398" s="137"/>
    </row>
    <row r="399" spans="2:11">
      <c r="B399" s="137"/>
      <c r="C399" s="137"/>
      <c r="D399" s="137"/>
      <c r="E399" s="137"/>
      <c r="F399" s="137"/>
      <c r="G399" s="137"/>
      <c r="H399" s="137"/>
      <c r="I399" s="137"/>
      <c r="J399" s="137"/>
      <c r="K399" s="137"/>
    </row>
    <row r="400" spans="2:11">
      <c r="B400" s="137"/>
      <c r="C400" s="137"/>
      <c r="D400" s="137"/>
      <c r="E400" s="137"/>
      <c r="F400" s="137"/>
      <c r="G400" s="137"/>
      <c r="H400" s="137"/>
      <c r="I400" s="137"/>
      <c r="J400" s="137"/>
      <c r="K400" s="137"/>
    </row>
    <row r="401" spans="2:11">
      <c r="B401" s="137"/>
      <c r="C401" s="137"/>
      <c r="D401" s="137"/>
      <c r="E401" s="137"/>
      <c r="F401" s="137"/>
      <c r="G401" s="137"/>
      <c r="H401" s="137"/>
      <c r="I401" s="137"/>
      <c r="J401" s="137"/>
      <c r="K401" s="137"/>
    </row>
    <row r="402" spans="2:11">
      <c r="B402" s="137"/>
      <c r="C402" s="137"/>
      <c r="D402" s="137"/>
      <c r="E402" s="137"/>
      <c r="F402" s="137"/>
      <c r="G402" s="137"/>
      <c r="H402" s="137"/>
      <c r="I402" s="137"/>
      <c r="J402" s="137"/>
      <c r="K402" s="137"/>
    </row>
    <row r="403" spans="2:11">
      <c r="B403" s="137"/>
      <c r="C403" s="137"/>
      <c r="D403" s="137"/>
      <c r="E403" s="137"/>
      <c r="F403" s="137"/>
      <c r="G403" s="137"/>
      <c r="H403" s="137"/>
      <c r="I403" s="137"/>
      <c r="J403" s="137"/>
      <c r="K403" s="137"/>
    </row>
    <row r="404" spans="2:11">
      <c r="B404" s="137"/>
      <c r="C404" s="137"/>
      <c r="D404" s="137"/>
      <c r="E404" s="137"/>
      <c r="F404" s="137"/>
      <c r="G404" s="137"/>
      <c r="H404" s="137"/>
      <c r="I404" s="137"/>
      <c r="J404" s="137"/>
      <c r="K404" s="137"/>
    </row>
    <row r="405" spans="2:11">
      <c r="B405" s="137"/>
      <c r="C405" s="137"/>
      <c r="D405" s="137"/>
      <c r="E405" s="137"/>
      <c r="F405" s="137"/>
      <c r="G405" s="137"/>
      <c r="H405" s="137"/>
      <c r="I405" s="137"/>
      <c r="J405" s="137"/>
      <c r="K405" s="137"/>
    </row>
    <row r="406" spans="2:11">
      <c r="B406" s="137"/>
      <c r="C406" s="137"/>
      <c r="D406" s="137"/>
      <c r="E406" s="137"/>
      <c r="F406" s="137"/>
      <c r="G406" s="137"/>
      <c r="H406" s="137"/>
      <c r="I406" s="137"/>
      <c r="J406" s="137"/>
      <c r="K406" s="137"/>
    </row>
    <row r="407" spans="2:11">
      <c r="B407" s="137"/>
      <c r="C407" s="137"/>
      <c r="D407" s="137"/>
      <c r="E407" s="137"/>
      <c r="F407" s="137"/>
      <c r="G407" s="137"/>
      <c r="H407" s="137"/>
      <c r="I407" s="137"/>
      <c r="J407" s="137"/>
      <c r="K407" s="137"/>
    </row>
    <row r="408" spans="2:11">
      <c r="B408" s="137"/>
      <c r="C408" s="137"/>
      <c r="D408" s="137"/>
      <c r="E408" s="137"/>
      <c r="F408" s="137"/>
      <c r="G408" s="137"/>
      <c r="H408" s="137"/>
      <c r="I408" s="137"/>
      <c r="J408" s="137"/>
      <c r="K408" s="137"/>
    </row>
    <row r="409" spans="2:11">
      <c r="B409" s="137"/>
      <c r="C409" s="137"/>
      <c r="D409" s="137"/>
      <c r="E409" s="137"/>
      <c r="F409" s="137"/>
      <c r="G409" s="137"/>
      <c r="H409" s="137"/>
      <c r="I409" s="137"/>
      <c r="J409" s="137"/>
      <c r="K409" s="137"/>
    </row>
    <row r="410" spans="2:11">
      <c r="B410" s="137"/>
      <c r="C410" s="137"/>
      <c r="D410" s="137"/>
      <c r="E410" s="137"/>
      <c r="F410" s="137"/>
      <c r="G410" s="137"/>
      <c r="H410" s="137"/>
      <c r="I410" s="137"/>
      <c r="J410" s="137"/>
      <c r="K410" s="137"/>
    </row>
    <row r="411" spans="2:11">
      <c r="B411" s="137"/>
      <c r="C411" s="137"/>
      <c r="D411" s="137"/>
      <c r="E411" s="137"/>
      <c r="F411" s="137"/>
      <c r="G411" s="137"/>
      <c r="H411" s="137"/>
      <c r="I411" s="137"/>
      <c r="J411" s="137"/>
      <c r="K411" s="137"/>
    </row>
    <row r="412" spans="2:11">
      <c r="B412" s="137"/>
      <c r="C412" s="137"/>
      <c r="D412" s="137"/>
      <c r="E412" s="137"/>
      <c r="F412" s="137"/>
      <c r="G412" s="137"/>
      <c r="H412" s="137"/>
      <c r="I412" s="137"/>
      <c r="J412" s="137"/>
      <c r="K412" s="137"/>
    </row>
    <row r="413" spans="2:11">
      <c r="B413" s="137"/>
      <c r="C413" s="137"/>
      <c r="D413" s="137"/>
      <c r="E413" s="137"/>
      <c r="F413" s="137"/>
      <c r="G413" s="137"/>
      <c r="H413" s="137"/>
      <c r="I413" s="137"/>
      <c r="J413" s="137"/>
      <c r="K413" s="137"/>
    </row>
    <row r="414" spans="2:11">
      <c r="B414" s="137"/>
      <c r="C414" s="137"/>
      <c r="D414" s="137"/>
      <c r="E414" s="137"/>
      <c r="F414" s="137"/>
      <c r="G414" s="137"/>
      <c r="H414" s="137"/>
      <c r="I414" s="137"/>
      <c r="J414" s="137"/>
      <c r="K414" s="137"/>
    </row>
    <row r="415" spans="2:11">
      <c r="B415" s="137"/>
      <c r="C415" s="137"/>
      <c r="D415" s="137"/>
      <c r="E415" s="137"/>
      <c r="F415" s="137"/>
      <c r="G415" s="137"/>
      <c r="H415" s="137"/>
      <c r="I415" s="137"/>
      <c r="J415" s="137"/>
      <c r="K415" s="137"/>
    </row>
    <row r="416" spans="2:11">
      <c r="B416" s="137"/>
      <c r="C416" s="137"/>
      <c r="D416" s="137"/>
      <c r="E416" s="137"/>
      <c r="F416" s="137"/>
      <c r="G416" s="137"/>
      <c r="H416" s="137"/>
      <c r="I416" s="137"/>
      <c r="J416" s="137"/>
      <c r="K416" s="137"/>
    </row>
    <row r="417" spans="2:11">
      <c r="B417" s="137"/>
      <c r="C417" s="137"/>
      <c r="D417" s="137"/>
      <c r="E417" s="137"/>
      <c r="F417" s="137"/>
      <c r="G417" s="137"/>
      <c r="H417" s="137"/>
      <c r="I417" s="137"/>
      <c r="J417" s="137"/>
      <c r="K417" s="137"/>
    </row>
    <row r="418" spans="2:11">
      <c r="B418" s="137"/>
      <c r="C418" s="137"/>
      <c r="D418" s="137"/>
      <c r="E418" s="137"/>
      <c r="F418" s="137"/>
      <c r="G418" s="137"/>
      <c r="H418" s="137"/>
      <c r="I418" s="137"/>
      <c r="J418" s="137"/>
      <c r="K418" s="137"/>
    </row>
    <row r="419" spans="2:11">
      <c r="B419" s="137"/>
      <c r="C419" s="137"/>
      <c r="D419" s="137"/>
      <c r="E419" s="137"/>
      <c r="F419" s="137"/>
      <c r="G419" s="137"/>
      <c r="H419" s="137"/>
      <c r="I419" s="137"/>
      <c r="J419" s="137"/>
      <c r="K419" s="137"/>
    </row>
    <row r="420" spans="2:11">
      <c r="B420" s="137"/>
      <c r="C420" s="137"/>
      <c r="D420" s="137"/>
      <c r="E420" s="137"/>
      <c r="F420" s="137"/>
      <c r="G420" s="137"/>
      <c r="H420" s="137"/>
      <c r="I420" s="137"/>
      <c r="J420" s="137"/>
      <c r="K420" s="137"/>
    </row>
    <row r="421" spans="2:11">
      <c r="B421" s="137"/>
      <c r="C421" s="137"/>
      <c r="D421" s="137"/>
      <c r="E421" s="137"/>
      <c r="F421" s="137"/>
      <c r="G421" s="137"/>
      <c r="H421" s="137"/>
      <c r="I421" s="137"/>
      <c r="J421" s="137"/>
      <c r="K421" s="137"/>
    </row>
    <row r="422" spans="2:11">
      <c r="B422" s="137"/>
      <c r="C422" s="137"/>
      <c r="D422" s="137"/>
      <c r="E422" s="137"/>
      <c r="F422" s="137"/>
      <c r="G422" s="137"/>
      <c r="H422" s="137"/>
      <c r="I422" s="137"/>
      <c r="J422" s="137"/>
      <c r="K422" s="137"/>
    </row>
    <row r="423" spans="2:11">
      <c r="B423" s="137"/>
      <c r="C423" s="137"/>
      <c r="D423" s="137"/>
      <c r="E423" s="137"/>
      <c r="F423" s="137"/>
      <c r="G423" s="137"/>
      <c r="H423" s="137"/>
      <c r="I423" s="137"/>
      <c r="J423" s="137"/>
      <c r="K423" s="137"/>
    </row>
    <row r="424" spans="2:11">
      <c r="B424" s="137"/>
      <c r="C424" s="137"/>
      <c r="D424" s="137"/>
      <c r="E424" s="137"/>
      <c r="F424" s="137"/>
      <c r="G424" s="137"/>
      <c r="H424" s="137"/>
      <c r="I424" s="137"/>
      <c r="J424" s="137"/>
      <c r="K424" s="137"/>
    </row>
    <row r="425" spans="2:11">
      <c r="B425" s="137"/>
      <c r="C425" s="137"/>
      <c r="D425" s="137"/>
      <c r="E425" s="137"/>
      <c r="F425" s="137"/>
      <c r="G425" s="137"/>
      <c r="H425" s="137"/>
      <c r="I425" s="137"/>
      <c r="J425" s="137"/>
      <c r="K425" s="137"/>
    </row>
    <row r="426" spans="2:11">
      <c r="B426" s="137"/>
      <c r="C426" s="137"/>
      <c r="D426" s="137"/>
      <c r="E426" s="137"/>
      <c r="F426" s="137"/>
      <c r="G426" s="137"/>
      <c r="H426" s="137"/>
      <c r="I426" s="137"/>
      <c r="J426" s="137"/>
      <c r="K426" s="137"/>
    </row>
    <row r="427" spans="2:11">
      <c r="B427" s="137"/>
      <c r="C427" s="137"/>
      <c r="D427" s="137"/>
      <c r="E427" s="137"/>
      <c r="F427" s="137"/>
      <c r="G427" s="137"/>
      <c r="H427" s="137"/>
      <c r="I427" s="137"/>
      <c r="J427" s="137"/>
      <c r="K427" s="137"/>
    </row>
    <row r="428" spans="2:11">
      <c r="B428" s="137"/>
      <c r="C428" s="137"/>
      <c r="D428" s="137"/>
      <c r="E428" s="137"/>
      <c r="F428" s="137"/>
      <c r="G428" s="137"/>
      <c r="H428" s="137"/>
      <c r="I428" s="137"/>
      <c r="J428" s="137"/>
      <c r="K428" s="137"/>
    </row>
    <row r="429" spans="2:11">
      <c r="B429" s="137"/>
      <c r="C429" s="137"/>
      <c r="D429" s="137"/>
      <c r="E429" s="137"/>
      <c r="F429" s="137"/>
      <c r="G429" s="137"/>
      <c r="H429" s="137"/>
      <c r="I429" s="137"/>
      <c r="J429" s="137"/>
      <c r="K429" s="137"/>
    </row>
    <row r="430" spans="2:11">
      <c r="B430" s="137"/>
      <c r="C430" s="137"/>
      <c r="D430" s="137"/>
      <c r="E430" s="137"/>
      <c r="F430" s="137"/>
      <c r="G430" s="137"/>
      <c r="H430" s="137"/>
      <c r="I430" s="137"/>
      <c r="J430" s="137"/>
      <c r="K430" s="137"/>
    </row>
    <row r="431" spans="2:11">
      <c r="B431" s="137"/>
      <c r="C431" s="137"/>
      <c r="D431" s="137"/>
      <c r="E431" s="137"/>
      <c r="F431" s="137"/>
      <c r="G431" s="137"/>
      <c r="H431" s="137"/>
      <c r="I431" s="137"/>
      <c r="J431" s="137"/>
      <c r="K431" s="137"/>
    </row>
    <row r="432" spans="2:11">
      <c r="B432" s="137"/>
      <c r="C432" s="137"/>
      <c r="D432" s="137"/>
      <c r="E432" s="137"/>
      <c r="F432" s="137"/>
      <c r="G432" s="137"/>
      <c r="H432" s="137"/>
      <c r="I432" s="137"/>
      <c r="J432" s="137"/>
      <c r="K432" s="137"/>
    </row>
    <row r="433" spans="2:11">
      <c r="B433" s="137"/>
      <c r="C433" s="137"/>
      <c r="D433" s="137"/>
      <c r="E433" s="137"/>
      <c r="F433" s="137"/>
      <c r="G433" s="137"/>
      <c r="H433" s="137"/>
      <c r="I433" s="137"/>
      <c r="J433" s="137"/>
      <c r="K433" s="137"/>
    </row>
    <row r="434" spans="2:11">
      <c r="B434" s="137"/>
      <c r="C434" s="137"/>
      <c r="D434" s="137"/>
      <c r="E434" s="137"/>
      <c r="F434" s="137"/>
      <c r="G434" s="137"/>
      <c r="H434" s="137"/>
      <c r="I434" s="137"/>
      <c r="J434" s="137"/>
      <c r="K434" s="137"/>
    </row>
    <row r="435" spans="2:11">
      <c r="B435" s="137"/>
      <c r="C435" s="137"/>
      <c r="D435" s="137"/>
      <c r="E435" s="137"/>
      <c r="F435" s="137"/>
      <c r="G435" s="137"/>
      <c r="H435" s="137"/>
      <c r="I435" s="137"/>
      <c r="J435" s="137"/>
      <c r="K435" s="137"/>
    </row>
    <row r="436" spans="2:11">
      <c r="B436" s="137"/>
      <c r="C436" s="137"/>
      <c r="D436" s="137"/>
      <c r="E436" s="137"/>
      <c r="F436" s="137"/>
      <c r="G436" s="137"/>
      <c r="H436" s="137"/>
      <c r="I436" s="137"/>
      <c r="J436" s="137"/>
      <c r="K436" s="137"/>
    </row>
    <row r="437" spans="2:11">
      <c r="B437" s="137"/>
      <c r="C437" s="137"/>
      <c r="D437" s="137"/>
      <c r="E437" s="137"/>
      <c r="F437" s="137"/>
      <c r="G437" s="137"/>
      <c r="H437" s="137"/>
      <c r="I437" s="137"/>
      <c r="J437" s="137"/>
      <c r="K437" s="137"/>
    </row>
    <row r="438" spans="2:11">
      <c r="B438" s="137"/>
      <c r="C438" s="137"/>
      <c r="D438" s="137"/>
      <c r="E438" s="137"/>
      <c r="F438" s="137"/>
      <c r="G438" s="137"/>
      <c r="H438" s="137"/>
      <c r="I438" s="137"/>
      <c r="J438" s="137"/>
      <c r="K438" s="137"/>
    </row>
    <row r="439" spans="2:11">
      <c r="B439" s="137"/>
      <c r="C439" s="137"/>
      <c r="D439" s="137"/>
      <c r="E439" s="137"/>
      <c r="F439" s="137"/>
      <c r="G439" s="137"/>
      <c r="H439" s="137"/>
      <c r="I439" s="137"/>
      <c r="J439" s="137"/>
      <c r="K439" s="137"/>
    </row>
    <row r="440" spans="2:11">
      <c r="B440" s="137"/>
      <c r="C440" s="137"/>
      <c r="D440" s="137"/>
      <c r="E440" s="137"/>
      <c r="F440" s="137"/>
      <c r="G440" s="137"/>
      <c r="H440" s="137"/>
      <c r="I440" s="137"/>
      <c r="J440" s="137"/>
      <c r="K440" s="137"/>
    </row>
    <row r="441" spans="2:11">
      <c r="B441" s="137"/>
      <c r="C441" s="137"/>
      <c r="D441" s="137"/>
      <c r="E441" s="137"/>
      <c r="F441" s="137"/>
      <c r="G441" s="137"/>
      <c r="H441" s="137"/>
      <c r="I441" s="137"/>
      <c r="J441" s="137"/>
      <c r="K441" s="137"/>
    </row>
    <row r="442" spans="2:11">
      <c r="B442" s="137"/>
      <c r="C442" s="137"/>
      <c r="D442" s="137"/>
      <c r="E442" s="137"/>
      <c r="F442" s="137"/>
      <c r="G442" s="137"/>
      <c r="H442" s="137"/>
      <c r="I442" s="137"/>
      <c r="J442" s="137"/>
      <c r="K442" s="137"/>
    </row>
    <row r="443" spans="2:11">
      <c r="B443" s="137"/>
      <c r="C443" s="137"/>
      <c r="D443" s="137"/>
      <c r="E443" s="137"/>
      <c r="F443" s="137"/>
      <c r="G443" s="137"/>
      <c r="H443" s="137"/>
      <c r="I443" s="137"/>
      <c r="J443" s="137"/>
      <c r="K443" s="137"/>
    </row>
    <row r="444" spans="2:11">
      <c r="B444" s="137"/>
      <c r="C444" s="137"/>
      <c r="D444" s="137"/>
      <c r="E444" s="137"/>
      <c r="F444" s="137"/>
      <c r="G444" s="137"/>
      <c r="H444" s="137"/>
      <c r="I444" s="137"/>
      <c r="J444" s="137"/>
      <c r="K444" s="137"/>
    </row>
    <row r="445" spans="2:11">
      <c r="B445" s="137"/>
      <c r="C445" s="137"/>
      <c r="D445" s="137"/>
      <c r="E445" s="137"/>
      <c r="F445" s="137"/>
      <c r="G445" s="137"/>
      <c r="H445" s="137"/>
      <c r="I445" s="137"/>
      <c r="J445" s="137"/>
      <c r="K445" s="137"/>
    </row>
    <row r="446" spans="2:11">
      <c r="B446" s="137"/>
      <c r="C446" s="137"/>
      <c r="D446" s="137"/>
      <c r="E446" s="137"/>
      <c r="F446" s="137"/>
      <c r="G446" s="137"/>
      <c r="H446" s="137"/>
      <c r="I446" s="137"/>
      <c r="J446" s="137"/>
      <c r="K446" s="137"/>
    </row>
    <row r="447" spans="2:11">
      <c r="B447" s="137"/>
      <c r="C447" s="137"/>
      <c r="D447" s="137"/>
      <c r="E447" s="137"/>
      <c r="F447" s="137"/>
      <c r="G447" s="137"/>
      <c r="H447" s="137"/>
      <c r="I447" s="137"/>
      <c r="J447" s="137"/>
      <c r="K447" s="137"/>
    </row>
    <row r="448" spans="2:11">
      <c r="B448" s="137"/>
      <c r="C448" s="137"/>
      <c r="D448" s="137"/>
      <c r="E448" s="137"/>
      <c r="F448" s="137"/>
      <c r="G448" s="137"/>
      <c r="H448" s="137"/>
      <c r="I448" s="137"/>
      <c r="J448" s="137"/>
      <c r="K448" s="137"/>
    </row>
    <row r="449" spans="2:11">
      <c r="B449" s="137"/>
      <c r="C449" s="137"/>
      <c r="D449" s="137"/>
      <c r="E449" s="137"/>
      <c r="F449" s="137"/>
      <c r="G449" s="137"/>
      <c r="H449" s="137"/>
      <c r="I449" s="137"/>
      <c r="J449" s="137"/>
      <c r="K449" s="137"/>
    </row>
    <row r="450" spans="2:11">
      <c r="B450" s="137"/>
      <c r="C450" s="137"/>
      <c r="D450" s="137"/>
      <c r="E450" s="137"/>
      <c r="F450" s="137"/>
      <c r="G450" s="137"/>
      <c r="H450" s="137"/>
      <c r="I450" s="137"/>
      <c r="J450" s="137"/>
      <c r="K450" s="137"/>
    </row>
    <row r="451" spans="2:11">
      <c r="B451" s="137"/>
      <c r="C451" s="137"/>
      <c r="D451" s="137"/>
      <c r="E451" s="137"/>
      <c r="F451" s="137"/>
      <c r="G451" s="137"/>
      <c r="H451" s="137"/>
      <c r="I451" s="137"/>
      <c r="J451" s="137"/>
      <c r="K451" s="137"/>
    </row>
    <row r="452" spans="2:11">
      <c r="B452" s="137"/>
      <c r="C452" s="137"/>
      <c r="D452" s="137"/>
      <c r="E452" s="137"/>
      <c r="F452" s="137"/>
      <c r="G452" s="137"/>
      <c r="H452" s="137"/>
      <c r="I452" s="137"/>
      <c r="J452" s="137"/>
      <c r="K452" s="137"/>
    </row>
    <row r="453" spans="2:11">
      <c r="B453" s="137"/>
      <c r="C453" s="137"/>
      <c r="D453" s="137"/>
      <c r="E453" s="137"/>
      <c r="F453" s="137"/>
      <c r="G453" s="137"/>
      <c r="H453" s="137"/>
      <c r="I453" s="137"/>
      <c r="J453" s="137"/>
      <c r="K453" s="137"/>
    </row>
    <row r="454" spans="2:11">
      <c r="B454" s="137"/>
      <c r="C454" s="137"/>
      <c r="D454" s="137"/>
      <c r="E454" s="137"/>
      <c r="F454" s="137"/>
      <c r="G454" s="137"/>
      <c r="H454" s="137"/>
      <c r="I454" s="137"/>
      <c r="J454" s="137"/>
      <c r="K454" s="137"/>
    </row>
    <row r="455" spans="2:11">
      <c r="B455" s="137"/>
      <c r="C455" s="137"/>
      <c r="D455" s="137"/>
      <c r="E455" s="137"/>
      <c r="F455" s="137"/>
      <c r="G455" s="137"/>
      <c r="H455" s="137"/>
      <c r="I455" s="137"/>
      <c r="J455" s="137"/>
      <c r="K455" s="137"/>
    </row>
    <row r="456" spans="2:11">
      <c r="B456" s="137"/>
      <c r="C456" s="137"/>
      <c r="D456" s="137"/>
      <c r="E456" s="137"/>
      <c r="F456" s="137"/>
      <c r="G456" s="137"/>
      <c r="H456" s="137"/>
      <c r="I456" s="137"/>
      <c r="J456" s="137"/>
      <c r="K456" s="137"/>
    </row>
    <row r="457" spans="2:11">
      <c r="B457" s="137"/>
      <c r="C457" s="137"/>
      <c r="D457" s="137"/>
      <c r="E457" s="137"/>
      <c r="F457" s="137"/>
      <c r="G457" s="137"/>
      <c r="H457" s="137"/>
      <c r="I457" s="137"/>
      <c r="J457" s="137"/>
      <c r="K457" s="137"/>
    </row>
    <row r="458" spans="2:11">
      <c r="B458" s="137"/>
      <c r="C458" s="137"/>
      <c r="D458" s="137"/>
      <c r="E458" s="137"/>
      <c r="F458" s="137"/>
      <c r="G458" s="137"/>
      <c r="H458" s="137"/>
      <c r="I458" s="137"/>
      <c r="J458" s="137"/>
      <c r="K458" s="137"/>
    </row>
    <row r="459" spans="2:11">
      <c r="B459" s="137"/>
      <c r="C459" s="137"/>
      <c r="D459" s="137"/>
      <c r="E459" s="137"/>
      <c r="F459" s="137"/>
      <c r="G459" s="137"/>
      <c r="H459" s="137"/>
      <c r="I459" s="137"/>
      <c r="J459" s="137"/>
      <c r="K459" s="137"/>
    </row>
    <row r="460" spans="2:11">
      <c r="B460" s="137"/>
      <c r="C460" s="137"/>
      <c r="D460" s="137"/>
      <c r="E460" s="137"/>
      <c r="F460" s="137"/>
      <c r="G460" s="137"/>
      <c r="H460" s="137"/>
      <c r="I460" s="137"/>
      <c r="J460" s="137"/>
      <c r="K460" s="137"/>
    </row>
    <row r="461" spans="2:11">
      <c r="B461" s="137"/>
      <c r="C461" s="137"/>
      <c r="D461" s="137"/>
      <c r="E461" s="137"/>
      <c r="F461" s="137"/>
      <c r="G461" s="137"/>
      <c r="H461" s="137"/>
      <c r="I461" s="137"/>
      <c r="J461" s="137"/>
      <c r="K461" s="137"/>
    </row>
    <row r="462" spans="2:11">
      <c r="B462" s="137"/>
      <c r="C462" s="137"/>
      <c r="D462" s="137"/>
      <c r="E462" s="137"/>
      <c r="F462" s="137"/>
      <c r="G462" s="137"/>
      <c r="H462" s="137"/>
      <c r="I462" s="137"/>
      <c r="J462" s="137"/>
      <c r="K462" s="137"/>
    </row>
    <row r="463" spans="2:11">
      <c r="B463" s="137"/>
      <c r="C463" s="137"/>
      <c r="D463" s="137"/>
      <c r="E463" s="137"/>
      <c r="F463" s="137"/>
      <c r="G463" s="137"/>
      <c r="H463" s="137"/>
      <c r="I463" s="137"/>
      <c r="J463" s="137"/>
      <c r="K463" s="137"/>
    </row>
    <row r="464" spans="2:11">
      <c r="B464" s="137"/>
      <c r="C464" s="137"/>
      <c r="D464" s="137"/>
      <c r="E464" s="137"/>
      <c r="F464" s="137"/>
      <c r="G464" s="137"/>
      <c r="H464" s="137"/>
      <c r="I464" s="137"/>
      <c r="J464" s="137"/>
      <c r="K464" s="137"/>
    </row>
    <row r="465" spans="2:11">
      <c r="B465" s="137"/>
      <c r="C465" s="137"/>
      <c r="D465" s="137"/>
      <c r="E465" s="137"/>
      <c r="F465" s="137"/>
      <c r="G465" s="137"/>
      <c r="H465" s="137"/>
      <c r="I465" s="137"/>
      <c r="J465" s="137"/>
      <c r="K465" s="137"/>
    </row>
    <row r="466" spans="2:11">
      <c r="B466" s="137"/>
      <c r="C466" s="137"/>
      <c r="D466" s="137"/>
      <c r="E466" s="137"/>
      <c r="F466" s="137"/>
      <c r="G466" s="137"/>
      <c r="H466" s="137"/>
      <c r="I466" s="137"/>
      <c r="J466" s="137"/>
      <c r="K466" s="137"/>
    </row>
    <row r="467" spans="2:11">
      <c r="B467" s="137"/>
      <c r="C467" s="137"/>
      <c r="D467" s="137"/>
      <c r="E467" s="137"/>
      <c r="F467" s="137"/>
      <c r="G467" s="137"/>
      <c r="H467" s="137"/>
      <c r="I467" s="137"/>
      <c r="J467" s="137"/>
      <c r="K467" s="137"/>
    </row>
    <row r="468" spans="2:11">
      <c r="B468" s="137"/>
      <c r="C468" s="137"/>
      <c r="D468" s="137"/>
      <c r="E468" s="137"/>
      <c r="F468" s="137"/>
      <c r="G468" s="137"/>
      <c r="H468" s="137"/>
      <c r="I468" s="137"/>
      <c r="J468" s="137"/>
      <c r="K468" s="137"/>
    </row>
    <row r="469" spans="2:11">
      <c r="B469" s="137"/>
      <c r="C469" s="137"/>
      <c r="D469" s="137"/>
      <c r="E469" s="137"/>
      <c r="F469" s="137"/>
      <c r="G469" s="137"/>
      <c r="H469" s="137"/>
      <c r="I469" s="137"/>
      <c r="J469" s="137"/>
      <c r="K469" s="137"/>
    </row>
    <row r="470" spans="2:11">
      <c r="B470" s="137"/>
      <c r="C470" s="137"/>
      <c r="D470" s="137"/>
      <c r="E470" s="137"/>
      <c r="F470" s="137"/>
      <c r="G470" s="137"/>
      <c r="H470" s="137"/>
      <c r="I470" s="137"/>
      <c r="J470" s="137"/>
      <c r="K470" s="137"/>
    </row>
    <row r="471" spans="2:11">
      <c r="B471" s="137"/>
      <c r="C471" s="137"/>
      <c r="D471" s="137"/>
      <c r="E471" s="137"/>
      <c r="F471" s="137"/>
      <c r="G471" s="137"/>
      <c r="H471" s="137"/>
      <c r="I471" s="137"/>
      <c r="J471" s="137"/>
      <c r="K471" s="137"/>
    </row>
    <row r="472" spans="2:11">
      <c r="B472" s="137"/>
      <c r="C472" s="137"/>
      <c r="D472" s="137"/>
      <c r="E472" s="137"/>
      <c r="F472" s="137"/>
      <c r="G472" s="137"/>
      <c r="H472" s="137"/>
      <c r="I472" s="137"/>
      <c r="J472" s="137"/>
      <c r="K472" s="137"/>
    </row>
    <row r="473" spans="2:11">
      <c r="B473" s="137"/>
      <c r="C473" s="137"/>
      <c r="D473" s="137"/>
      <c r="E473" s="137"/>
      <c r="F473" s="137"/>
      <c r="G473" s="137"/>
      <c r="H473" s="137"/>
      <c r="I473" s="137"/>
      <c r="J473" s="137"/>
      <c r="K473" s="137"/>
    </row>
    <row r="474" spans="2:11">
      <c r="B474" s="137"/>
      <c r="C474" s="137"/>
      <c r="D474" s="137"/>
      <c r="E474" s="137"/>
      <c r="F474" s="137"/>
      <c r="G474" s="137"/>
      <c r="H474" s="137"/>
      <c r="I474" s="137"/>
      <c r="J474" s="137"/>
      <c r="K474" s="137"/>
    </row>
    <row r="475" spans="2:11">
      <c r="B475" s="137"/>
      <c r="C475" s="137"/>
      <c r="D475" s="137"/>
      <c r="E475" s="137"/>
      <c r="F475" s="137"/>
      <c r="G475" s="137"/>
      <c r="H475" s="137"/>
      <c r="I475" s="137"/>
      <c r="J475" s="137"/>
      <c r="K475" s="137"/>
    </row>
    <row r="476" spans="2:11">
      <c r="B476" s="137"/>
      <c r="C476" s="137"/>
      <c r="D476" s="137"/>
      <c r="E476" s="137"/>
      <c r="F476" s="137"/>
      <c r="G476" s="137"/>
      <c r="H476" s="137"/>
      <c r="I476" s="137"/>
      <c r="J476" s="137"/>
      <c r="K476" s="137"/>
    </row>
    <row r="477" spans="2:11">
      <c r="B477" s="137"/>
      <c r="C477" s="137"/>
      <c r="D477" s="137"/>
      <c r="E477" s="137"/>
      <c r="F477" s="137"/>
      <c r="G477" s="137"/>
      <c r="H477" s="137"/>
      <c r="I477" s="137"/>
      <c r="J477" s="137"/>
      <c r="K477" s="137"/>
    </row>
    <row r="478" spans="2:11">
      <c r="B478" s="137"/>
      <c r="C478" s="137"/>
      <c r="D478" s="137"/>
      <c r="E478" s="137"/>
      <c r="F478" s="137"/>
      <c r="G478" s="137"/>
      <c r="H478" s="137"/>
      <c r="I478" s="137"/>
      <c r="J478" s="137"/>
      <c r="K478" s="137"/>
    </row>
    <row r="479" spans="2:11">
      <c r="B479" s="137"/>
      <c r="C479" s="137"/>
      <c r="D479" s="137"/>
      <c r="E479" s="137"/>
      <c r="F479" s="137"/>
      <c r="G479" s="137"/>
      <c r="H479" s="137"/>
      <c r="I479" s="137"/>
      <c r="J479" s="137"/>
      <c r="K479" s="137"/>
    </row>
    <row r="480" spans="2:11">
      <c r="B480" s="137"/>
      <c r="C480" s="137"/>
      <c r="D480" s="137"/>
      <c r="E480" s="137"/>
      <c r="F480" s="137"/>
      <c r="G480" s="137"/>
      <c r="H480" s="137"/>
      <c r="I480" s="137"/>
      <c r="J480" s="137"/>
      <c r="K480" s="137"/>
    </row>
    <row r="481" spans="2:11">
      <c r="B481" s="137"/>
      <c r="C481" s="137"/>
      <c r="D481" s="137"/>
      <c r="E481" s="137"/>
      <c r="F481" s="137"/>
      <c r="G481" s="137"/>
      <c r="H481" s="137"/>
      <c r="I481" s="137"/>
      <c r="J481" s="137"/>
      <c r="K481" s="137"/>
    </row>
    <row r="482" spans="2:11">
      <c r="B482" s="137"/>
      <c r="C482" s="137"/>
      <c r="D482" s="137"/>
      <c r="E482" s="137"/>
      <c r="F482" s="137"/>
      <c r="G482" s="137"/>
      <c r="H482" s="137"/>
      <c r="I482" s="137"/>
      <c r="J482" s="137"/>
      <c r="K482" s="137"/>
    </row>
    <row r="483" spans="2:11">
      <c r="B483" s="137"/>
      <c r="C483" s="137"/>
      <c r="D483" s="137"/>
      <c r="E483" s="137"/>
      <c r="F483" s="137"/>
      <c r="G483" s="137"/>
      <c r="H483" s="137"/>
      <c r="I483" s="137"/>
      <c r="J483" s="137"/>
      <c r="K483" s="137"/>
    </row>
    <row r="484" spans="2:11">
      <c r="B484" s="137"/>
      <c r="C484" s="137"/>
      <c r="D484" s="137"/>
      <c r="E484" s="137"/>
      <c r="F484" s="137"/>
      <c r="G484" s="137"/>
      <c r="H484" s="137"/>
      <c r="I484" s="137"/>
      <c r="J484" s="137"/>
      <c r="K484" s="137"/>
    </row>
    <row r="485" spans="2:11">
      <c r="B485" s="137"/>
      <c r="C485" s="137"/>
      <c r="D485" s="137"/>
      <c r="E485" s="137"/>
      <c r="F485" s="137"/>
      <c r="G485" s="137"/>
      <c r="H485" s="137"/>
      <c r="I485" s="137"/>
      <c r="J485" s="137"/>
      <c r="K485" s="137"/>
    </row>
    <row r="486" spans="2:11">
      <c r="B486" s="137"/>
      <c r="C486" s="137"/>
      <c r="D486" s="137"/>
      <c r="E486" s="137"/>
      <c r="F486" s="137"/>
      <c r="G486" s="137"/>
      <c r="H486" s="137"/>
      <c r="I486" s="137"/>
      <c r="J486" s="137"/>
      <c r="K486" s="137"/>
    </row>
    <row r="487" spans="2:11">
      <c r="B487" s="137"/>
      <c r="C487" s="137"/>
      <c r="D487" s="137"/>
      <c r="E487" s="137"/>
      <c r="F487" s="137"/>
      <c r="G487" s="137"/>
      <c r="H487" s="137"/>
      <c r="I487" s="137"/>
      <c r="J487" s="137"/>
      <c r="K487" s="137"/>
    </row>
    <row r="488" spans="2:11">
      <c r="B488" s="137"/>
      <c r="C488" s="137"/>
      <c r="D488" s="137"/>
      <c r="E488" s="137"/>
      <c r="F488" s="137"/>
      <c r="G488" s="137"/>
      <c r="H488" s="137"/>
      <c r="I488" s="137"/>
      <c r="J488" s="137"/>
      <c r="K488" s="137"/>
    </row>
    <row r="489" spans="2:11">
      <c r="B489" s="137"/>
      <c r="C489" s="137"/>
      <c r="D489" s="137"/>
      <c r="E489" s="137"/>
      <c r="F489" s="137"/>
      <c r="G489" s="137"/>
      <c r="H489" s="137"/>
      <c r="I489" s="137"/>
      <c r="J489" s="137"/>
      <c r="K489" s="137"/>
    </row>
    <row r="490" spans="2:11">
      <c r="B490" s="137"/>
      <c r="C490" s="137"/>
      <c r="D490" s="137"/>
      <c r="E490" s="137"/>
      <c r="F490" s="137"/>
      <c r="G490" s="137"/>
      <c r="H490" s="137"/>
      <c r="I490" s="137"/>
      <c r="J490" s="137"/>
      <c r="K490" s="137"/>
    </row>
    <row r="491" spans="2:11">
      <c r="B491" s="137"/>
      <c r="C491" s="137"/>
      <c r="D491" s="137"/>
      <c r="E491" s="137"/>
      <c r="F491" s="137"/>
      <c r="G491" s="137"/>
      <c r="H491" s="137"/>
      <c r="I491" s="137"/>
      <c r="J491" s="137"/>
      <c r="K491" s="137"/>
    </row>
    <row r="492" spans="2:11">
      <c r="B492" s="137"/>
      <c r="C492" s="137"/>
      <c r="D492" s="137"/>
      <c r="E492" s="137"/>
      <c r="F492" s="137"/>
      <c r="G492" s="137"/>
      <c r="H492" s="137"/>
      <c r="I492" s="137"/>
      <c r="J492" s="137"/>
      <c r="K492" s="137"/>
    </row>
    <row r="493" spans="2:11">
      <c r="B493" s="137"/>
      <c r="C493" s="137"/>
      <c r="D493" s="137"/>
      <c r="E493" s="137"/>
      <c r="F493" s="137"/>
      <c r="G493" s="137"/>
      <c r="H493" s="137"/>
      <c r="I493" s="137"/>
      <c r="J493" s="137"/>
      <c r="K493" s="137"/>
    </row>
    <row r="494" spans="2:11">
      <c r="B494" s="137"/>
      <c r="C494" s="137"/>
      <c r="D494" s="137"/>
      <c r="E494" s="137"/>
      <c r="F494" s="137"/>
      <c r="G494" s="137"/>
      <c r="H494" s="137"/>
      <c r="I494" s="137"/>
      <c r="J494" s="137"/>
      <c r="K494" s="137"/>
    </row>
    <row r="495" spans="2:11">
      <c r="B495" s="137"/>
      <c r="C495" s="137"/>
      <c r="D495" s="137"/>
      <c r="E495" s="137"/>
      <c r="F495" s="137"/>
      <c r="G495" s="137"/>
      <c r="H495" s="137"/>
      <c r="I495" s="137"/>
      <c r="J495" s="137"/>
      <c r="K495" s="137"/>
    </row>
    <row r="496" spans="2:11">
      <c r="B496" s="137"/>
      <c r="C496" s="137"/>
      <c r="D496" s="137"/>
      <c r="E496" s="137"/>
      <c r="F496" s="137"/>
      <c r="G496" s="137"/>
      <c r="H496" s="137"/>
      <c r="I496" s="137"/>
      <c r="J496" s="137"/>
      <c r="K496" s="137"/>
    </row>
    <row r="497" spans="2:11">
      <c r="B497" s="137"/>
      <c r="C497" s="137"/>
      <c r="D497" s="137"/>
      <c r="E497" s="137"/>
      <c r="F497" s="137"/>
      <c r="G497" s="137"/>
      <c r="H497" s="137"/>
      <c r="I497" s="137"/>
      <c r="J497" s="137"/>
      <c r="K497" s="137"/>
    </row>
    <row r="498" spans="2:11">
      <c r="B498" s="137"/>
      <c r="C498" s="137"/>
      <c r="D498" s="137"/>
      <c r="E498" s="137"/>
      <c r="F498" s="137"/>
      <c r="G498" s="137"/>
      <c r="H498" s="137"/>
      <c r="I498" s="137"/>
      <c r="J498" s="137"/>
      <c r="K498" s="137"/>
    </row>
    <row r="499" spans="2:11">
      <c r="B499" s="137"/>
      <c r="C499" s="137"/>
      <c r="D499" s="137"/>
      <c r="E499" s="137"/>
      <c r="F499" s="137"/>
      <c r="G499" s="137"/>
      <c r="H499" s="137"/>
      <c r="I499" s="137"/>
      <c r="J499" s="137"/>
      <c r="K499" s="137"/>
    </row>
    <row r="500" spans="2:11">
      <c r="B500" s="137"/>
      <c r="C500" s="137"/>
      <c r="D500" s="137"/>
      <c r="E500" s="137"/>
      <c r="F500" s="137"/>
      <c r="G500" s="137"/>
      <c r="H500" s="137"/>
      <c r="I500" s="137"/>
      <c r="J500" s="137"/>
      <c r="K500" s="137"/>
    </row>
    <row r="501" spans="2:11">
      <c r="B501" s="1"/>
      <c r="C501" s="1"/>
    </row>
    <row r="502" spans="2:11">
      <c r="B502" s="1"/>
      <c r="C502" s="1"/>
    </row>
    <row r="503" spans="2:11">
      <c r="B503" s="1"/>
      <c r="C503" s="1"/>
    </row>
    <row r="504" spans="2:11">
      <c r="B504" s="1"/>
      <c r="C504" s="1"/>
    </row>
    <row r="505" spans="2:11">
      <c r="B505" s="1"/>
      <c r="C505" s="1"/>
    </row>
    <row r="506" spans="2:11">
      <c r="B506" s="1"/>
      <c r="C506" s="1"/>
    </row>
    <row r="507" spans="2:11">
      <c r="B507" s="1"/>
      <c r="C507" s="1"/>
    </row>
    <row r="508" spans="2:11">
      <c r="B508" s="1"/>
      <c r="C508" s="1"/>
    </row>
    <row r="509" spans="2:11">
      <c r="B509" s="1"/>
      <c r="C509" s="1"/>
    </row>
    <row r="510" spans="2:11">
      <c r="B510" s="1"/>
      <c r="C510" s="1"/>
    </row>
    <row r="511" spans="2:11">
      <c r="B511" s="1"/>
      <c r="C511" s="1"/>
    </row>
    <row r="512" spans="2:11">
      <c r="B512" s="1"/>
      <c r="C512" s="1"/>
    </row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</sheetData>
  <sheetProtection sheet="1" objects="1" scenarios="1"/>
  <autoFilter ref="A13:K351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48.42578125" style="2" bestFit="1" customWidth="1"/>
    <col min="4" max="4" width="14.425781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148</v>
      </c>
      <c r="C1" s="67" t="s" vm="1">
        <v>236</v>
      </c>
    </row>
    <row r="2" spans="2:12">
      <c r="B2" s="46" t="s">
        <v>147</v>
      </c>
      <c r="C2" s="67" t="s">
        <v>237</v>
      </c>
    </row>
    <row r="3" spans="2:12">
      <c r="B3" s="46" t="s">
        <v>149</v>
      </c>
      <c r="C3" s="67" t="s">
        <v>238</v>
      </c>
    </row>
    <row r="4" spans="2:12">
      <c r="B4" s="46" t="s">
        <v>150</v>
      </c>
      <c r="C4" s="67">
        <v>2102</v>
      </c>
    </row>
    <row r="6" spans="2:12" ht="26.25" customHeight="1">
      <c r="B6" s="180" t="s">
        <v>177</v>
      </c>
      <c r="C6" s="181"/>
      <c r="D6" s="181"/>
      <c r="E6" s="181"/>
      <c r="F6" s="181"/>
      <c r="G6" s="181"/>
      <c r="H6" s="181"/>
      <c r="I6" s="181"/>
      <c r="J6" s="181"/>
      <c r="K6" s="181"/>
      <c r="L6" s="182"/>
    </row>
    <row r="7" spans="2:12" ht="26.25" customHeight="1">
      <c r="B7" s="180" t="s">
        <v>101</v>
      </c>
      <c r="C7" s="181"/>
      <c r="D7" s="181"/>
      <c r="E7" s="181"/>
      <c r="F7" s="181"/>
      <c r="G7" s="181"/>
      <c r="H7" s="181"/>
      <c r="I7" s="181"/>
      <c r="J7" s="181"/>
      <c r="K7" s="181"/>
      <c r="L7" s="182"/>
    </row>
    <row r="8" spans="2:12" s="3" customFormat="1" ht="78.75">
      <c r="B8" s="21" t="s">
        <v>118</v>
      </c>
      <c r="C8" s="29" t="s">
        <v>46</v>
      </c>
      <c r="D8" s="29" t="s">
        <v>67</v>
      </c>
      <c r="E8" s="29" t="s">
        <v>105</v>
      </c>
      <c r="F8" s="29" t="s">
        <v>106</v>
      </c>
      <c r="G8" s="29" t="s">
        <v>212</v>
      </c>
      <c r="H8" s="29" t="s">
        <v>211</v>
      </c>
      <c r="I8" s="29" t="s">
        <v>113</v>
      </c>
      <c r="J8" s="29" t="s">
        <v>60</v>
      </c>
      <c r="K8" s="29" t="s">
        <v>151</v>
      </c>
      <c r="L8" s="30" t="s">
        <v>153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26" t="s">
        <v>50</v>
      </c>
      <c r="C11" s="117"/>
      <c r="D11" s="117"/>
      <c r="E11" s="117"/>
      <c r="F11" s="117"/>
      <c r="G11" s="118"/>
      <c r="H11" s="119"/>
      <c r="I11" s="118">
        <v>36.609804062000009</v>
      </c>
      <c r="J11" s="117"/>
      <c r="K11" s="120">
        <f>IFERROR(I11/$I$11,0)</f>
        <v>1</v>
      </c>
      <c r="L11" s="120">
        <f>I11/'סכום נכסי הקרן'!$C$42</f>
        <v>5.8950561098981967E-7</v>
      </c>
    </row>
    <row r="12" spans="2:12" s="88" customFormat="1" ht="21" customHeight="1">
      <c r="B12" s="127" t="s">
        <v>2459</v>
      </c>
      <c r="C12" s="117"/>
      <c r="D12" s="117"/>
      <c r="E12" s="117"/>
      <c r="F12" s="117"/>
      <c r="G12" s="118"/>
      <c r="H12" s="119"/>
      <c r="I12" s="118">
        <v>1.4381840620000004</v>
      </c>
      <c r="J12" s="117"/>
      <c r="K12" s="120">
        <f t="shared" ref="K12:K17" si="0">IFERROR(I12/$I$11,0)</f>
        <v>3.9284123443118796E-2</v>
      </c>
      <c r="L12" s="120">
        <f>I12/'סכום נכסי הקרן'!$C$42</f>
        <v>2.3158211192535247E-8</v>
      </c>
    </row>
    <row r="13" spans="2:12">
      <c r="B13" s="72" t="s">
        <v>2460</v>
      </c>
      <c r="C13" s="73">
        <v>8944</v>
      </c>
      <c r="D13" s="86" t="s">
        <v>479</v>
      </c>
      <c r="E13" s="86" t="s">
        <v>135</v>
      </c>
      <c r="F13" s="95">
        <v>44607</v>
      </c>
      <c r="G13" s="83">
        <v>394108.0173500001</v>
      </c>
      <c r="H13" s="85">
        <v>0.3649</v>
      </c>
      <c r="I13" s="83">
        <v>1.4381001550000003</v>
      </c>
      <c r="J13" s="84">
        <v>2.3659722015148005E-3</v>
      </c>
      <c r="K13" s="84">
        <f t="shared" si="0"/>
        <v>3.9281831516074943E-2</v>
      </c>
      <c r="L13" s="84">
        <f>I13/'סכום נכסי הקרן'!$C$42</f>
        <v>2.3156860088682912E-8</v>
      </c>
    </row>
    <row r="14" spans="2:12">
      <c r="B14" s="72" t="s">
        <v>2461</v>
      </c>
      <c r="C14" s="73">
        <v>8731</v>
      </c>
      <c r="D14" s="86" t="s">
        <v>158</v>
      </c>
      <c r="E14" s="86" t="s">
        <v>135</v>
      </c>
      <c r="F14" s="95">
        <v>44537</v>
      </c>
      <c r="G14" s="83">
        <v>83906.868210000001</v>
      </c>
      <c r="H14" s="85">
        <v>1E-4</v>
      </c>
      <c r="I14" s="83">
        <v>8.3907000000000008E-5</v>
      </c>
      <c r="J14" s="84">
        <v>1.282323572832615E-2</v>
      </c>
      <c r="K14" s="84">
        <f t="shared" si="0"/>
        <v>2.2919270438569E-6</v>
      </c>
      <c r="L14" s="84">
        <f>I14/'סכום נכסי הקרן'!$C$42</f>
        <v>1.351103852332953E-12</v>
      </c>
    </row>
    <row r="15" spans="2:12" s="88" customFormat="1">
      <c r="B15" s="127" t="s">
        <v>205</v>
      </c>
      <c r="C15" s="117"/>
      <c r="D15" s="117"/>
      <c r="E15" s="117"/>
      <c r="F15" s="117"/>
      <c r="G15" s="118"/>
      <c r="H15" s="119"/>
      <c r="I15" s="118">
        <v>35.171620000000011</v>
      </c>
      <c r="J15" s="117"/>
      <c r="K15" s="120">
        <f t="shared" si="0"/>
        <v>0.96071587655688129</v>
      </c>
      <c r="L15" s="120">
        <f>I15/'סכום נכסי הקרן'!$C$42</f>
        <v>5.6634739979728445E-7</v>
      </c>
    </row>
    <row r="16" spans="2:12">
      <c r="B16" s="72" t="s">
        <v>2462</v>
      </c>
      <c r="C16" s="73" t="s">
        <v>2463</v>
      </c>
      <c r="D16" s="86" t="s">
        <v>693</v>
      </c>
      <c r="E16" s="86" t="s">
        <v>134</v>
      </c>
      <c r="F16" s="154">
        <v>43375</v>
      </c>
      <c r="G16" s="83">
        <v>250.00000000000003</v>
      </c>
      <c r="H16" s="142">
        <v>0</v>
      </c>
      <c r="I16" s="158">
        <v>0</v>
      </c>
      <c r="J16" s="156">
        <v>0</v>
      </c>
      <c r="K16" s="156">
        <v>0</v>
      </c>
      <c r="L16" s="156">
        <v>0</v>
      </c>
    </row>
    <row r="17" spans="2:12">
      <c r="B17" s="72" t="s">
        <v>2464</v>
      </c>
      <c r="C17" s="73">
        <v>9122</v>
      </c>
      <c r="D17" s="86" t="s">
        <v>1157</v>
      </c>
      <c r="E17" s="86" t="s">
        <v>134</v>
      </c>
      <c r="F17" s="95">
        <v>44742</v>
      </c>
      <c r="G17" s="83">
        <v>55240.820000000007</v>
      </c>
      <c r="H17" s="85">
        <v>16.649999999999999</v>
      </c>
      <c r="I17" s="83">
        <v>35.171620000000011</v>
      </c>
      <c r="J17" s="84">
        <v>6.640837190848313E-3</v>
      </c>
      <c r="K17" s="84">
        <f t="shared" si="0"/>
        <v>0.96071587655688129</v>
      </c>
      <c r="L17" s="84">
        <f>I17/'סכום נכסי הקרן'!$C$42</f>
        <v>5.6634739979728445E-7</v>
      </c>
    </row>
    <row r="18" spans="2:12">
      <c r="B18" s="91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139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139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139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136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</row>
    <row r="119" spans="2:12">
      <c r="B119" s="136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</row>
    <row r="120" spans="2:12">
      <c r="B120" s="136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</row>
    <row r="121" spans="2:12">
      <c r="B121" s="136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</row>
    <row r="122" spans="2:12">
      <c r="B122" s="136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</row>
    <row r="123" spans="2:12">
      <c r="B123" s="136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</row>
    <row r="124" spans="2:12">
      <c r="B124" s="136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</row>
    <row r="125" spans="2:12">
      <c r="B125" s="136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</row>
    <row r="126" spans="2:12">
      <c r="B126" s="136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</row>
    <row r="127" spans="2:12">
      <c r="B127" s="136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</row>
    <row r="128" spans="2:12">
      <c r="B128" s="136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</row>
    <row r="129" spans="2:12">
      <c r="B129" s="136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</row>
    <row r="130" spans="2:12">
      <c r="B130" s="136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</row>
    <row r="131" spans="2:12">
      <c r="B131" s="136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</row>
    <row r="132" spans="2:12">
      <c r="B132" s="136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</row>
    <row r="133" spans="2:12">
      <c r="B133" s="136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</row>
    <row r="134" spans="2:12">
      <c r="B134" s="136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</row>
    <row r="135" spans="2:12">
      <c r="B135" s="136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2:12">
      <c r="B136" s="136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2:12">
      <c r="B137" s="136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</row>
    <row r="138" spans="2:12">
      <c r="B138" s="136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</row>
    <row r="139" spans="2:12">
      <c r="B139" s="136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</row>
    <row r="140" spans="2:12">
      <c r="B140" s="136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</row>
    <row r="141" spans="2:12">
      <c r="B141" s="136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</row>
    <row r="142" spans="2:12">
      <c r="B142" s="136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</row>
    <row r="143" spans="2:12">
      <c r="B143" s="136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</row>
    <row r="144" spans="2:12">
      <c r="B144" s="136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</row>
    <row r="145" spans="2:12">
      <c r="B145" s="136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</row>
    <row r="146" spans="2:12">
      <c r="B146" s="136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</row>
    <row r="147" spans="2:12">
      <c r="B147" s="136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</row>
    <row r="148" spans="2:12">
      <c r="B148" s="136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</row>
    <row r="149" spans="2:12">
      <c r="B149" s="136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</row>
    <row r="150" spans="2:12">
      <c r="B150" s="136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</row>
    <row r="151" spans="2:12">
      <c r="B151" s="136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</row>
    <row r="152" spans="2:12">
      <c r="B152" s="136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</row>
    <row r="153" spans="2:12">
      <c r="B153" s="136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</row>
    <row r="154" spans="2:12">
      <c r="B154" s="136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</row>
    <row r="155" spans="2:12">
      <c r="B155" s="136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</row>
    <row r="156" spans="2:12">
      <c r="B156" s="136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</row>
    <row r="157" spans="2:12">
      <c r="B157" s="136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</row>
    <row r="158" spans="2:12">
      <c r="B158" s="136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</row>
    <row r="159" spans="2:12">
      <c r="B159" s="136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</row>
    <row r="160" spans="2:12">
      <c r="B160" s="136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</row>
    <row r="161" spans="2:12">
      <c r="B161" s="136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</row>
    <row r="162" spans="2:12">
      <c r="B162" s="136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</row>
    <row r="163" spans="2:12">
      <c r="B163" s="136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</row>
    <row r="164" spans="2:12">
      <c r="B164" s="136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</row>
    <row r="165" spans="2:12">
      <c r="B165" s="136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</row>
    <row r="166" spans="2:12">
      <c r="B166" s="136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</row>
    <row r="167" spans="2:12">
      <c r="B167" s="136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</row>
    <row r="168" spans="2:12">
      <c r="B168" s="136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</row>
    <row r="169" spans="2:12">
      <c r="B169" s="136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</row>
    <row r="170" spans="2:12">
      <c r="B170" s="136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</row>
    <row r="171" spans="2:12">
      <c r="B171" s="136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</row>
    <row r="172" spans="2:12">
      <c r="B172" s="136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</row>
    <row r="173" spans="2:12">
      <c r="B173" s="136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</row>
    <row r="174" spans="2:12">
      <c r="B174" s="136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</row>
    <row r="175" spans="2:12">
      <c r="B175" s="136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</row>
    <row r="176" spans="2:12">
      <c r="B176" s="136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</row>
    <row r="177" spans="2:12">
      <c r="B177" s="136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</row>
    <row r="178" spans="2:12">
      <c r="B178" s="136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</row>
    <row r="179" spans="2:12">
      <c r="B179" s="136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</row>
    <row r="180" spans="2:12">
      <c r="B180" s="136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</row>
    <row r="181" spans="2:12">
      <c r="B181" s="136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</row>
    <row r="182" spans="2:12">
      <c r="B182" s="136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</row>
    <row r="183" spans="2:12">
      <c r="B183" s="136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</row>
    <row r="184" spans="2:12">
      <c r="B184" s="136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</row>
    <row r="185" spans="2:12">
      <c r="B185" s="136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</row>
    <row r="186" spans="2:12">
      <c r="B186" s="136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</row>
    <row r="187" spans="2:12">
      <c r="B187" s="136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</row>
    <row r="188" spans="2:12">
      <c r="B188" s="136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</row>
    <row r="189" spans="2:12">
      <c r="B189" s="136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</row>
    <row r="190" spans="2:12">
      <c r="B190" s="136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</row>
    <row r="191" spans="2:12">
      <c r="B191" s="136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2:12">
      <c r="B192" s="136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2:12">
      <c r="B193" s="136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2:12">
      <c r="B194" s="136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</row>
    <row r="195" spans="2:12">
      <c r="B195" s="136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</row>
    <row r="196" spans="2:12">
      <c r="B196" s="136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</row>
    <row r="197" spans="2:12">
      <c r="B197" s="136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</row>
    <row r="198" spans="2:12">
      <c r="B198" s="136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</row>
    <row r="199" spans="2:12">
      <c r="B199" s="136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</row>
    <row r="200" spans="2:12">
      <c r="B200" s="136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</row>
    <row r="201" spans="2:12">
      <c r="B201" s="136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</row>
    <row r="202" spans="2:12">
      <c r="B202" s="136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</row>
    <row r="203" spans="2:12">
      <c r="B203" s="136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</row>
    <row r="204" spans="2:12">
      <c r="B204" s="136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</row>
    <row r="205" spans="2:12">
      <c r="B205" s="136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</row>
    <row r="206" spans="2:12">
      <c r="B206" s="136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</row>
    <row r="207" spans="2:12">
      <c r="B207" s="136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</row>
    <row r="208" spans="2:12">
      <c r="B208" s="136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</row>
    <row r="209" spans="2:12">
      <c r="B209" s="136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</row>
    <row r="210" spans="2:12">
      <c r="B210" s="136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</row>
    <row r="211" spans="2:12">
      <c r="B211" s="136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</row>
    <row r="212" spans="2:12">
      <c r="B212" s="136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</row>
    <row r="213" spans="2:12">
      <c r="B213" s="136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2:12">
      <c r="B214" s="136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2:12">
      <c r="B215" s="136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</row>
    <row r="216" spans="2:12">
      <c r="B216" s="136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</row>
    <row r="217" spans="2:12">
      <c r="B217" s="136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</row>
    <row r="218" spans="2:12">
      <c r="B218" s="136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</row>
    <row r="219" spans="2:12">
      <c r="B219" s="136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</row>
    <row r="220" spans="2:12">
      <c r="B220" s="136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</row>
    <row r="221" spans="2:12">
      <c r="B221" s="136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</row>
    <row r="222" spans="2:12">
      <c r="B222" s="136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</row>
    <row r="223" spans="2:12">
      <c r="B223" s="136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</row>
    <row r="224" spans="2:12">
      <c r="B224" s="136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</row>
    <row r="225" spans="2:12">
      <c r="B225" s="136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</row>
    <row r="226" spans="2:12">
      <c r="B226" s="136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</row>
    <row r="227" spans="2:12">
      <c r="B227" s="136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</row>
    <row r="228" spans="2:12">
      <c r="B228" s="136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</row>
    <row r="229" spans="2:12">
      <c r="B229" s="136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</row>
    <row r="230" spans="2:12">
      <c r="B230" s="136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</row>
    <row r="231" spans="2:12">
      <c r="B231" s="136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</row>
    <row r="232" spans="2:12">
      <c r="B232" s="136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</row>
    <row r="233" spans="2:12">
      <c r="B233" s="13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</row>
    <row r="234" spans="2:12">
      <c r="B234" s="136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</row>
    <row r="235" spans="2:12">
      <c r="B235" s="136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</row>
    <row r="236" spans="2:12">
      <c r="B236" s="136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</row>
    <row r="237" spans="2:12">
      <c r="B237" s="136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</row>
    <row r="238" spans="2:12">
      <c r="B238" s="136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</row>
    <row r="239" spans="2:12">
      <c r="B239" s="136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</row>
    <row r="240" spans="2:12">
      <c r="B240" s="136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</row>
    <row r="241" spans="2:12">
      <c r="B241" s="136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</row>
    <row r="242" spans="2:12">
      <c r="B242" s="136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</row>
    <row r="243" spans="2:12">
      <c r="B243" s="136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</row>
    <row r="244" spans="2:12">
      <c r="B244" s="136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</row>
    <row r="245" spans="2:12">
      <c r="B245" s="136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</row>
    <row r="246" spans="2:12">
      <c r="B246" s="136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</row>
    <row r="247" spans="2:12">
      <c r="B247" s="136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</row>
    <row r="248" spans="2:12">
      <c r="B248" s="136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</row>
    <row r="249" spans="2:12">
      <c r="B249" s="136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</row>
    <row r="250" spans="2:12">
      <c r="B250" s="136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</row>
    <row r="251" spans="2:12">
      <c r="B251" s="136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</row>
    <row r="252" spans="2:12">
      <c r="B252" s="136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</row>
    <row r="253" spans="2:12">
      <c r="B253" s="136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</row>
    <row r="254" spans="2:12">
      <c r="B254" s="136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</row>
    <row r="255" spans="2:12">
      <c r="B255" s="136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</row>
    <row r="256" spans="2:12">
      <c r="B256" s="136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</row>
    <row r="257" spans="2:12">
      <c r="B257" s="136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</row>
    <row r="258" spans="2:12">
      <c r="B258" s="136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</row>
    <row r="259" spans="2:12">
      <c r="B259" s="136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</row>
    <row r="260" spans="2:12">
      <c r="B260" s="136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</row>
    <row r="261" spans="2:12">
      <c r="B261" s="136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</row>
    <row r="262" spans="2:12">
      <c r="B262" s="136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</row>
    <row r="263" spans="2:12">
      <c r="B263" s="136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</row>
    <row r="264" spans="2:12">
      <c r="B264" s="136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</row>
    <row r="265" spans="2:12">
      <c r="B265" s="136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</row>
    <row r="266" spans="2:12">
      <c r="B266" s="136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</row>
    <row r="267" spans="2:12">
      <c r="B267" s="136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</row>
    <row r="268" spans="2:12">
      <c r="B268" s="136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</row>
    <row r="269" spans="2:12">
      <c r="B269" s="136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</row>
    <row r="270" spans="2:12">
      <c r="B270" s="136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</row>
    <row r="271" spans="2:12">
      <c r="B271" s="136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</row>
    <row r="272" spans="2:12">
      <c r="B272" s="136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</row>
    <row r="273" spans="2:12">
      <c r="B273" s="136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</row>
    <row r="274" spans="2:12">
      <c r="B274" s="136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</row>
    <row r="275" spans="2:12">
      <c r="B275" s="136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</row>
    <row r="276" spans="2:12">
      <c r="B276" s="136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</row>
    <row r="277" spans="2:12">
      <c r="B277" s="136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</row>
    <row r="278" spans="2:12">
      <c r="B278" s="136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</row>
    <row r="279" spans="2:12">
      <c r="B279" s="136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</row>
    <row r="280" spans="2:12">
      <c r="B280" s="136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</row>
    <row r="281" spans="2:12">
      <c r="B281" s="136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</row>
    <row r="282" spans="2:12">
      <c r="B282" s="136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</row>
    <row r="283" spans="2:12">
      <c r="B283" s="136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</row>
    <row r="284" spans="2:12">
      <c r="B284" s="136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</row>
    <row r="285" spans="2:12">
      <c r="B285" s="136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</row>
    <row r="286" spans="2:12">
      <c r="B286" s="136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</row>
    <row r="287" spans="2:12">
      <c r="B287" s="136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</row>
    <row r="288" spans="2:12">
      <c r="B288" s="136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</row>
    <row r="289" spans="2:12">
      <c r="B289" s="136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</row>
    <row r="290" spans="2:12">
      <c r="B290" s="136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</row>
    <row r="291" spans="2:12">
      <c r="B291" s="136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</row>
    <row r="292" spans="2:12">
      <c r="B292" s="136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</row>
    <row r="293" spans="2:12">
      <c r="B293" s="136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</row>
    <row r="294" spans="2:12">
      <c r="B294" s="136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</row>
    <row r="295" spans="2:12">
      <c r="B295" s="136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</row>
    <row r="296" spans="2:12">
      <c r="B296" s="136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</row>
    <row r="297" spans="2:12">
      <c r="B297" s="136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</row>
    <row r="298" spans="2:12">
      <c r="B298" s="136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</row>
    <row r="299" spans="2:12">
      <c r="B299" s="136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</row>
    <row r="300" spans="2:12">
      <c r="B300" s="136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</row>
    <row r="301" spans="2:12">
      <c r="B301" s="136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</row>
    <row r="302" spans="2:12">
      <c r="B302" s="136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</row>
    <row r="303" spans="2:12">
      <c r="B303" s="136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</row>
    <row r="304" spans="2:12">
      <c r="B304" s="136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</row>
    <row r="305" spans="2:12">
      <c r="B305" s="136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</row>
    <row r="306" spans="2:12">
      <c r="B306" s="136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</row>
    <row r="307" spans="2:12">
      <c r="B307" s="136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</row>
    <row r="308" spans="2:12">
      <c r="B308" s="136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</row>
    <row r="309" spans="2:12">
      <c r="B309" s="136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</row>
    <row r="310" spans="2:12">
      <c r="B310" s="136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</row>
    <row r="311" spans="2:12">
      <c r="B311" s="136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</row>
    <row r="312" spans="2:12">
      <c r="B312" s="136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</row>
    <row r="313" spans="2:12">
      <c r="B313" s="136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</row>
    <row r="314" spans="2:12">
      <c r="B314" s="136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</row>
    <row r="315" spans="2:12">
      <c r="B315" s="136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</row>
    <row r="316" spans="2:12">
      <c r="B316" s="136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</row>
    <row r="317" spans="2:12">
      <c r="B317" s="136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</row>
    <row r="318" spans="2:12">
      <c r="B318" s="136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</row>
    <row r="319" spans="2:12">
      <c r="B319" s="136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</row>
    <row r="320" spans="2:12">
      <c r="B320" s="136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</row>
    <row r="321" spans="2:12">
      <c r="B321" s="136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</row>
    <row r="322" spans="2:12">
      <c r="B322" s="136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</row>
    <row r="323" spans="2:12">
      <c r="B323" s="136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</row>
    <row r="324" spans="2:12">
      <c r="B324" s="136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</row>
    <row r="325" spans="2:12">
      <c r="B325" s="136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</row>
    <row r="326" spans="2:12">
      <c r="B326" s="136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</row>
    <row r="327" spans="2:12">
      <c r="B327" s="136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</row>
    <row r="328" spans="2:12">
      <c r="B328" s="136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</row>
    <row r="329" spans="2:12">
      <c r="B329" s="136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</row>
    <row r="330" spans="2:12">
      <c r="B330" s="136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</row>
    <row r="331" spans="2:12">
      <c r="B331" s="136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</row>
    <row r="332" spans="2:12">
      <c r="B332" s="136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</row>
    <row r="333" spans="2:12">
      <c r="B333" s="136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</row>
    <row r="334" spans="2:12">
      <c r="B334" s="136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</row>
    <row r="335" spans="2:12">
      <c r="B335" s="136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</row>
    <row r="336" spans="2:12">
      <c r="B336" s="136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</row>
    <row r="337" spans="2:12">
      <c r="B337" s="136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</row>
    <row r="338" spans="2:12">
      <c r="B338" s="136"/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</row>
    <row r="339" spans="2:12">
      <c r="B339" s="136"/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</row>
    <row r="340" spans="2:12">
      <c r="B340" s="136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</row>
    <row r="341" spans="2:12">
      <c r="B341" s="136"/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</row>
    <row r="342" spans="2:12">
      <c r="B342" s="136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</row>
    <row r="343" spans="2:12">
      <c r="B343" s="136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</row>
    <row r="344" spans="2:12">
      <c r="B344" s="136"/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</row>
    <row r="345" spans="2:12">
      <c r="B345" s="136"/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</row>
    <row r="346" spans="2:12">
      <c r="B346" s="136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</row>
    <row r="347" spans="2:12">
      <c r="B347" s="136"/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</row>
    <row r="348" spans="2:12">
      <c r="B348" s="136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</row>
    <row r="349" spans="2:12">
      <c r="B349" s="136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</row>
    <row r="350" spans="2:12">
      <c r="B350" s="136"/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</row>
    <row r="351" spans="2:12">
      <c r="B351" s="136"/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</row>
    <row r="352" spans="2:12">
      <c r="B352" s="136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</row>
    <row r="353" spans="2:12">
      <c r="B353" s="136"/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</row>
    <row r="354" spans="2:12">
      <c r="B354" s="136"/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</row>
    <row r="355" spans="2:12">
      <c r="B355" s="136"/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</row>
    <row r="356" spans="2:12">
      <c r="B356" s="136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</row>
    <row r="357" spans="2:12">
      <c r="B357" s="136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</row>
    <row r="358" spans="2:12">
      <c r="B358" s="136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</row>
    <row r="359" spans="2:12">
      <c r="B359" s="136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</row>
    <row r="360" spans="2:12">
      <c r="B360" s="136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</row>
    <row r="361" spans="2:12">
      <c r="B361" s="136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</row>
    <row r="362" spans="2:12">
      <c r="B362" s="136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</row>
    <row r="363" spans="2:12">
      <c r="B363" s="136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</row>
    <row r="364" spans="2:12">
      <c r="B364" s="136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</row>
    <row r="365" spans="2:12">
      <c r="B365" s="136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</row>
    <row r="366" spans="2:12">
      <c r="B366" s="136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</row>
    <row r="367" spans="2:12">
      <c r="B367" s="136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</row>
    <row r="368" spans="2:12">
      <c r="B368" s="136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</row>
    <row r="369" spans="2:12">
      <c r="B369" s="136"/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</row>
    <row r="370" spans="2:12">
      <c r="B370" s="136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</row>
    <row r="371" spans="2:12">
      <c r="B371" s="136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</row>
    <row r="372" spans="2:12">
      <c r="B372" s="136"/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</row>
    <row r="373" spans="2:12">
      <c r="B373" s="136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</row>
    <row r="374" spans="2:12">
      <c r="B374" s="136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</row>
    <row r="375" spans="2:12">
      <c r="B375" s="136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</row>
    <row r="376" spans="2:12">
      <c r="B376" s="136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</row>
    <row r="377" spans="2:12">
      <c r="B377" s="136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</row>
    <row r="378" spans="2:12">
      <c r="B378" s="136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</row>
    <row r="379" spans="2:12">
      <c r="B379" s="136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</row>
    <row r="380" spans="2:12">
      <c r="B380" s="136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</row>
    <row r="381" spans="2:12">
      <c r="B381" s="136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</row>
    <row r="382" spans="2:12">
      <c r="B382" s="136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</row>
    <row r="383" spans="2:12">
      <c r="B383" s="136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</row>
    <row r="384" spans="2:12">
      <c r="B384" s="136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</row>
    <row r="385" spans="2:12">
      <c r="B385" s="136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</row>
    <row r="386" spans="2:12">
      <c r="B386" s="136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</row>
    <row r="387" spans="2:12">
      <c r="B387" s="136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</row>
    <row r="388" spans="2:12">
      <c r="B388" s="136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</row>
    <row r="389" spans="2:12">
      <c r="B389" s="136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</row>
    <row r="390" spans="2:12">
      <c r="B390" s="136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</row>
    <row r="391" spans="2:12">
      <c r="B391" s="136"/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</row>
    <row r="392" spans="2:12">
      <c r="B392" s="136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</row>
    <row r="393" spans="2:12">
      <c r="B393" s="136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</row>
    <row r="394" spans="2:12">
      <c r="B394" s="136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</row>
    <row r="395" spans="2:12">
      <c r="B395" s="136"/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</row>
    <row r="396" spans="2:12">
      <c r="B396" s="136"/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</row>
    <row r="397" spans="2:12">
      <c r="B397" s="136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</row>
    <row r="398" spans="2:12">
      <c r="B398" s="136"/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</row>
    <row r="399" spans="2:12">
      <c r="B399" s="136"/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</row>
    <row r="400" spans="2:12">
      <c r="B400" s="136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</row>
    <row r="401" spans="2:12">
      <c r="B401" s="136"/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</row>
    <row r="402" spans="2:12">
      <c r="B402" s="136"/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</row>
    <row r="403" spans="2:12">
      <c r="B403" s="136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</row>
    <row r="404" spans="2:12">
      <c r="B404" s="136"/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</row>
    <row r="405" spans="2:12">
      <c r="B405" s="136"/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</row>
    <row r="406" spans="2:12">
      <c r="B406" s="136"/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</row>
    <row r="407" spans="2:12">
      <c r="B407" s="136"/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</row>
    <row r="408" spans="2:12">
      <c r="B408" s="136"/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</row>
    <row r="409" spans="2:12">
      <c r="B409" s="136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</row>
    <row r="410" spans="2:12">
      <c r="B410" s="136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</row>
    <row r="411" spans="2:12">
      <c r="B411" s="136"/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</row>
    <row r="412" spans="2:12">
      <c r="B412" s="136"/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</row>
    <row r="413" spans="2:12">
      <c r="B413" s="136"/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</row>
    <row r="414" spans="2:12">
      <c r="B414" s="136"/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</row>
    <row r="415" spans="2:12">
      <c r="B415" s="136"/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</row>
    <row r="416" spans="2:12">
      <c r="B416" s="136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</row>
    <row r="417" spans="2:12">
      <c r="B417" s="136"/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</row>
    <row r="418" spans="2:12">
      <c r="B418" s="136"/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</row>
    <row r="419" spans="2:12">
      <c r="B419" s="136"/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</row>
    <row r="420" spans="2:12">
      <c r="B420" s="136"/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</row>
    <row r="421" spans="2:12">
      <c r="B421" s="136"/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</row>
    <row r="422" spans="2:12">
      <c r="B422" s="136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</row>
    <row r="423" spans="2:12">
      <c r="B423" s="136"/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</row>
    <row r="424" spans="2:12">
      <c r="B424" s="136"/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</row>
    <row r="425" spans="2:12">
      <c r="B425" s="136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</row>
    <row r="426" spans="2:12">
      <c r="B426" s="136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</row>
    <row r="427" spans="2:12">
      <c r="B427" s="136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</row>
    <row r="428" spans="2:12">
      <c r="B428" s="136"/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</row>
    <row r="429" spans="2:12">
      <c r="B429" s="136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</row>
    <row r="430" spans="2:12">
      <c r="B430" s="136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</row>
    <row r="431" spans="2:12">
      <c r="B431" s="136"/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</row>
    <row r="432" spans="2:12">
      <c r="B432" s="136"/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</row>
    <row r="433" spans="2:12">
      <c r="B433" s="136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</row>
    <row r="434" spans="2:12">
      <c r="B434" s="136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</row>
    <row r="435" spans="2:12">
      <c r="B435" s="136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</row>
    <row r="436" spans="2:12">
      <c r="B436" s="136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</row>
    <row r="437" spans="2:12">
      <c r="B437" s="136"/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</row>
    <row r="438" spans="2:12">
      <c r="B438" s="136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</row>
    <row r="439" spans="2:12">
      <c r="B439" s="136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</row>
    <row r="440" spans="2:12">
      <c r="B440" s="136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</row>
    <row r="441" spans="2:12">
      <c r="B441" s="136"/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</row>
    <row r="442" spans="2:12">
      <c r="B442" s="136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</row>
    <row r="443" spans="2:12">
      <c r="B443" s="136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</row>
    <row r="444" spans="2:12">
      <c r="B444" s="136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</row>
    <row r="445" spans="2:12">
      <c r="B445" s="136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</row>
    <row r="446" spans="2:12">
      <c r="B446" s="136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</row>
    <row r="447" spans="2:12">
      <c r="B447" s="136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</row>
    <row r="448" spans="2:12">
      <c r="B448" s="136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</row>
    <row r="449" spans="2:12">
      <c r="B449" s="136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</row>
    <row r="450" spans="2:12">
      <c r="B450" s="136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</row>
    <row r="451" spans="2:12">
      <c r="B451" s="136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</row>
    <row r="452" spans="2:12">
      <c r="B452" s="136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</row>
    <row r="453" spans="2:12">
      <c r="B453" s="136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</row>
    <row r="454" spans="2:12">
      <c r="B454" s="136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</row>
    <row r="455" spans="2:12">
      <c r="B455" s="136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</row>
    <row r="456" spans="2:12">
      <c r="B456" s="136"/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</row>
    <row r="457" spans="2:12">
      <c r="B457" s="136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</row>
    <row r="458" spans="2:12">
      <c r="B458" s="136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</row>
    <row r="459" spans="2:12">
      <c r="B459" s="136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</row>
    <row r="460" spans="2:12">
      <c r="B460" s="136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</row>
    <row r="461" spans="2:12">
      <c r="B461" s="136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</row>
    <row r="462" spans="2:12">
      <c r="B462" s="136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</row>
    <row r="463" spans="2:12">
      <c r="B463" s="136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</row>
    <row r="464" spans="2:12">
      <c r="B464" s="136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</row>
    <row r="465" spans="2:12">
      <c r="B465" s="136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</row>
    <row r="466" spans="2:12">
      <c r="B466" s="136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</row>
    <row r="467" spans="2:12">
      <c r="B467" s="136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</row>
    <row r="468" spans="2:12">
      <c r="B468" s="136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</row>
    <row r="469" spans="2:12">
      <c r="B469" s="136"/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</row>
    <row r="470" spans="2:12">
      <c r="B470" s="136"/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</row>
    <row r="471" spans="2:12">
      <c r="B471" s="136"/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</row>
    <row r="472" spans="2:12">
      <c r="B472" s="136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</row>
    <row r="473" spans="2:12">
      <c r="B473" s="136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</row>
    <row r="474" spans="2:12">
      <c r="B474" s="136"/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</row>
    <row r="475" spans="2:12">
      <c r="B475" s="136"/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</row>
    <row r="476" spans="2:12">
      <c r="B476" s="136"/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</row>
    <row r="477" spans="2:12">
      <c r="B477" s="136"/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</row>
    <row r="478" spans="2:12">
      <c r="B478" s="136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</row>
    <row r="479" spans="2:12">
      <c r="B479" s="136"/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</row>
    <row r="480" spans="2:12">
      <c r="B480" s="136"/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</row>
    <row r="481" spans="2:12">
      <c r="B481" s="136"/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</row>
    <row r="482" spans="2:12">
      <c r="B482" s="136"/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</row>
    <row r="483" spans="2:12">
      <c r="B483" s="136"/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</row>
    <row r="484" spans="2:12">
      <c r="B484" s="136"/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</row>
    <row r="485" spans="2:12">
      <c r="B485" s="136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</row>
    <row r="486" spans="2:12">
      <c r="B486" s="136"/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</row>
    <row r="487" spans="2:12">
      <c r="B487" s="136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</row>
    <row r="488" spans="2:12">
      <c r="B488" s="136"/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</row>
    <row r="489" spans="2:12">
      <c r="B489" s="136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</row>
    <row r="490" spans="2:12">
      <c r="B490" s="136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</row>
    <row r="491" spans="2:12">
      <c r="B491" s="136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</row>
    <row r="492" spans="2:12">
      <c r="B492" s="136"/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</row>
    <row r="493" spans="2:12">
      <c r="B493" s="136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</row>
    <row r="494" spans="2:12">
      <c r="B494" s="136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</row>
    <row r="495" spans="2:12">
      <c r="B495" s="136"/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</row>
    <row r="496" spans="2:12">
      <c r="B496" s="136"/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</row>
    <row r="497" spans="2:12">
      <c r="B497" s="136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</row>
    <row r="498" spans="2:12">
      <c r="B498" s="136"/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</row>
    <row r="499" spans="2:12">
      <c r="B499" s="136"/>
      <c r="C499" s="137"/>
      <c r="D499" s="137"/>
      <c r="E499" s="137"/>
      <c r="F499" s="137"/>
      <c r="G499" s="137"/>
      <c r="H499" s="137"/>
      <c r="I499" s="137"/>
      <c r="J499" s="137"/>
      <c r="K499" s="137"/>
      <c r="L499" s="137"/>
    </row>
    <row r="500" spans="2:12">
      <c r="B500" s="136"/>
      <c r="C500" s="137"/>
      <c r="D500" s="137"/>
      <c r="E500" s="137"/>
      <c r="F500" s="137"/>
      <c r="G500" s="137"/>
      <c r="H500" s="137"/>
      <c r="I500" s="137"/>
      <c r="J500" s="137"/>
      <c r="K500" s="137"/>
      <c r="L500" s="137"/>
    </row>
    <row r="501" spans="2:12">
      <c r="B501" s="136"/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</row>
    <row r="502" spans="2:12">
      <c r="B502" s="136"/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</row>
    <row r="503" spans="2:12">
      <c r="B503" s="136"/>
      <c r="C503" s="137"/>
      <c r="D503" s="137"/>
      <c r="E503" s="137"/>
      <c r="F503" s="137"/>
      <c r="G503" s="137"/>
      <c r="H503" s="137"/>
      <c r="I503" s="137"/>
      <c r="J503" s="137"/>
      <c r="K503" s="137"/>
      <c r="L503" s="137"/>
    </row>
    <row r="504" spans="2:12">
      <c r="B504" s="136"/>
      <c r="C504" s="137"/>
      <c r="D504" s="137"/>
      <c r="E504" s="137"/>
      <c r="F504" s="137"/>
      <c r="G504" s="137"/>
      <c r="H504" s="137"/>
      <c r="I504" s="137"/>
      <c r="J504" s="137"/>
      <c r="K504" s="137"/>
      <c r="L504" s="137"/>
    </row>
    <row r="505" spans="2:12">
      <c r="B505" s="136"/>
      <c r="C505" s="137"/>
      <c r="D505" s="137"/>
      <c r="E505" s="137"/>
      <c r="F505" s="137"/>
      <c r="G505" s="137"/>
      <c r="H505" s="137"/>
      <c r="I505" s="137"/>
      <c r="J505" s="137"/>
      <c r="K505" s="137"/>
      <c r="L505" s="137"/>
    </row>
    <row r="506" spans="2:12">
      <c r="B506" s="136"/>
      <c r="C506" s="137"/>
      <c r="D506" s="137"/>
      <c r="E506" s="137"/>
      <c r="F506" s="137"/>
      <c r="G506" s="137"/>
      <c r="H506" s="137"/>
      <c r="I506" s="137"/>
      <c r="J506" s="137"/>
      <c r="K506" s="137"/>
      <c r="L506" s="137"/>
    </row>
    <row r="507" spans="2:12">
      <c r="B507" s="136"/>
      <c r="C507" s="137"/>
      <c r="D507" s="137"/>
      <c r="E507" s="137"/>
      <c r="F507" s="137"/>
      <c r="G507" s="137"/>
      <c r="H507" s="137"/>
      <c r="I507" s="137"/>
      <c r="J507" s="137"/>
      <c r="K507" s="137"/>
      <c r="L507" s="137"/>
    </row>
    <row r="508" spans="2:12">
      <c r="B508" s="136"/>
      <c r="C508" s="137"/>
      <c r="D508" s="137"/>
      <c r="E508" s="137"/>
      <c r="F508" s="137"/>
      <c r="G508" s="137"/>
      <c r="H508" s="137"/>
      <c r="I508" s="137"/>
      <c r="J508" s="137"/>
      <c r="K508" s="137"/>
      <c r="L508" s="137"/>
    </row>
    <row r="509" spans="2:12">
      <c r="B509" s="136"/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</row>
    <row r="510" spans="2:12">
      <c r="B510" s="136"/>
      <c r="C510" s="137"/>
      <c r="D510" s="137"/>
      <c r="E510" s="137"/>
      <c r="F510" s="137"/>
      <c r="G510" s="137"/>
      <c r="H510" s="137"/>
      <c r="I510" s="137"/>
      <c r="J510" s="137"/>
      <c r="K510" s="137"/>
      <c r="L510" s="137"/>
    </row>
    <row r="511" spans="2:12">
      <c r="B511" s="136"/>
      <c r="C511" s="137"/>
      <c r="D511" s="137"/>
      <c r="E511" s="137"/>
      <c r="F511" s="137"/>
      <c r="G511" s="137"/>
      <c r="H511" s="137"/>
      <c r="I511" s="137"/>
      <c r="J511" s="137"/>
      <c r="K511" s="137"/>
      <c r="L511" s="137"/>
    </row>
    <row r="512" spans="2:12">
      <c r="B512" s="136"/>
      <c r="C512" s="137"/>
      <c r="D512" s="137"/>
      <c r="E512" s="137"/>
      <c r="F512" s="137"/>
      <c r="G512" s="137"/>
      <c r="H512" s="137"/>
      <c r="I512" s="137"/>
      <c r="J512" s="137"/>
      <c r="K512" s="137"/>
      <c r="L512" s="137"/>
    </row>
    <row r="513" spans="2:12">
      <c r="B513" s="136"/>
      <c r="C513" s="137"/>
      <c r="D513" s="137"/>
      <c r="E513" s="137"/>
      <c r="F513" s="137"/>
      <c r="G513" s="137"/>
      <c r="H513" s="137"/>
      <c r="I513" s="137"/>
      <c r="J513" s="137"/>
      <c r="K513" s="137"/>
      <c r="L513" s="137"/>
    </row>
    <row r="514" spans="2:12">
      <c r="B514" s="136"/>
      <c r="C514" s="137"/>
      <c r="D514" s="137"/>
      <c r="E514" s="137"/>
      <c r="F514" s="137"/>
      <c r="G514" s="137"/>
      <c r="H514" s="137"/>
      <c r="I514" s="137"/>
      <c r="J514" s="137"/>
      <c r="K514" s="137"/>
      <c r="L514" s="137"/>
    </row>
    <row r="515" spans="2:12">
      <c r="B515" s="136"/>
      <c r="C515" s="137"/>
      <c r="D515" s="137"/>
      <c r="E515" s="137"/>
      <c r="F515" s="137"/>
      <c r="G515" s="137"/>
      <c r="H515" s="137"/>
      <c r="I515" s="137"/>
      <c r="J515" s="137"/>
      <c r="K515" s="137"/>
      <c r="L515" s="137"/>
    </row>
    <row r="516" spans="2:12">
      <c r="B516" s="136"/>
      <c r="C516" s="137"/>
      <c r="D516" s="137"/>
      <c r="E516" s="137"/>
      <c r="F516" s="137"/>
      <c r="G516" s="137"/>
      <c r="H516" s="137"/>
      <c r="I516" s="137"/>
      <c r="J516" s="137"/>
      <c r="K516" s="137"/>
      <c r="L516" s="137"/>
    </row>
    <row r="517" spans="2:12">
      <c r="B517" s="136"/>
      <c r="C517" s="137"/>
      <c r="D517" s="137"/>
      <c r="E517" s="137"/>
      <c r="F517" s="137"/>
      <c r="G517" s="137"/>
      <c r="H517" s="137"/>
      <c r="I517" s="137"/>
      <c r="J517" s="137"/>
      <c r="K517" s="137"/>
      <c r="L517" s="137"/>
    </row>
    <row r="518" spans="2:12">
      <c r="B518" s="136"/>
      <c r="C518" s="137"/>
      <c r="D518" s="137"/>
      <c r="E518" s="137"/>
      <c r="F518" s="137"/>
      <c r="G518" s="137"/>
      <c r="H518" s="137"/>
      <c r="I518" s="137"/>
      <c r="J518" s="137"/>
      <c r="K518" s="137"/>
      <c r="L518" s="137"/>
    </row>
    <row r="519" spans="2:12">
      <c r="B519" s="136"/>
      <c r="C519" s="137"/>
      <c r="D519" s="137"/>
      <c r="E519" s="137"/>
      <c r="F519" s="137"/>
      <c r="G519" s="137"/>
      <c r="H519" s="137"/>
      <c r="I519" s="137"/>
      <c r="J519" s="137"/>
      <c r="K519" s="137"/>
      <c r="L519" s="137"/>
    </row>
    <row r="520" spans="2:12">
      <c r="B520" s="136"/>
      <c r="C520" s="137"/>
      <c r="D520" s="137"/>
      <c r="E520" s="137"/>
      <c r="F520" s="137"/>
      <c r="G520" s="137"/>
      <c r="H520" s="137"/>
      <c r="I520" s="137"/>
      <c r="J520" s="137"/>
      <c r="K520" s="137"/>
      <c r="L520" s="137"/>
    </row>
    <row r="521" spans="2:12">
      <c r="B521" s="136"/>
      <c r="C521" s="137"/>
      <c r="D521" s="137"/>
      <c r="E521" s="137"/>
      <c r="F521" s="137"/>
      <c r="G521" s="137"/>
      <c r="H521" s="137"/>
      <c r="I521" s="137"/>
      <c r="J521" s="137"/>
      <c r="K521" s="137"/>
      <c r="L521" s="137"/>
    </row>
    <row r="522" spans="2:12">
      <c r="B522" s="136"/>
      <c r="C522" s="137"/>
      <c r="D522" s="137"/>
      <c r="E522" s="137"/>
      <c r="F522" s="137"/>
      <c r="G522" s="137"/>
      <c r="H522" s="137"/>
      <c r="I522" s="137"/>
      <c r="J522" s="137"/>
      <c r="K522" s="137"/>
      <c r="L522" s="137"/>
    </row>
    <row r="523" spans="2:12">
      <c r="B523" s="136"/>
      <c r="C523" s="137"/>
      <c r="D523" s="137"/>
      <c r="E523" s="137"/>
      <c r="F523" s="137"/>
      <c r="G523" s="137"/>
      <c r="H523" s="137"/>
      <c r="I523" s="137"/>
      <c r="J523" s="137"/>
      <c r="K523" s="137"/>
      <c r="L523" s="137"/>
    </row>
    <row r="524" spans="2:12">
      <c r="B524" s="136"/>
      <c r="C524" s="137"/>
      <c r="D524" s="137"/>
      <c r="E524" s="137"/>
      <c r="F524" s="137"/>
      <c r="G524" s="137"/>
      <c r="H524" s="137"/>
      <c r="I524" s="137"/>
      <c r="J524" s="137"/>
      <c r="K524" s="137"/>
      <c r="L524" s="137"/>
    </row>
    <row r="525" spans="2:12">
      <c r="B525" s="136"/>
      <c r="C525" s="137"/>
      <c r="D525" s="137"/>
      <c r="E525" s="137"/>
      <c r="F525" s="137"/>
      <c r="G525" s="137"/>
      <c r="H525" s="137"/>
      <c r="I525" s="137"/>
      <c r="J525" s="137"/>
      <c r="K525" s="137"/>
      <c r="L525" s="137"/>
    </row>
    <row r="526" spans="2:12">
      <c r="B526" s="136"/>
      <c r="C526" s="137"/>
      <c r="D526" s="137"/>
      <c r="E526" s="137"/>
      <c r="F526" s="137"/>
      <c r="G526" s="137"/>
      <c r="H526" s="137"/>
      <c r="I526" s="137"/>
      <c r="J526" s="137"/>
      <c r="K526" s="137"/>
      <c r="L526" s="137"/>
    </row>
    <row r="527" spans="2:12">
      <c r="B527" s="136"/>
      <c r="C527" s="137"/>
      <c r="D527" s="137"/>
      <c r="E527" s="137"/>
      <c r="F527" s="137"/>
      <c r="G527" s="137"/>
      <c r="H527" s="137"/>
      <c r="I527" s="137"/>
      <c r="J527" s="137"/>
      <c r="K527" s="137"/>
      <c r="L527" s="137"/>
    </row>
    <row r="528" spans="2:12">
      <c r="B528" s="136"/>
      <c r="C528" s="137"/>
      <c r="D528" s="137"/>
      <c r="E528" s="137"/>
      <c r="F528" s="137"/>
      <c r="G528" s="137"/>
      <c r="H528" s="137"/>
      <c r="I528" s="137"/>
      <c r="J528" s="137"/>
      <c r="K528" s="137"/>
      <c r="L528" s="137"/>
    </row>
    <row r="529" spans="2:12">
      <c r="B529" s="136"/>
      <c r="C529" s="137"/>
      <c r="D529" s="137"/>
      <c r="E529" s="137"/>
      <c r="F529" s="137"/>
      <c r="G529" s="137"/>
      <c r="H529" s="137"/>
      <c r="I529" s="137"/>
      <c r="J529" s="137"/>
      <c r="K529" s="137"/>
      <c r="L529" s="137"/>
    </row>
    <row r="530" spans="2:12">
      <c r="B530" s="136"/>
      <c r="C530" s="137"/>
      <c r="D530" s="137"/>
      <c r="E530" s="137"/>
      <c r="F530" s="137"/>
      <c r="G530" s="137"/>
      <c r="H530" s="137"/>
      <c r="I530" s="137"/>
      <c r="J530" s="137"/>
      <c r="K530" s="137"/>
      <c r="L530" s="137"/>
    </row>
    <row r="531" spans="2:12">
      <c r="B531" s="136"/>
      <c r="C531" s="137"/>
      <c r="D531" s="137"/>
      <c r="E531" s="137"/>
      <c r="F531" s="137"/>
      <c r="G531" s="137"/>
      <c r="H531" s="137"/>
      <c r="I531" s="137"/>
      <c r="J531" s="137"/>
      <c r="K531" s="137"/>
      <c r="L531" s="137"/>
    </row>
    <row r="532" spans="2:12">
      <c r="B532" s="136"/>
      <c r="C532" s="137"/>
      <c r="D532" s="137"/>
      <c r="E532" s="137"/>
      <c r="F532" s="137"/>
      <c r="G532" s="137"/>
      <c r="H532" s="137"/>
      <c r="I532" s="137"/>
      <c r="J532" s="137"/>
      <c r="K532" s="137"/>
      <c r="L532" s="137"/>
    </row>
    <row r="533" spans="2:12">
      <c r="B533" s="136"/>
      <c r="C533" s="137"/>
      <c r="D533" s="137"/>
      <c r="E533" s="137"/>
      <c r="F533" s="137"/>
      <c r="G533" s="137"/>
      <c r="H533" s="137"/>
      <c r="I533" s="137"/>
      <c r="J533" s="137"/>
      <c r="K533" s="137"/>
      <c r="L533" s="137"/>
    </row>
    <row r="534" spans="2:12">
      <c r="B534" s="136"/>
      <c r="C534" s="137"/>
      <c r="D534" s="137"/>
      <c r="E534" s="137"/>
      <c r="F534" s="137"/>
      <c r="G534" s="137"/>
      <c r="H534" s="137"/>
      <c r="I534" s="137"/>
      <c r="J534" s="137"/>
      <c r="K534" s="137"/>
      <c r="L534" s="137"/>
    </row>
    <row r="535" spans="2:12">
      <c r="B535" s="136"/>
      <c r="C535" s="137"/>
      <c r="D535" s="137"/>
      <c r="E535" s="137"/>
      <c r="F535" s="137"/>
      <c r="G535" s="137"/>
      <c r="H535" s="137"/>
      <c r="I535" s="137"/>
      <c r="J535" s="137"/>
      <c r="K535" s="137"/>
      <c r="L535" s="137"/>
    </row>
    <row r="536" spans="2:12">
      <c r="B536" s="136"/>
      <c r="C536" s="137"/>
      <c r="D536" s="137"/>
      <c r="E536" s="137"/>
      <c r="F536" s="137"/>
      <c r="G536" s="137"/>
      <c r="H536" s="137"/>
      <c r="I536" s="137"/>
      <c r="J536" s="137"/>
      <c r="K536" s="137"/>
      <c r="L536" s="137"/>
    </row>
    <row r="537" spans="2:12">
      <c r="B537" s="136"/>
      <c r="C537" s="137"/>
      <c r="D537" s="137"/>
      <c r="E537" s="137"/>
      <c r="F537" s="137"/>
      <c r="G537" s="137"/>
      <c r="H537" s="137"/>
      <c r="I537" s="137"/>
      <c r="J537" s="137"/>
      <c r="K537" s="137"/>
      <c r="L537" s="137"/>
    </row>
    <row r="538" spans="2:12">
      <c r="B538" s="136"/>
      <c r="C538" s="137"/>
      <c r="D538" s="137"/>
      <c r="E538" s="137"/>
      <c r="F538" s="137"/>
      <c r="G538" s="137"/>
      <c r="H538" s="137"/>
      <c r="I538" s="137"/>
      <c r="J538" s="137"/>
      <c r="K538" s="137"/>
      <c r="L538" s="137"/>
    </row>
    <row r="539" spans="2:12">
      <c r="B539" s="136"/>
      <c r="C539" s="137"/>
      <c r="D539" s="137"/>
      <c r="E539" s="137"/>
      <c r="F539" s="137"/>
      <c r="G539" s="137"/>
      <c r="H539" s="137"/>
      <c r="I539" s="137"/>
      <c r="J539" s="137"/>
      <c r="K539" s="137"/>
      <c r="L539" s="137"/>
    </row>
    <row r="540" spans="2:12">
      <c r="B540" s="136"/>
      <c r="C540" s="137"/>
      <c r="D540" s="137"/>
      <c r="E540" s="137"/>
      <c r="F540" s="137"/>
      <c r="G540" s="137"/>
      <c r="H540" s="137"/>
      <c r="I540" s="137"/>
      <c r="J540" s="137"/>
      <c r="K540" s="137"/>
      <c r="L540" s="137"/>
    </row>
    <row r="541" spans="2:12">
      <c r="B541" s="136"/>
      <c r="C541" s="137"/>
      <c r="D541" s="137"/>
      <c r="E541" s="137"/>
      <c r="F541" s="137"/>
      <c r="G541" s="137"/>
      <c r="H541" s="137"/>
      <c r="I541" s="137"/>
      <c r="J541" s="137"/>
      <c r="K541" s="137"/>
      <c r="L541" s="137"/>
    </row>
    <row r="542" spans="2:12">
      <c r="B542" s="136"/>
      <c r="C542" s="137"/>
      <c r="D542" s="137"/>
      <c r="E542" s="137"/>
      <c r="F542" s="137"/>
      <c r="G542" s="137"/>
      <c r="H542" s="137"/>
      <c r="I542" s="137"/>
      <c r="J542" s="137"/>
      <c r="K542" s="137"/>
      <c r="L542" s="137"/>
    </row>
    <row r="543" spans="2:12">
      <c r="B543" s="136"/>
      <c r="C543" s="137"/>
      <c r="D543" s="137"/>
      <c r="E543" s="137"/>
      <c r="F543" s="137"/>
      <c r="G543" s="137"/>
      <c r="H543" s="137"/>
      <c r="I543" s="137"/>
      <c r="J543" s="137"/>
      <c r="K543" s="137"/>
      <c r="L543" s="137"/>
    </row>
    <row r="544" spans="2:12">
      <c r="B544" s="136"/>
      <c r="C544" s="137"/>
      <c r="D544" s="137"/>
      <c r="E544" s="137"/>
      <c r="F544" s="137"/>
      <c r="G544" s="137"/>
      <c r="H544" s="137"/>
      <c r="I544" s="137"/>
      <c r="J544" s="137"/>
      <c r="K544" s="137"/>
      <c r="L544" s="137"/>
    </row>
    <row r="545" spans="2:12">
      <c r="B545" s="136"/>
      <c r="C545" s="137"/>
      <c r="D545" s="137"/>
      <c r="E545" s="137"/>
      <c r="F545" s="137"/>
      <c r="G545" s="137"/>
      <c r="H545" s="137"/>
      <c r="I545" s="137"/>
      <c r="J545" s="137"/>
      <c r="K545" s="137"/>
      <c r="L545" s="137"/>
    </row>
    <row r="546" spans="2:12">
      <c r="B546" s="136"/>
      <c r="C546" s="137"/>
      <c r="D546" s="137"/>
      <c r="E546" s="137"/>
      <c r="F546" s="137"/>
      <c r="G546" s="137"/>
      <c r="H546" s="137"/>
      <c r="I546" s="137"/>
      <c r="J546" s="137"/>
      <c r="K546" s="137"/>
      <c r="L546" s="137"/>
    </row>
    <row r="547" spans="2:12">
      <c r="B547" s="136"/>
      <c r="C547" s="137"/>
      <c r="D547" s="137"/>
      <c r="E547" s="137"/>
      <c r="F547" s="137"/>
      <c r="G547" s="137"/>
      <c r="H547" s="137"/>
      <c r="I547" s="137"/>
      <c r="J547" s="137"/>
      <c r="K547" s="137"/>
      <c r="L547" s="137"/>
    </row>
    <row r="548" spans="2:12">
      <c r="B548" s="136"/>
      <c r="C548" s="137"/>
      <c r="D548" s="137"/>
      <c r="E548" s="137"/>
      <c r="F548" s="137"/>
      <c r="G548" s="137"/>
      <c r="H548" s="137"/>
      <c r="I548" s="137"/>
      <c r="J548" s="137"/>
      <c r="K548" s="137"/>
      <c r="L548" s="137"/>
    </row>
    <row r="549" spans="2:12">
      <c r="B549" s="136"/>
      <c r="C549" s="137"/>
      <c r="D549" s="137"/>
      <c r="E549" s="137"/>
      <c r="F549" s="137"/>
      <c r="G549" s="137"/>
      <c r="H549" s="137"/>
      <c r="I549" s="137"/>
      <c r="J549" s="137"/>
      <c r="K549" s="137"/>
      <c r="L549" s="137"/>
    </row>
    <row r="550" spans="2:12">
      <c r="B550" s="136"/>
      <c r="C550" s="137"/>
      <c r="D550" s="137"/>
      <c r="E550" s="137"/>
      <c r="F550" s="137"/>
      <c r="G550" s="137"/>
      <c r="H550" s="137"/>
      <c r="I550" s="137"/>
      <c r="J550" s="137"/>
      <c r="K550" s="137"/>
      <c r="L550" s="137"/>
    </row>
    <row r="551" spans="2:12">
      <c r="B551" s="136"/>
      <c r="C551" s="137"/>
      <c r="D551" s="137"/>
      <c r="E551" s="137"/>
      <c r="F551" s="137"/>
      <c r="G551" s="137"/>
      <c r="H551" s="137"/>
      <c r="I551" s="137"/>
      <c r="J551" s="137"/>
      <c r="K551" s="137"/>
      <c r="L551" s="137"/>
    </row>
    <row r="552" spans="2:12">
      <c r="B552" s="136"/>
      <c r="C552" s="137"/>
      <c r="D552" s="137"/>
      <c r="E552" s="137"/>
      <c r="F552" s="137"/>
      <c r="G552" s="137"/>
      <c r="H552" s="137"/>
      <c r="I552" s="137"/>
      <c r="J552" s="137"/>
      <c r="K552" s="137"/>
      <c r="L552" s="137"/>
    </row>
    <row r="553" spans="2:12">
      <c r="B553" s="136"/>
      <c r="C553" s="137"/>
      <c r="D553" s="137"/>
      <c r="E553" s="137"/>
      <c r="F553" s="137"/>
      <c r="G553" s="137"/>
      <c r="H553" s="137"/>
      <c r="I553" s="137"/>
      <c r="J553" s="137"/>
      <c r="K553" s="137"/>
      <c r="L553" s="137"/>
    </row>
    <row r="554" spans="2:12">
      <c r="B554" s="136"/>
      <c r="C554" s="137"/>
      <c r="D554" s="137"/>
      <c r="E554" s="137"/>
      <c r="F554" s="137"/>
      <c r="G554" s="137"/>
      <c r="H554" s="137"/>
      <c r="I554" s="137"/>
      <c r="J554" s="137"/>
      <c r="K554" s="137"/>
      <c r="L554" s="137"/>
    </row>
    <row r="555" spans="2:12">
      <c r="B555" s="136"/>
      <c r="C555" s="137"/>
      <c r="D555" s="137"/>
      <c r="E555" s="137"/>
      <c r="F555" s="137"/>
      <c r="G555" s="137"/>
      <c r="H555" s="137"/>
      <c r="I555" s="137"/>
      <c r="J555" s="137"/>
      <c r="K555" s="137"/>
      <c r="L555" s="137"/>
    </row>
    <row r="556" spans="2:12">
      <c r="B556" s="136"/>
      <c r="C556" s="137"/>
      <c r="D556" s="137"/>
      <c r="E556" s="137"/>
      <c r="F556" s="137"/>
      <c r="G556" s="137"/>
      <c r="H556" s="137"/>
      <c r="I556" s="137"/>
      <c r="J556" s="137"/>
      <c r="K556" s="137"/>
      <c r="L556" s="137"/>
    </row>
    <row r="557" spans="2:12">
      <c r="B557" s="136"/>
      <c r="C557" s="137"/>
      <c r="D557" s="137"/>
      <c r="E557" s="137"/>
      <c r="F557" s="137"/>
      <c r="G557" s="137"/>
      <c r="H557" s="137"/>
      <c r="I557" s="137"/>
      <c r="J557" s="137"/>
      <c r="K557" s="137"/>
      <c r="L557" s="137"/>
    </row>
    <row r="558" spans="2:12">
      <c r="B558" s="136"/>
      <c r="C558" s="137"/>
      <c r="D558" s="137"/>
      <c r="E558" s="137"/>
      <c r="F558" s="137"/>
      <c r="G558" s="137"/>
      <c r="H558" s="137"/>
      <c r="I558" s="137"/>
      <c r="J558" s="137"/>
      <c r="K558" s="137"/>
      <c r="L558" s="137"/>
    </row>
    <row r="559" spans="2:12">
      <c r="B559" s="136"/>
      <c r="C559" s="137"/>
      <c r="D559" s="137"/>
      <c r="E559" s="137"/>
      <c r="F559" s="137"/>
      <c r="G559" s="137"/>
      <c r="H559" s="137"/>
      <c r="I559" s="137"/>
      <c r="J559" s="137"/>
      <c r="K559" s="137"/>
      <c r="L559" s="137"/>
    </row>
    <row r="560" spans="2:12">
      <c r="B560" s="136"/>
      <c r="C560" s="137"/>
      <c r="D560" s="137"/>
      <c r="E560" s="137"/>
      <c r="F560" s="137"/>
      <c r="G560" s="137"/>
      <c r="H560" s="137"/>
      <c r="I560" s="137"/>
      <c r="J560" s="137"/>
      <c r="K560" s="137"/>
      <c r="L560" s="137"/>
    </row>
    <row r="561" spans="2:12">
      <c r="B561" s="136"/>
      <c r="C561" s="137"/>
      <c r="D561" s="137"/>
      <c r="E561" s="137"/>
      <c r="F561" s="137"/>
      <c r="G561" s="137"/>
      <c r="H561" s="137"/>
      <c r="I561" s="137"/>
      <c r="J561" s="137"/>
      <c r="K561" s="137"/>
      <c r="L561" s="137"/>
    </row>
    <row r="562" spans="2:12">
      <c r="B562" s="136"/>
      <c r="C562" s="137"/>
      <c r="D562" s="137"/>
      <c r="E562" s="137"/>
      <c r="F562" s="137"/>
      <c r="G562" s="137"/>
      <c r="H562" s="137"/>
      <c r="I562" s="137"/>
      <c r="J562" s="137"/>
      <c r="K562" s="137"/>
      <c r="L562" s="137"/>
    </row>
    <row r="563" spans="2:12">
      <c r="B563" s="136"/>
      <c r="C563" s="137"/>
      <c r="D563" s="137"/>
      <c r="E563" s="137"/>
      <c r="F563" s="137"/>
      <c r="G563" s="137"/>
      <c r="H563" s="137"/>
      <c r="I563" s="137"/>
      <c r="J563" s="137"/>
      <c r="K563" s="137"/>
      <c r="L563" s="137"/>
    </row>
    <row r="564" spans="2:12">
      <c r="B564" s="136"/>
      <c r="C564" s="137"/>
      <c r="D564" s="137"/>
      <c r="E564" s="137"/>
      <c r="F564" s="137"/>
      <c r="G564" s="137"/>
      <c r="H564" s="137"/>
      <c r="I564" s="137"/>
      <c r="J564" s="137"/>
      <c r="K564" s="137"/>
      <c r="L564" s="137"/>
    </row>
    <row r="565" spans="2:12">
      <c r="B565" s="136"/>
      <c r="C565" s="137"/>
      <c r="D565" s="137"/>
      <c r="E565" s="137"/>
      <c r="F565" s="137"/>
      <c r="G565" s="137"/>
      <c r="H565" s="137"/>
      <c r="I565" s="137"/>
      <c r="J565" s="137"/>
      <c r="K565" s="137"/>
      <c r="L565" s="137"/>
    </row>
    <row r="566" spans="2:12">
      <c r="B566" s="136"/>
      <c r="C566" s="137"/>
      <c r="D566" s="137"/>
      <c r="E566" s="137"/>
      <c r="F566" s="137"/>
      <c r="G566" s="137"/>
      <c r="H566" s="137"/>
      <c r="I566" s="137"/>
      <c r="J566" s="137"/>
      <c r="K566" s="137"/>
      <c r="L566" s="137"/>
    </row>
    <row r="567" spans="2:12">
      <c r="B567" s="136"/>
      <c r="C567" s="137"/>
      <c r="D567" s="137"/>
      <c r="E567" s="137"/>
      <c r="F567" s="137"/>
      <c r="G567" s="137"/>
      <c r="H567" s="137"/>
      <c r="I567" s="137"/>
      <c r="J567" s="137"/>
      <c r="K567" s="137"/>
      <c r="L567" s="137"/>
    </row>
    <row r="568" spans="2:12">
      <c r="B568" s="136"/>
      <c r="C568" s="137"/>
      <c r="D568" s="137"/>
      <c r="E568" s="137"/>
      <c r="F568" s="137"/>
      <c r="G568" s="137"/>
      <c r="H568" s="137"/>
      <c r="I568" s="137"/>
      <c r="J568" s="137"/>
      <c r="K568" s="137"/>
      <c r="L568" s="137"/>
    </row>
    <row r="569" spans="2:12">
      <c r="B569" s="136"/>
      <c r="C569" s="137"/>
      <c r="D569" s="137"/>
      <c r="E569" s="137"/>
      <c r="F569" s="137"/>
      <c r="G569" s="137"/>
      <c r="H569" s="137"/>
      <c r="I569" s="137"/>
      <c r="J569" s="137"/>
      <c r="K569" s="137"/>
      <c r="L569" s="137"/>
    </row>
    <row r="570" spans="2:12">
      <c r="B570" s="136"/>
      <c r="C570" s="137"/>
      <c r="D570" s="137"/>
      <c r="E570" s="137"/>
      <c r="F570" s="137"/>
      <c r="G570" s="137"/>
      <c r="H570" s="137"/>
      <c r="I570" s="137"/>
      <c r="J570" s="137"/>
      <c r="K570" s="137"/>
      <c r="L570" s="137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48.425781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5.42578125" style="1" bestFit="1" customWidth="1"/>
    <col min="8" max="8" width="6.42578125" style="1" bestFit="1" customWidth="1"/>
    <col min="9" max="9" width="9.7109375" style="1" bestFit="1" customWidth="1"/>
    <col min="10" max="10" width="9.42578125" style="1" bestFit="1" customWidth="1"/>
    <col min="11" max="11" width="9.140625" style="1" bestFit="1" customWidth="1"/>
    <col min="12" max="12" width="11.5703125" style="1" customWidth="1"/>
    <col min="13" max="16384" width="9.140625" style="1"/>
  </cols>
  <sheetData>
    <row r="1" spans="2:12">
      <c r="B1" s="46" t="s">
        <v>148</v>
      </c>
      <c r="C1" s="67" t="s" vm="1">
        <v>236</v>
      </c>
    </row>
    <row r="2" spans="2:12">
      <c r="B2" s="46" t="s">
        <v>147</v>
      </c>
      <c r="C2" s="67" t="s">
        <v>237</v>
      </c>
    </row>
    <row r="3" spans="2:12">
      <c r="B3" s="46" t="s">
        <v>149</v>
      </c>
      <c r="C3" s="67" t="s">
        <v>238</v>
      </c>
    </row>
    <row r="4" spans="2:12">
      <c r="B4" s="46" t="s">
        <v>150</v>
      </c>
      <c r="C4" s="67">
        <v>2102</v>
      </c>
    </row>
    <row r="6" spans="2:12" ht="26.25" customHeight="1">
      <c r="B6" s="180" t="s">
        <v>177</v>
      </c>
      <c r="C6" s="181"/>
      <c r="D6" s="181"/>
      <c r="E6" s="181"/>
      <c r="F6" s="181"/>
      <c r="G6" s="181"/>
      <c r="H6" s="181"/>
      <c r="I6" s="181"/>
      <c r="J6" s="181"/>
      <c r="K6" s="181"/>
      <c r="L6" s="182"/>
    </row>
    <row r="7" spans="2:12" ht="26.25" customHeight="1">
      <c r="B7" s="180" t="s">
        <v>102</v>
      </c>
      <c r="C7" s="181"/>
      <c r="D7" s="181"/>
      <c r="E7" s="181"/>
      <c r="F7" s="181"/>
      <c r="G7" s="181"/>
      <c r="H7" s="181"/>
      <c r="I7" s="181"/>
      <c r="J7" s="181"/>
      <c r="K7" s="181"/>
      <c r="L7" s="182"/>
    </row>
    <row r="8" spans="2:12" s="3" customFormat="1" ht="63">
      <c r="B8" s="21" t="s">
        <v>118</v>
      </c>
      <c r="C8" s="29" t="s">
        <v>46</v>
      </c>
      <c r="D8" s="29" t="s">
        <v>67</v>
      </c>
      <c r="E8" s="29" t="s">
        <v>105</v>
      </c>
      <c r="F8" s="29" t="s">
        <v>106</v>
      </c>
      <c r="G8" s="29" t="s">
        <v>212</v>
      </c>
      <c r="H8" s="29" t="s">
        <v>211</v>
      </c>
      <c r="I8" s="29" t="s">
        <v>113</v>
      </c>
      <c r="J8" s="29" t="s">
        <v>60</v>
      </c>
      <c r="K8" s="29" t="s">
        <v>151</v>
      </c>
      <c r="L8" s="30" t="s">
        <v>153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26" t="s">
        <v>52</v>
      </c>
      <c r="C11" s="117"/>
      <c r="D11" s="117"/>
      <c r="E11" s="117"/>
      <c r="F11" s="117"/>
      <c r="G11" s="118"/>
      <c r="H11" s="119"/>
      <c r="I11" s="118">
        <v>2730.1028473040001</v>
      </c>
      <c r="J11" s="117"/>
      <c r="K11" s="120">
        <f>IFERROR(I11/$I$11,0)</f>
        <v>1</v>
      </c>
      <c r="L11" s="120">
        <f>I11/'סכום נכסי הקרן'!$C$42</f>
        <v>4.3961200784888005E-5</v>
      </c>
    </row>
    <row r="12" spans="2:12" s="88" customFormat="1" ht="19.5" customHeight="1">
      <c r="B12" s="127" t="s">
        <v>207</v>
      </c>
      <c r="C12" s="117"/>
      <c r="D12" s="117"/>
      <c r="E12" s="117"/>
      <c r="F12" s="117"/>
      <c r="G12" s="118"/>
      <c r="H12" s="119"/>
      <c r="I12" s="118">
        <v>2730.1028473040001</v>
      </c>
      <c r="J12" s="117"/>
      <c r="K12" s="120">
        <f t="shared" ref="K12:K19" si="0">IFERROR(I12/$I$11,0)</f>
        <v>1</v>
      </c>
      <c r="L12" s="120">
        <f>I12/'סכום נכסי הקרן'!$C$42</f>
        <v>4.3961200784888005E-5</v>
      </c>
    </row>
    <row r="13" spans="2:12" s="88" customFormat="1">
      <c r="B13" s="116" t="s">
        <v>2465</v>
      </c>
      <c r="C13" s="117"/>
      <c r="D13" s="117"/>
      <c r="E13" s="117"/>
      <c r="F13" s="117"/>
      <c r="G13" s="118"/>
      <c r="H13" s="119"/>
      <c r="I13" s="118">
        <v>2730.1028473040001</v>
      </c>
      <c r="J13" s="117"/>
      <c r="K13" s="120">
        <f t="shared" si="0"/>
        <v>1</v>
      </c>
      <c r="L13" s="120">
        <f>I13/'סכום נכסי הקרן'!$C$42</f>
        <v>4.3961200784888005E-5</v>
      </c>
    </row>
    <row r="14" spans="2:12">
      <c r="B14" s="76" t="s">
        <v>2466</v>
      </c>
      <c r="C14" s="73" t="s">
        <v>2467</v>
      </c>
      <c r="D14" s="86" t="s">
        <v>515</v>
      </c>
      <c r="E14" s="86" t="s">
        <v>134</v>
      </c>
      <c r="F14" s="95">
        <v>45140</v>
      </c>
      <c r="G14" s="83">
        <v>-51964346.707200006</v>
      </c>
      <c r="H14" s="85">
        <v>2.6110000000000002</v>
      </c>
      <c r="I14" s="83">
        <v>-1356.7890925250001</v>
      </c>
      <c r="J14" s="73"/>
      <c r="K14" s="84">
        <f t="shared" si="0"/>
        <v>-0.4969736190945484</v>
      </c>
      <c r="L14" s="84">
        <f>I14/'סכום נכסי הקרן'!$C$42</f>
        <v>-2.1847557053807893E-5</v>
      </c>
    </row>
    <row r="15" spans="2:12">
      <c r="B15" s="76" t="s">
        <v>2468</v>
      </c>
      <c r="C15" s="73" t="s">
        <v>2469</v>
      </c>
      <c r="D15" s="86" t="s">
        <v>515</v>
      </c>
      <c r="E15" s="86" t="s">
        <v>134</v>
      </c>
      <c r="F15" s="95">
        <v>45140</v>
      </c>
      <c r="G15" s="83">
        <v>51964346.707200006</v>
      </c>
      <c r="H15" s="85">
        <v>7.4800000000000005E-2</v>
      </c>
      <c r="I15" s="83">
        <v>38.869331337000013</v>
      </c>
      <c r="J15" s="73"/>
      <c r="K15" s="84">
        <f t="shared" si="0"/>
        <v>1.4237313944192179E-2</v>
      </c>
      <c r="L15" s="84">
        <f>I15/'סכום נכסי הקרן'!$C$42</f>
        <v>6.2588941693811816E-7</v>
      </c>
    </row>
    <row r="16" spans="2:12" s="6" customFormat="1">
      <c r="B16" s="76" t="s">
        <v>2470</v>
      </c>
      <c r="C16" s="73" t="s">
        <v>2471</v>
      </c>
      <c r="D16" s="86" t="s">
        <v>515</v>
      </c>
      <c r="E16" s="86" t="s">
        <v>134</v>
      </c>
      <c r="F16" s="95">
        <v>45180</v>
      </c>
      <c r="G16" s="83">
        <v>173214489.02400002</v>
      </c>
      <c r="H16" s="85">
        <v>0.62319999999999998</v>
      </c>
      <c r="I16" s="83">
        <v>1079.4726955980002</v>
      </c>
      <c r="J16" s="73"/>
      <c r="K16" s="84">
        <f t="shared" si="0"/>
        <v>0.3953963480401439</v>
      </c>
      <c r="L16" s="84">
        <f>I16/'סכום נכסי הקרן'!$C$42</f>
        <v>1.7382098245804223E-5</v>
      </c>
    </row>
    <row r="17" spans="2:12" s="6" customFormat="1">
      <c r="B17" s="76" t="s">
        <v>2470</v>
      </c>
      <c r="C17" s="73" t="s">
        <v>2472</v>
      </c>
      <c r="D17" s="86" t="s">
        <v>515</v>
      </c>
      <c r="E17" s="86" t="s">
        <v>134</v>
      </c>
      <c r="F17" s="95">
        <v>45180</v>
      </c>
      <c r="G17" s="83">
        <v>173214489.02400002</v>
      </c>
      <c r="H17" s="85">
        <v>0.62319999999999998</v>
      </c>
      <c r="I17" s="83">
        <v>1079.4726955980002</v>
      </c>
      <c r="J17" s="73"/>
      <c r="K17" s="84">
        <f t="shared" si="0"/>
        <v>0.3953963480401439</v>
      </c>
      <c r="L17" s="84">
        <f>I17/'סכום נכסי הקרן'!$C$42</f>
        <v>1.7382098245804223E-5</v>
      </c>
    </row>
    <row r="18" spans="2:12" s="6" customFormat="1">
      <c r="B18" s="76" t="s">
        <v>2473</v>
      </c>
      <c r="C18" s="73" t="s">
        <v>2474</v>
      </c>
      <c r="D18" s="86" t="s">
        <v>515</v>
      </c>
      <c r="E18" s="86" t="s">
        <v>134</v>
      </c>
      <c r="F18" s="95">
        <v>45181</v>
      </c>
      <c r="G18" s="83">
        <v>173214489.02400002</v>
      </c>
      <c r="H18" s="85">
        <v>0.62319999999999998</v>
      </c>
      <c r="I18" s="83">
        <v>1079.4726955980002</v>
      </c>
      <c r="J18" s="73"/>
      <c r="K18" s="84">
        <f t="shared" si="0"/>
        <v>0.3953963480401439</v>
      </c>
      <c r="L18" s="84">
        <f>I18/'סכום נכסי הקרן'!$C$42</f>
        <v>1.7382098245804223E-5</v>
      </c>
    </row>
    <row r="19" spans="2:12">
      <c r="B19" s="76" t="s">
        <v>2473</v>
      </c>
      <c r="C19" s="73" t="s">
        <v>2475</v>
      </c>
      <c r="D19" s="86" t="s">
        <v>515</v>
      </c>
      <c r="E19" s="86" t="s">
        <v>134</v>
      </c>
      <c r="F19" s="95">
        <v>45182</v>
      </c>
      <c r="G19" s="83">
        <v>129910866.76800004</v>
      </c>
      <c r="H19" s="85">
        <v>0.62319999999999998</v>
      </c>
      <c r="I19" s="83">
        <v>809.6045216980001</v>
      </c>
      <c r="J19" s="73"/>
      <c r="K19" s="84">
        <f t="shared" si="0"/>
        <v>0.29654726102992474</v>
      </c>
      <c r="L19" s="84">
        <f>I19/'סכום נכסי הקרן'!$C$42</f>
        <v>1.3036573684345116E-5</v>
      </c>
    </row>
    <row r="20" spans="2:12">
      <c r="B20" s="72"/>
      <c r="C20" s="73"/>
      <c r="D20" s="73"/>
      <c r="E20" s="73"/>
      <c r="F20" s="73"/>
      <c r="G20" s="83"/>
      <c r="H20" s="85"/>
      <c r="I20" s="73"/>
      <c r="J20" s="73"/>
      <c r="K20" s="84"/>
      <c r="L20" s="73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141" t="s">
        <v>227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141" t="s">
        <v>114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141" t="s">
        <v>210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141" t="s">
        <v>218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136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</row>
    <row r="121" spans="2:12">
      <c r="B121" s="136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</row>
    <row r="122" spans="2:12">
      <c r="B122" s="136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</row>
    <row r="123" spans="2:12">
      <c r="B123" s="136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</row>
    <row r="124" spans="2:12">
      <c r="B124" s="136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</row>
    <row r="125" spans="2:12">
      <c r="B125" s="136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</row>
    <row r="126" spans="2:12">
      <c r="B126" s="136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</row>
    <row r="127" spans="2:12">
      <c r="B127" s="136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</row>
    <row r="128" spans="2:12">
      <c r="B128" s="136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</row>
    <row r="129" spans="2:12">
      <c r="B129" s="136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</row>
    <row r="130" spans="2:12">
      <c r="B130" s="136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</row>
    <row r="131" spans="2:12">
      <c r="B131" s="136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</row>
    <row r="132" spans="2:12">
      <c r="B132" s="136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</row>
    <row r="133" spans="2:12">
      <c r="B133" s="136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</row>
    <row r="134" spans="2:12">
      <c r="B134" s="136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</row>
    <row r="135" spans="2:12">
      <c r="B135" s="136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2:12">
      <c r="B136" s="136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2:12">
      <c r="B137" s="136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</row>
    <row r="138" spans="2:12">
      <c r="B138" s="136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</row>
    <row r="139" spans="2:12">
      <c r="B139" s="136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</row>
    <row r="140" spans="2:12">
      <c r="B140" s="136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</row>
    <row r="141" spans="2:12">
      <c r="B141" s="136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</row>
    <row r="142" spans="2:12">
      <c r="B142" s="136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</row>
    <row r="143" spans="2:12">
      <c r="B143" s="136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</row>
    <row r="144" spans="2:12">
      <c r="B144" s="136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</row>
    <row r="145" spans="2:12">
      <c r="B145" s="136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</row>
    <row r="146" spans="2:12">
      <c r="B146" s="136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</row>
    <row r="147" spans="2:12">
      <c r="B147" s="136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</row>
    <row r="148" spans="2:12">
      <c r="B148" s="136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</row>
    <row r="149" spans="2:12">
      <c r="B149" s="136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</row>
    <row r="150" spans="2:12">
      <c r="B150" s="136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</row>
    <row r="151" spans="2:12">
      <c r="B151" s="136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</row>
    <row r="152" spans="2:12">
      <c r="B152" s="136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</row>
    <row r="153" spans="2:12">
      <c r="B153" s="136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</row>
    <row r="154" spans="2:12">
      <c r="B154" s="136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</row>
    <row r="155" spans="2:12">
      <c r="B155" s="136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</row>
    <row r="156" spans="2:12">
      <c r="B156" s="136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</row>
    <row r="157" spans="2:12">
      <c r="B157" s="136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</row>
    <row r="158" spans="2:12">
      <c r="B158" s="136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</row>
    <row r="159" spans="2:12">
      <c r="B159" s="136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</row>
    <row r="160" spans="2:12">
      <c r="B160" s="136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</row>
    <row r="161" spans="2:12">
      <c r="B161" s="136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</row>
    <row r="162" spans="2:12">
      <c r="B162" s="136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</row>
    <row r="163" spans="2:12">
      <c r="B163" s="136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</row>
    <row r="164" spans="2:12">
      <c r="B164" s="136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</row>
    <row r="165" spans="2:12">
      <c r="B165" s="136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</row>
    <row r="166" spans="2:12">
      <c r="B166" s="136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</row>
    <row r="167" spans="2:12">
      <c r="B167" s="136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</row>
    <row r="168" spans="2:12">
      <c r="B168" s="136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</row>
    <row r="169" spans="2:12">
      <c r="B169" s="136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</row>
    <row r="170" spans="2:12">
      <c r="B170" s="136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</row>
    <row r="171" spans="2:12">
      <c r="B171" s="136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</row>
    <row r="172" spans="2:12">
      <c r="B172" s="136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</row>
    <row r="173" spans="2:12">
      <c r="B173" s="136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</row>
    <row r="174" spans="2:12">
      <c r="B174" s="136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</row>
    <row r="175" spans="2:12">
      <c r="B175" s="136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</row>
    <row r="176" spans="2:12">
      <c r="B176" s="136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</row>
    <row r="177" spans="2:12">
      <c r="B177" s="136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</row>
    <row r="178" spans="2:12">
      <c r="B178" s="136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</row>
    <row r="179" spans="2:12">
      <c r="B179" s="136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</row>
    <row r="180" spans="2:12">
      <c r="B180" s="136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</row>
    <row r="181" spans="2:12">
      <c r="B181" s="136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</row>
    <row r="182" spans="2:12">
      <c r="B182" s="136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</row>
    <row r="183" spans="2:12">
      <c r="B183" s="136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</row>
    <row r="184" spans="2:12">
      <c r="B184" s="136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</row>
    <row r="185" spans="2:12">
      <c r="B185" s="136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</row>
    <row r="186" spans="2:12">
      <c r="B186" s="136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</row>
    <row r="187" spans="2:12">
      <c r="B187" s="136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</row>
    <row r="188" spans="2:12">
      <c r="B188" s="136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</row>
    <row r="189" spans="2:12">
      <c r="B189" s="136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</row>
    <row r="190" spans="2:12">
      <c r="B190" s="136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</row>
    <row r="191" spans="2:12">
      <c r="B191" s="136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2:12">
      <c r="B192" s="136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2:12">
      <c r="B193" s="136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2:12">
      <c r="B194" s="136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</row>
    <row r="195" spans="2:12">
      <c r="B195" s="136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</row>
    <row r="196" spans="2:12">
      <c r="B196" s="136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</row>
    <row r="197" spans="2:12">
      <c r="B197" s="136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</row>
    <row r="198" spans="2:12">
      <c r="B198" s="136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</row>
    <row r="199" spans="2:12">
      <c r="B199" s="136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</row>
    <row r="200" spans="2:12">
      <c r="B200" s="136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</row>
    <row r="201" spans="2:12">
      <c r="B201" s="136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</row>
    <row r="202" spans="2:12">
      <c r="B202" s="136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</row>
    <row r="203" spans="2:12">
      <c r="B203" s="136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</row>
    <row r="204" spans="2:12">
      <c r="B204" s="136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</row>
    <row r="205" spans="2:12">
      <c r="B205" s="136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</row>
    <row r="206" spans="2:12">
      <c r="B206" s="136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</row>
    <row r="207" spans="2:12">
      <c r="B207" s="136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</row>
    <row r="208" spans="2:12">
      <c r="B208" s="136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</row>
    <row r="209" spans="2:12">
      <c r="B209" s="136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</row>
    <row r="210" spans="2:12">
      <c r="B210" s="136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</row>
    <row r="211" spans="2:12">
      <c r="B211" s="136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</row>
    <row r="212" spans="2:12">
      <c r="B212" s="136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</row>
    <row r="213" spans="2:12">
      <c r="B213" s="136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2:12">
      <c r="B214" s="136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2:12">
      <c r="B215" s="136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</row>
    <row r="216" spans="2:12">
      <c r="B216" s="136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</row>
    <row r="217" spans="2:12">
      <c r="B217" s="136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</row>
    <row r="218" spans="2:12">
      <c r="B218" s="136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</row>
    <row r="219" spans="2:12">
      <c r="B219" s="136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</row>
    <row r="220" spans="2:12">
      <c r="B220" s="136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</row>
    <row r="221" spans="2:12">
      <c r="B221" s="136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</row>
    <row r="222" spans="2:12">
      <c r="B222" s="136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</row>
    <row r="223" spans="2:12">
      <c r="B223" s="136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</row>
    <row r="224" spans="2:12">
      <c r="B224" s="136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</row>
    <row r="225" spans="2:12">
      <c r="B225" s="136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</row>
    <row r="226" spans="2:12">
      <c r="B226" s="136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</row>
    <row r="227" spans="2:12">
      <c r="B227" s="136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</row>
    <row r="228" spans="2:12">
      <c r="B228" s="136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</row>
    <row r="229" spans="2:12">
      <c r="B229" s="136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</row>
    <row r="230" spans="2:12">
      <c r="B230" s="136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</row>
    <row r="231" spans="2:12">
      <c r="B231" s="136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</row>
    <row r="232" spans="2:12">
      <c r="B232" s="136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</row>
    <row r="233" spans="2:12">
      <c r="B233" s="13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</row>
    <row r="234" spans="2:12">
      <c r="B234" s="136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</row>
    <row r="235" spans="2:12">
      <c r="B235" s="136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</row>
    <row r="236" spans="2:12">
      <c r="B236" s="136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</row>
    <row r="237" spans="2:12">
      <c r="B237" s="136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</row>
    <row r="238" spans="2:12">
      <c r="B238" s="136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</row>
    <row r="239" spans="2:12">
      <c r="B239" s="136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</row>
    <row r="240" spans="2:12">
      <c r="B240" s="136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</row>
    <row r="241" spans="2:12">
      <c r="B241" s="136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</row>
    <row r="242" spans="2:12">
      <c r="B242" s="136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</row>
    <row r="243" spans="2:12">
      <c r="B243" s="136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</row>
    <row r="244" spans="2:12">
      <c r="B244" s="136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</row>
    <row r="245" spans="2:12">
      <c r="B245" s="136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</row>
    <row r="246" spans="2:12">
      <c r="B246" s="136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</row>
    <row r="247" spans="2:12">
      <c r="B247" s="136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</row>
    <row r="248" spans="2:12">
      <c r="B248" s="136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</row>
    <row r="249" spans="2:12">
      <c r="B249" s="136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</row>
    <row r="250" spans="2:12">
      <c r="B250" s="136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</row>
    <row r="251" spans="2:12">
      <c r="B251" s="136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</row>
    <row r="252" spans="2:12">
      <c r="B252" s="136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</row>
    <row r="253" spans="2:12">
      <c r="B253" s="136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</row>
    <row r="254" spans="2:12">
      <c r="B254" s="136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</row>
    <row r="255" spans="2:12">
      <c r="B255" s="136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</row>
    <row r="256" spans="2:12">
      <c r="B256" s="136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</row>
    <row r="257" spans="2:12">
      <c r="B257" s="136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</row>
    <row r="258" spans="2:12">
      <c r="B258" s="136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</row>
    <row r="259" spans="2:12">
      <c r="B259" s="136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</row>
    <row r="260" spans="2:12">
      <c r="B260" s="136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</row>
    <row r="261" spans="2:12">
      <c r="B261" s="136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</row>
    <row r="262" spans="2:12">
      <c r="B262" s="136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</row>
    <row r="263" spans="2:12">
      <c r="B263" s="136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</row>
    <row r="264" spans="2:12">
      <c r="B264" s="136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</row>
    <row r="265" spans="2:12">
      <c r="B265" s="136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</row>
    <row r="266" spans="2:12">
      <c r="B266" s="136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</row>
    <row r="267" spans="2:12">
      <c r="B267" s="136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</row>
    <row r="268" spans="2:12">
      <c r="B268" s="136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</row>
    <row r="269" spans="2:12">
      <c r="B269" s="136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</row>
    <row r="270" spans="2:12">
      <c r="B270" s="136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</row>
    <row r="271" spans="2:12">
      <c r="B271" s="136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</row>
    <row r="272" spans="2:12">
      <c r="B272" s="136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</row>
    <row r="273" spans="2:12">
      <c r="B273" s="136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</row>
    <row r="274" spans="2:12">
      <c r="B274" s="136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</row>
    <row r="275" spans="2:12">
      <c r="B275" s="136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</row>
    <row r="276" spans="2:12">
      <c r="B276" s="136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</row>
    <row r="277" spans="2:12">
      <c r="B277" s="136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</row>
    <row r="278" spans="2:12">
      <c r="B278" s="136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</row>
    <row r="279" spans="2:12">
      <c r="B279" s="136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</row>
    <row r="280" spans="2:12">
      <c r="B280" s="136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</row>
    <row r="281" spans="2:12">
      <c r="B281" s="136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</row>
    <row r="282" spans="2:12">
      <c r="B282" s="136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</row>
    <row r="283" spans="2:12">
      <c r="B283" s="136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</row>
    <row r="284" spans="2:12">
      <c r="B284" s="136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</row>
    <row r="285" spans="2:12">
      <c r="B285" s="136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</row>
    <row r="286" spans="2:12">
      <c r="B286" s="136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</row>
    <row r="287" spans="2:12">
      <c r="B287" s="136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</row>
    <row r="288" spans="2:12">
      <c r="B288" s="136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</row>
    <row r="289" spans="2:12">
      <c r="B289" s="136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</row>
    <row r="290" spans="2:12">
      <c r="B290" s="136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</row>
    <row r="291" spans="2:12">
      <c r="B291" s="136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</row>
    <row r="292" spans="2:12">
      <c r="B292" s="136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</row>
    <row r="293" spans="2:12">
      <c r="B293" s="136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</row>
    <row r="294" spans="2:12">
      <c r="B294" s="136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</row>
    <row r="295" spans="2:12">
      <c r="B295" s="136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</row>
    <row r="296" spans="2:12">
      <c r="B296" s="136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</row>
    <row r="297" spans="2:12">
      <c r="B297" s="136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</row>
    <row r="298" spans="2:12">
      <c r="B298" s="136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</row>
    <row r="299" spans="2:12">
      <c r="B299" s="136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</row>
    <row r="300" spans="2:12">
      <c r="B300" s="136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</row>
    <row r="301" spans="2:12">
      <c r="B301" s="136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</row>
    <row r="302" spans="2:12">
      <c r="B302" s="136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</row>
    <row r="303" spans="2:12">
      <c r="B303" s="136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</row>
    <row r="304" spans="2:12">
      <c r="B304" s="136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</row>
    <row r="305" spans="2:12">
      <c r="B305" s="136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</row>
    <row r="306" spans="2:12">
      <c r="B306" s="136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</row>
    <row r="307" spans="2:12">
      <c r="B307" s="136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</row>
    <row r="308" spans="2:12">
      <c r="B308" s="136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</row>
    <row r="309" spans="2:12">
      <c r="B309" s="136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</row>
    <row r="310" spans="2:12">
      <c r="B310" s="136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</row>
    <row r="311" spans="2:12">
      <c r="B311" s="136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</row>
    <row r="312" spans="2:12">
      <c r="B312" s="136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</row>
    <row r="313" spans="2:12">
      <c r="B313" s="136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</row>
    <row r="314" spans="2:12">
      <c r="B314" s="136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</row>
    <row r="315" spans="2:12">
      <c r="B315" s="136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</row>
    <row r="316" spans="2:12">
      <c r="B316" s="136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</row>
    <row r="317" spans="2:12">
      <c r="B317" s="136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</row>
    <row r="318" spans="2:12">
      <c r="B318" s="136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</row>
    <row r="319" spans="2:12">
      <c r="B319" s="136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</row>
    <row r="320" spans="2:12">
      <c r="B320" s="136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</row>
    <row r="321" spans="2:12">
      <c r="B321" s="136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</row>
    <row r="322" spans="2:12">
      <c r="B322" s="136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</row>
    <row r="323" spans="2:12">
      <c r="B323" s="136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</row>
    <row r="324" spans="2:12">
      <c r="B324" s="136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</row>
    <row r="325" spans="2:12">
      <c r="B325" s="136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</row>
    <row r="326" spans="2:12">
      <c r="B326" s="136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</row>
    <row r="327" spans="2:12">
      <c r="B327" s="136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</row>
    <row r="328" spans="2:12">
      <c r="B328" s="136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</row>
    <row r="329" spans="2:12">
      <c r="B329" s="136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</row>
    <row r="330" spans="2:12">
      <c r="B330" s="136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</row>
    <row r="331" spans="2:12">
      <c r="B331" s="136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</row>
    <row r="332" spans="2:12">
      <c r="B332" s="136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</row>
    <row r="333" spans="2:12">
      <c r="B333" s="136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</row>
    <row r="334" spans="2:12">
      <c r="B334" s="136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</row>
    <row r="335" spans="2:12">
      <c r="B335" s="136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</row>
    <row r="336" spans="2:12">
      <c r="B336" s="136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</row>
    <row r="337" spans="2:12">
      <c r="B337" s="136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</row>
    <row r="338" spans="2:12">
      <c r="B338" s="136"/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</row>
    <row r="339" spans="2:12">
      <c r="B339" s="136"/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</row>
    <row r="340" spans="2:12">
      <c r="B340" s="136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</row>
    <row r="341" spans="2:12">
      <c r="B341" s="136"/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</row>
    <row r="342" spans="2:12">
      <c r="B342" s="136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</row>
    <row r="343" spans="2:12">
      <c r="B343" s="136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</row>
    <row r="344" spans="2:12">
      <c r="B344" s="136"/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</row>
    <row r="345" spans="2:12">
      <c r="B345" s="136"/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</row>
    <row r="346" spans="2:12">
      <c r="B346" s="136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</row>
    <row r="347" spans="2:12">
      <c r="B347" s="136"/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</row>
    <row r="348" spans="2:12">
      <c r="B348" s="136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</row>
    <row r="349" spans="2:12">
      <c r="B349" s="136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</row>
    <row r="350" spans="2:12">
      <c r="B350" s="136"/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</row>
    <row r="351" spans="2:12">
      <c r="B351" s="136"/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</row>
    <row r="352" spans="2:12">
      <c r="B352" s="136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</row>
    <row r="353" spans="2:12">
      <c r="B353" s="136"/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</row>
    <row r="354" spans="2:12">
      <c r="B354" s="136"/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</row>
    <row r="355" spans="2:12">
      <c r="B355" s="136"/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</row>
    <row r="356" spans="2:12">
      <c r="B356" s="136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</row>
    <row r="357" spans="2:12">
      <c r="B357" s="136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</row>
    <row r="358" spans="2:12">
      <c r="B358" s="136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</row>
    <row r="359" spans="2:12">
      <c r="B359" s="136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</row>
    <row r="360" spans="2:12">
      <c r="B360" s="136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</row>
    <row r="361" spans="2:12">
      <c r="B361" s="136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</row>
    <row r="362" spans="2:12">
      <c r="B362" s="136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</row>
    <row r="363" spans="2:12">
      <c r="B363" s="136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</row>
    <row r="364" spans="2:12">
      <c r="B364" s="136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</row>
    <row r="365" spans="2:12">
      <c r="B365" s="136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</row>
    <row r="366" spans="2:12">
      <c r="B366" s="136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</row>
    <row r="367" spans="2:12">
      <c r="B367" s="136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</row>
    <row r="368" spans="2:12">
      <c r="B368" s="136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</row>
    <row r="369" spans="2:12">
      <c r="B369" s="136"/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</row>
    <row r="370" spans="2:12">
      <c r="B370" s="136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</row>
    <row r="371" spans="2:12">
      <c r="B371" s="136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</row>
    <row r="372" spans="2:12">
      <c r="B372" s="136"/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</row>
    <row r="373" spans="2:12">
      <c r="B373" s="136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</row>
    <row r="374" spans="2:12">
      <c r="B374" s="136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</row>
    <row r="375" spans="2:12">
      <c r="B375" s="136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</row>
    <row r="376" spans="2:12">
      <c r="B376" s="136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</row>
    <row r="377" spans="2:12">
      <c r="B377" s="136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</row>
    <row r="378" spans="2:12">
      <c r="B378" s="136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</row>
    <row r="379" spans="2:12">
      <c r="B379" s="136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</row>
    <row r="380" spans="2:12">
      <c r="B380" s="136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</row>
    <row r="381" spans="2:12">
      <c r="B381" s="136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</row>
    <row r="382" spans="2:12">
      <c r="B382" s="136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</row>
    <row r="383" spans="2:12">
      <c r="B383" s="136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</row>
    <row r="384" spans="2:12">
      <c r="B384" s="136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</row>
    <row r="385" spans="2:12">
      <c r="B385" s="136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</row>
    <row r="386" spans="2:12">
      <c r="B386" s="136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</row>
    <row r="387" spans="2:12">
      <c r="B387" s="136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</row>
    <row r="388" spans="2:12">
      <c r="B388" s="136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</row>
    <row r="389" spans="2:12">
      <c r="B389" s="136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</row>
    <row r="390" spans="2:12">
      <c r="B390" s="136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</row>
    <row r="391" spans="2:12">
      <c r="B391" s="136"/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</row>
    <row r="392" spans="2:12">
      <c r="B392" s="136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</row>
    <row r="393" spans="2:12">
      <c r="B393" s="136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</row>
    <row r="394" spans="2:12">
      <c r="B394" s="136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</row>
    <row r="395" spans="2:12">
      <c r="B395" s="136"/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</row>
    <row r="396" spans="2:12">
      <c r="B396" s="136"/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</row>
    <row r="397" spans="2:12">
      <c r="B397" s="136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</row>
    <row r="398" spans="2:12">
      <c r="B398" s="136"/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</row>
    <row r="399" spans="2:12">
      <c r="B399" s="136"/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</row>
    <row r="400" spans="2:12">
      <c r="B400" s="136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</row>
    <row r="401" spans="2:12">
      <c r="B401" s="136"/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</row>
    <row r="402" spans="2:12">
      <c r="B402" s="136"/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</row>
    <row r="403" spans="2:12">
      <c r="B403" s="136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</row>
    <row r="404" spans="2:12">
      <c r="B404" s="136"/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</row>
    <row r="405" spans="2:12">
      <c r="B405" s="136"/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</row>
    <row r="406" spans="2:12">
      <c r="B406" s="136"/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</row>
    <row r="407" spans="2:12">
      <c r="B407" s="136"/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</row>
    <row r="408" spans="2:12">
      <c r="B408" s="136"/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</row>
    <row r="409" spans="2:12">
      <c r="B409" s="136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</row>
    <row r="410" spans="2:12">
      <c r="B410" s="136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</row>
    <row r="411" spans="2:12">
      <c r="B411" s="136"/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</row>
    <row r="412" spans="2:12">
      <c r="B412" s="136"/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</row>
    <row r="413" spans="2:12">
      <c r="B413" s="136"/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</row>
    <row r="414" spans="2:12">
      <c r="B414" s="136"/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</row>
    <row r="415" spans="2:12">
      <c r="B415" s="136"/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</row>
    <row r="416" spans="2:12">
      <c r="B416" s="136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</row>
    <row r="417" spans="2:12">
      <c r="B417" s="136"/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</row>
    <row r="418" spans="2:12">
      <c r="B418" s="136"/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</row>
    <row r="419" spans="2:12">
      <c r="B419" s="136"/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</row>
    <row r="420" spans="2:12">
      <c r="B420" s="136"/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</row>
    <row r="421" spans="2:12">
      <c r="B421" s="136"/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</row>
    <row r="422" spans="2:12">
      <c r="B422" s="136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</row>
    <row r="423" spans="2:12">
      <c r="B423" s="136"/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</row>
    <row r="424" spans="2:12">
      <c r="B424" s="136"/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</row>
    <row r="425" spans="2:12">
      <c r="B425" s="136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</row>
    <row r="426" spans="2:12">
      <c r="B426" s="136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</row>
    <row r="427" spans="2:12">
      <c r="B427" s="136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</row>
    <row r="428" spans="2:12">
      <c r="B428" s="136"/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</row>
    <row r="429" spans="2:12">
      <c r="B429" s="136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</row>
    <row r="430" spans="2:12">
      <c r="B430" s="136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</row>
    <row r="431" spans="2:12">
      <c r="B431" s="136"/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</row>
    <row r="432" spans="2:12">
      <c r="B432" s="136"/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</row>
    <row r="433" spans="2:12">
      <c r="B433" s="136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</row>
    <row r="434" spans="2:12">
      <c r="B434" s="136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</row>
    <row r="435" spans="2:12">
      <c r="B435" s="136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</row>
    <row r="436" spans="2:12">
      <c r="B436" s="136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</row>
    <row r="437" spans="2:12">
      <c r="B437" s="136"/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</row>
    <row r="438" spans="2:12">
      <c r="B438" s="136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</row>
    <row r="439" spans="2:12">
      <c r="B439" s="136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</row>
    <row r="440" spans="2:12">
      <c r="B440" s="136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</row>
    <row r="441" spans="2:12">
      <c r="B441" s="136"/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</row>
    <row r="442" spans="2:12">
      <c r="B442" s="136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</row>
    <row r="443" spans="2:12">
      <c r="B443" s="136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</row>
    <row r="444" spans="2:12">
      <c r="B444" s="136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</row>
    <row r="445" spans="2:12">
      <c r="B445" s="136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</row>
    <row r="446" spans="2:12">
      <c r="B446" s="136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</row>
    <row r="447" spans="2:12">
      <c r="B447" s="136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</row>
    <row r="448" spans="2:12">
      <c r="B448" s="136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</row>
    <row r="449" spans="2:12">
      <c r="B449" s="136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</row>
    <row r="450" spans="2:12">
      <c r="B450" s="136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</row>
    <row r="451" spans="2:12">
      <c r="B451" s="136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</row>
    <row r="452" spans="2:12">
      <c r="B452" s="136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</row>
    <row r="453" spans="2:12">
      <c r="B453" s="136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</row>
    <row r="454" spans="2:12">
      <c r="B454" s="136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</row>
    <row r="455" spans="2:12">
      <c r="B455" s="136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</row>
    <row r="456" spans="2:12">
      <c r="B456" s="136"/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</row>
    <row r="457" spans="2:12">
      <c r="B457" s="136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</row>
    <row r="458" spans="2:12">
      <c r="B458" s="136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</row>
    <row r="459" spans="2:12">
      <c r="B459" s="136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</row>
    <row r="460" spans="2:12">
      <c r="B460" s="136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</row>
    <row r="461" spans="2:12">
      <c r="B461" s="136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</row>
    <row r="462" spans="2:12">
      <c r="B462" s="136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</row>
    <row r="463" spans="2:12">
      <c r="B463" s="136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</row>
    <row r="464" spans="2:12">
      <c r="B464" s="136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</row>
    <row r="465" spans="2:12">
      <c r="B465" s="136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</row>
    <row r="466" spans="2:12">
      <c r="B466" s="136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</row>
    <row r="467" spans="2:12">
      <c r="B467" s="136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</row>
    <row r="468" spans="2:12">
      <c r="B468" s="136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</row>
    <row r="469" spans="2:12">
      <c r="B469" s="136"/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</row>
    <row r="470" spans="2:12">
      <c r="B470" s="136"/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</row>
    <row r="471" spans="2:12">
      <c r="B471" s="136"/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</row>
    <row r="472" spans="2:12">
      <c r="B472" s="136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</row>
    <row r="473" spans="2:12">
      <c r="B473" s="136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</row>
    <row r="474" spans="2:12">
      <c r="B474" s="136"/>
      <c r="C474" s="136"/>
      <c r="D474" s="136"/>
      <c r="E474" s="137"/>
      <c r="F474" s="137"/>
      <c r="G474" s="137"/>
      <c r="H474" s="137"/>
      <c r="I474" s="137"/>
      <c r="J474" s="137"/>
      <c r="K474" s="137"/>
      <c r="L474" s="137"/>
    </row>
    <row r="475" spans="2:12">
      <c r="B475" s="136"/>
      <c r="C475" s="136"/>
      <c r="D475" s="136"/>
      <c r="E475" s="137"/>
      <c r="F475" s="137"/>
      <c r="G475" s="137"/>
      <c r="H475" s="137"/>
      <c r="I475" s="137"/>
      <c r="J475" s="137"/>
      <c r="K475" s="137"/>
      <c r="L475" s="137"/>
    </row>
    <row r="476" spans="2:12">
      <c r="B476" s="136"/>
      <c r="C476" s="136"/>
      <c r="D476" s="136"/>
      <c r="E476" s="137"/>
      <c r="F476" s="137"/>
      <c r="G476" s="137"/>
      <c r="H476" s="137"/>
      <c r="I476" s="137"/>
      <c r="J476" s="137"/>
      <c r="K476" s="137"/>
      <c r="L476" s="137"/>
    </row>
    <row r="477" spans="2:12">
      <c r="B477" s="136"/>
      <c r="C477" s="136"/>
      <c r="D477" s="136"/>
      <c r="E477" s="137"/>
      <c r="F477" s="137"/>
      <c r="G477" s="137"/>
      <c r="H477" s="137"/>
      <c r="I477" s="137"/>
      <c r="J477" s="137"/>
      <c r="K477" s="137"/>
      <c r="L477" s="137"/>
    </row>
    <row r="478" spans="2:12">
      <c r="B478" s="136"/>
      <c r="C478" s="136"/>
      <c r="D478" s="136"/>
      <c r="E478" s="137"/>
      <c r="F478" s="137"/>
      <c r="G478" s="137"/>
      <c r="H478" s="137"/>
      <c r="I478" s="137"/>
      <c r="J478" s="137"/>
      <c r="K478" s="137"/>
      <c r="L478" s="137"/>
    </row>
    <row r="479" spans="2:12">
      <c r="B479" s="136"/>
      <c r="C479" s="136"/>
      <c r="D479" s="136"/>
      <c r="E479" s="137"/>
      <c r="F479" s="137"/>
      <c r="G479" s="137"/>
      <c r="H479" s="137"/>
      <c r="I479" s="137"/>
      <c r="J479" s="137"/>
      <c r="K479" s="137"/>
      <c r="L479" s="137"/>
    </row>
    <row r="480" spans="2:12">
      <c r="B480" s="136"/>
      <c r="C480" s="136"/>
      <c r="D480" s="136"/>
      <c r="E480" s="137"/>
      <c r="F480" s="137"/>
      <c r="G480" s="137"/>
      <c r="H480" s="137"/>
      <c r="I480" s="137"/>
      <c r="J480" s="137"/>
      <c r="K480" s="137"/>
      <c r="L480" s="137"/>
    </row>
    <row r="481" spans="2:12">
      <c r="B481" s="136"/>
      <c r="C481" s="136"/>
      <c r="D481" s="136"/>
      <c r="E481" s="137"/>
      <c r="F481" s="137"/>
      <c r="G481" s="137"/>
      <c r="H481" s="137"/>
      <c r="I481" s="137"/>
      <c r="J481" s="137"/>
      <c r="K481" s="137"/>
      <c r="L481" s="137"/>
    </row>
    <row r="482" spans="2:12">
      <c r="B482" s="136"/>
      <c r="C482" s="136"/>
      <c r="D482" s="136"/>
      <c r="E482" s="137"/>
      <c r="F482" s="137"/>
      <c r="G482" s="137"/>
      <c r="H482" s="137"/>
      <c r="I482" s="137"/>
      <c r="J482" s="137"/>
      <c r="K482" s="137"/>
      <c r="L482" s="137"/>
    </row>
    <row r="483" spans="2:12">
      <c r="B483" s="136"/>
      <c r="C483" s="136"/>
      <c r="D483" s="136"/>
      <c r="E483" s="137"/>
      <c r="F483" s="137"/>
      <c r="G483" s="137"/>
      <c r="H483" s="137"/>
      <c r="I483" s="137"/>
      <c r="J483" s="137"/>
      <c r="K483" s="137"/>
      <c r="L483" s="137"/>
    </row>
    <row r="484" spans="2:12">
      <c r="B484" s="136"/>
      <c r="C484" s="136"/>
      <c r="D484" s="136"/>
      <c r="E484" s="137"/>
      <c r="F484" s="137"/>
      <c r="G484" s="137"/>
      <c r="H484" s="137"/>
      <c r="I484" s="137"/>
      <c r="J484" s="137"/>
      <c r="K484" s="137"/>
      <c r="L484" s="137"/>
    </row>
    <row r="485" spans="2:12">
      <c r="B485" s="136"/>
      <c r="C485" s="136"/>
      <c r="D485" s="136"/>
      <c r="E485" s="137"/>
      <c r="F485" s="137"/>
      <c r="G485" s="137"/>
      <c r="H485" s="137"/>
      <c r="I485" s="137"/>
      <c r="J485" s="137"/>
      <c r="K485" s="137"/>
      <c r="L485" s="137"/>
    </row>
    <row r="486" spans="2:12">
      <c r="B486" s="136"/>
      <c r="C486" s="136"/>
      <c r="D486" s="136"/>
      <c r="E486" s="137"/>
      <c r="F486" s="137"/>
      <c r="G486" s="137"/>
      <c r="H486" s="137"/>
      <c r="I486" s="137"/>
      <c r="J486" s="137"/>
      <c r="K486" s="137"/>
      <c r="L486" s="137"/>
    </row>
    <row r="487" spans="2:12">
      <c r="B487" s="136"/>
      <c r="C487" s="136"/>
      <c r="D487" s="136"/>
      <c r="E487" s="137"/>
      <c r="F487" s="137"/>
      <c r="G487" s="137"/>
      <c r="H487" s="137"/>
      <c r="I487" s="137"/>
      <c r="J487" s="137"/>
      <c r="K487" s="137"/>
      <c r="L487" s="137"/>
    </row>
    <row r="488" spans="2:12">
      <c r="B488" s="136"/>
      <c r="C488" s="136"/>
      <c r="D488" s="136"/>
      <c r="E488" s="137"/>
      <c r="F488" s="137"/>
      <c r="G488" s="137"/>
      <c r="H488" s="137"/>
      <c r="I488" s="137"/>
      <c r="J488" s="137"/>
      <c r="K488" s="137"/>
      <c r="L488" s="137"/>
    </row>
    <row r="489" spans="2:12">
      <c r="B489" s="136"/>
      <c r="C489" s="136"/>
      <c r="D489" s="136"/>
      <c r="E489" s="137"/>
      <c r="F489" s="137"/>
      <c r="G489" s="137"/>
      <c r="H489" s="137"/>
      <c r="I489" s="137"/>
      <c r="J489" s="137"/>
      <c r="K489" s="137"/>
      <c r="L489" s="137"/>
    </row>
    <row r="490" spans="2:12">
      <c r="B490" s="136"/>
      <c r="C490" s="136"/>
      <c r="D490" s="136"/>
      <c r="E490" s="137"/>
      <c r="F490" s="137"/>
      <c r="G490" s="137"/>
      <c r="H490" s="137"/>
      <c r="I490" s="137"/>
      <c r="J490" s="137"/>
      <c r="K490" s="137"/>
      <c r="L490" s="137"/>
    </row>
    <row r="491" spans="2:12">
      <c r="B491" s="136"/>
      <c r="C491" s="136"/>
      <c r="D491" s="136"/>
      <c r="E491" s="137"/>
      <c r="F491" s="137"/>
      <c r="G491" s="137"/>
      <c r="H491" s="137"/>
      <c r="I491" s="137"/>
      <c r="J491" s="137"/>
      <c r="K491" s="137"/>
      <c r="L491" s="137"/>
    </row>
    <row r="492" spans="2:12">
      <c r="B492" s="136"/>
      <c r="C492" s="136"/>
      <c r="D492" s="136"/>
      <c r="E492" s="137"/>
      <c r="F492" s="137"/>
      <c r="G492" s="137"/>
      <c r="H492" s="137"/>
      <c r="I492" s="137"/>
      <c r="J492" s="137"/>
      <c r="K492" s="137"/>
      <c r="L492" s="137"/>
    </row>
    <row r="493" spans="2:12">
      <c r="B493" s="136"/>
      <c r="C493" s="136"/>
      <c r="D493" s="136"/>
      <c r="E493" s="137"/>
      <c r="F493" s="137"/>
      <c r="G493" s="137"/>
      <c r="H493" s="137"/>
      <c r="I493" s="137"/>
      <c r="J493" s="137"/>
      <c r="K493" s="137"/>
      <c r="L493" s="137"/>
    </row>
    <row r="494" spans="2:12">
      <c r="B494" s="136"/>
      <c r="C494" s="136"/>
      <c r="D494" s="136"/>
      <c r="E494" s="137"/>
      <c r="F494" s="137"/>
      <c r="G494" s="137"/>
      <c r="H494" s="137"/>
      <c r="I494" s="137"/>
      <c r="J494" s="137"/>
      <c r="K494" s="137"/>
      <c r="L494" s="137"/>
    </row>
    <row r="495" spans="2:12">
      <c r="B495" s="136"/>
      <c r="C495" s="136"/>
      <c r="D495" s="136"/>
      <c r="E495" s="137"/>
      <c r="F495" s="137"/>
      <c r="G495" s="137"/>
      <c r="H495" s="137"/>
      <c r="I495" s="137"/>
      <c r="J495" s="137"/>
      <c r="K495" s="137"/>
      <c r="L495" s="137"/>
    </row>
    <row r="496" spans="2:12">
      <c r="B496" s="136"/>
      <c r="C496" s="136"/>
      <c r="D496" s="136"/>
      <c r="E496" s="137"/>
      <c r="F496" s="137"/>
      <c r="G496" s="137"/>
      <c r="H496" s="137"/>
      <c r="I496" s="137"/>
      <c r="J496" s="137"/>
      <c r="K496" s="137"/>
      <c r="L496" s="137"/>
    </row>
    <row r="497" spans="2:12">
      <c r="B497" s="136"/>
      <c r="C497" s="136"/>
      <c r="D497" s="136"/>
      <c r="E497" s="137"/>
      <c r="F497" s="137"/>
      <c r="G497" s="137"/>
      <c r="H497" s="137"/>
      <c r="I497" s="137"/>
      <c r="J497" s="137"/>
      <c r="K497" s="137"/>
      <c r="L497" s="137"/>
    </row>
    <row r="498" spans="2:12">
      <c r="B498" s="136"/>
      <c r="C498" s="136"/>
      <c r="D498" s="136"/>
      <c r="E498" s="137"/>
      <c r="F498" s="137"/>
      <c r="G498" s="137"/>
      <c r="H498" s="137"/>
      <c r="I498" s="137"/>
      <c r="J498" s="137"/>
      <c r="K498" s="137"/>
      <c r="L498" s="137"/>
    </row>
    <row r="499" spans="2:12">
      <c r="B499" s="136"/>
      <c r="C499" s="136"/>
      <c r="D499" s="136"/>
      <c r="E499" s="137"/>
      <c r="F499" s="137"/>
      <c r="G499" s="137"/>
      <c r="H499" s="137"/>
      <c r="I499" s="137"/>
      <c r="J499" s="137"/>
      <c r="K499" s="137"/>
      <c r="L499" s="137"/>
    </row>
    <row r="500" spans="2:12">
      <c r="B500" s="136"/>
      <c r="C500" s="136"/>
      <c r="D500" s="136"/>
      <c r="E500" s="137"/>
      <c r="F500" s="137"/>
      <c r="G500" s="137"/>
      <c r="H500" s="137"/>
      <c r="I500" s="137"/>
      <c r="J500" s="137"/>
      <c r="K500" s="137"/>
      <c r="L500" s="137"/>
    </row>
    <row r="501" spans="2:12">
      <c r="B501" s="136"/>
      <c r="C501" s="136"/>
      <c r="D501" s="136"/>
      <c r="E501" s="137"/>
      <c r="F501" s="137"/>
      <c r="G501" s="137"/>
      <c r="H501" s="137"/>
      <c r="I501" s="137"/>
      <c r="J501" s="137"/>
      <c r="K501" s="137"/>
      <c r="L501" s="137"/>
    </row>
    <row r="502" spans="2:12">
      <c r="B502" s="136"/>
      <c r="C502" s="136"/>
      <c r="D502" s="136"/>
      <c r="E502" s="137"/>
      <c r="F502" s="137"/>
      <c r="G502" s="137"/>
      <c r="H502" s="137"/>
      <c r="I502" s="137"/>
      <c r="J502" s="137"/>
      <c r="K502" s="137"/>
      <c r="L502" s="137"/>
    </row>
    <row r="503" spans="2:12">
      <c r="B503" s="136"/>
      <c r="C503" s="136"/>
      <c r="D503" s="136"/>
      <c r="E503" s="137"/>
      <c r="F503" s="137"/>
      <c r="G503" s="137"/>
      <c r="H503" s="137"/>
      <c r="I503" s="137"/>
      <c r="J503" s="137"/>
      <c r="K503" s="137"/>
      <c r="L503" s="137"/>
    </row>
    <row r="504" spans="2:12">
      <c r="B504" s="136"/>
      <c r="C504" s="136"/>
      <c r="D504" s="136"/>
      <c r="E504" s="137"/>
      <c r="F504" s="137"/>
      <c r="G504" s="137"/>
      <c r="H504" s="137"/>
      <c r="I504" s="137"/>
      <c r="J504" s="137"/>
      <c r="K504" s="137"/>
      <c r="L504" s="137"/>
    </row>
    <row r="505" spans="2:12">
      <c r="B505" s="136"/>
      <c r="C505" s="136"/>
      <c r="D505" s="136"/>
      <c r="E505" s="137"/>
      <c r="F505" s="137"/>
      <c r="G505" s="137"/>
      <c r="H505" s="137"/>
      <c r="I505" s="137"/>
      <c r="J505" s="137"/>
      <c r="K505" s="137"/>
      <c r="L505" s="137"/>
    </row>
    <row r="506" spans="2:12">
      <c r="B506" s="136"/>
      <c r="C506" s="136"/>
      <c r="D506" s="136"/>
      <c r="E506" s="137"/>
      <c r="F506" s="137"/>
      <c r="G506" s="137"/>
      <c r="H506" s="137"/>
      <c r="I506" s="137"/>
      <c r="J506" s="137"/>
      <c r="K506" s="137"/>
      <c r="L506" s="137"/>
    </row>
    <row r="507" spans="2:12">
      <c r="B507" s="136"/>
      <c r="C507" s="136"/>
      <c r="D507" s="136"/>
      <c r="E507" s="137"/>
      <c r="F507" s="137"/>
      <c r="G507" s="137"/>
      <c r="H507" s="137"/>
      <c r="I507" s="137"/>
      <c r="J507" s="137"/>
      <c r="K507" s="137"/>
      <c r="L507" s="137"/>
    </row>
    <row r="508" spans="2:12">
      <c r="B508" s="136"/>
      <c r="C508" s="136"/>
      <c r="D508" s="136"/>
      <c r="E508" s="137"/>
      <c r="F508" s="137"/>
      <c r="G508" s="137"/>
      <c r="H508" s="137"/>
      <c r="I508" s="137"/>
      <c r="J508" s="137"/>
      <c r="K508" s="137"/>
      <c r="L508" s="137"/>
    </row>
    <row r="509" spans="2:12">
      <c r="B509" s="136"/>
      <c r="C509" s="136"/>
      <c r="D509" s="136"/>
      <c r="E509" s="137"/>
      <c r="F509" s="137"/>
      <c r="G509" s="137"/>
      <c r="H509" s="137"/>
      <c r="I509" s="137"/>
      <c r="J509" s="137"/>
      <c r="K509" s="137"/>
      <c r="L509" s="137"/>
    </row>
    <row r="510" spans="2:12">
      <c r="B510" s="136"/>
      <c r="C510" s="136"/>
      <c r="D510" s="136"/>
      <c r="E510" s="137"/>
      <c r="F510" s="137"/>
      <c r="G510" s="137"/>
      <c r="H510" s="137"/>
      <c r="I510" s="137"/>
      <c r="J510" s="137"/>
      <c r="K510" s="137"/>
      <c r="L510" s="137"/>
    </row>
    <row r="511" spans="2:12">
      <c r="B511" s="136"/>
      <c r="C511" s="136"/>
      <c r="D511" s="136"/>
      <c r="E511" s="137"/>
      <c r="F511" s="137"/>
      <c r="G511" s="137"/>
      <c r="H511" s="137"/>
      <c r="I511" s="137"/>
      <c r="J511" s="137"/>
      <c r="K511" s="137"/>
      <c r="L511" s="137"/>
    </row>
    <row r="512" spans="2:12">
      <c r="B512" s="136"/>
      <c r="C512" s="136"/>
      <c r="D512" s="136"/>
      <c r="E512" s="137"/>
      <c r="F512" s="137"/>
      <c r="G512" s="137"/>
      <c r="H512" s="137"/>
      <c r="I512" s="137"/>
      <c r="J512" s="137"/>
      <c r="K512" s="137"/>
      <c r="L512" s="137"/>
    </row>
    <row r="513" spans="2:12">
      <c r="B513" s="136"/>
      <c r="C513" s="136"/>
      <c r="D513" s="136"/>
      <c r="E513" s="137"/>
      <c r="F513" s="137"/>
      <c r="G513" s="137"/>
      <c r="H513" s="137"/>
      <c r="I513" s="137"/>
      <c r="J513" s="137"/>
      <c r="K513" s="137"/>
      <c r="L513" s="137"/>
    </row>
    <row r="514" spans="2:12">
      <c r="B514" s="136"/>
      <c r="C514" s="136"/>
      <c r="D514" s="136"/>
      <c r="E514" s="137"/>
      <c r="F514" s="137"/>
      <c r="G514" s="137"/>
      <c r="H514" s="137"/>
      <c r="I514" s="137"/>
      <c r="J514" s="137"/>
      <c r="K514" s="137"/>
      <c r="L514" s="137"/>
    </row>
    <row r="515" spans="2:12">
      <c r="B515" s="136"/>
      <c r="C515" s="136"/>
      <c r="D515" s="136"/>
      <c r="E515" s="137"/>
      <c r="F515" s="137"/>
      <c r="G515" s="137"/>
      <c r="H515" s="137"/>
      <c r="I515" s="137"/>
      <c r="J515" s="137"/>
      <c r="K515" s="137"/>
      <c r="L515" s="137"/>
    </row>
    <row r="516" spans="2:12">
      <c r="B516" s="136"/>
      <c r="C516" s="136"/>
      <c r="D516" s="136"/>
      <c r="E516" s="137"/>
      <c r="F516" s="137"/>
      <c r="G516" s="137"/>
      <c r="H516" s="137"/>
      <c r="I516" s="137"/>
      <c r="J516" s="137"/>
      <c r="K516" s="137"/>
      <c r="L516" s="137"/>
    </row>
    <row r="517" spans="2:12">
      <c r="B517" s="136"/>
      <c r="C517" s="136"/>
      <c r="D517" s="136"/>
      <c r="E517" s="137"/>
      <c r="F517" s="137"/>
      <c r="G517" s="137"/>
      <c r="H517" s="137"/>
      <c r="I517" s="137"/>
      <c r="J517" s="137"/>
      <c r="K517" s="137"/>
      <c r="L517" s="137"/>
    </row>
    <row r="518" spans="2:12">
      <c r="B518" s="136"/>
      <c r="C518" s="136"/>
      <c r="D518" s="136"/>
      <c r="E518" s="137"/>
      <c r="F518" s="137"/>
      <c r="G518" s="137"/>
      <c r="H518" s="137"/>
      <c r="I518" s="137"/>
      <c r="J518" s="137"/>
      <c r="K518" s="137"/>
      <c r="L518" s="137"/>
    </row>
    <row r="519" spans="2:12">
      <c r="B519" s="136"/>
      <c r="C519" s="136"/>
      <c r="D519" s="136"/>
      <c r="E519" s="137"/>
      <c r="F519" s="137"/>
      <c r="G519" s="137"/>
      <c r="H519" s="137"/>
      <c r="I519" s="137"/>
      <c r="J519" s="137"/>
      <c r="K519" s="137"/>
      <c r="L519" s="137"/>
    </row>
    <row r="520" spans="2:12">
      <c r="B520" s="136"/>
      <c r="C520" s="136"/>
      <c r="D520" s="136"/>
      <c r="E520" s="137"/>
      <c r="F520" s="137"/>
      <c r="G520" s="137"/>
      <c r="H520" s="137"/>
      <c r="I520" s="137"/>
      <c r="J520" s="137"/>
      <c r="K520" s="137"/>
      <c r="L520" s="137"/>
    </row>
    <row r="521" spans="2:12">
      <c r="B521" s="136"/>
      <c r="C521" s="136"/>
      <c r="D521" s="136"/>
      <c r="E521" s="137"/>
      <c r="F521" s="137"/>
      <c r="G521" s="137"/>
      <c r="H521" s="137"/>
      <c r="I521" s="137"/>
      <c r="J521" s="137"/>
      <c r="K521" s="137"/>
      <c r="L521" s="137"/>
    </row>
    <row r="522" spans="2:12">
      <c r="B522" s="136"/>
      <c r="C522" s="136"/>
      <c r="D522" s="136"/>
      <c r="E522" s="137"/>
      <c r="F522" s="137"/>
      <c r="G522" s="137"/>
      <c r="H522" s="137"/>
      <c r="I522" s="137"/>
      <c r="J522" s="137"/>
      <c r="K522" s="137"/>
      <c r="L522" s="137"/>
    </row>
    <row r="523" spans="2:12">
      <c r="B523" s="136"/>
      <c r="C523" s="136"/>
      <c r="D523" s="136"/>
      <c r="E523" s="137"/>
      <c r="F523" s="137"/>
      <c r="G523" s="137"/>
      <c r="H523" s="137"/>
      <c r="I523" s="137"/>
      <c r="J523" s="137"/>
      <c r="K523" s="137"/>
      <c r="L523" s="137"/>
    </row>
    <row r="524" spans="2:12">
      <c r="B524" s="136"/>
      <c r="C524" s="136"/>
      <c r="D524" s="136"/>
      <c r="E524" s="137"/>
      <c r="F524" s="137"/>
      <c r="G524" s="137"/>
      <c r="H524" s="137"/>
      <c r="I524" s="137"/>
      <c r="J524" s="137"/>
      <c r="K524" s="137"/>
      <c r="L524" s="137"/>
    </row>
    <row r="525" spans="2:12">
      <c r="B525" s="136"/>
      <c r="C525" s="136"/>
      <c r="D525" s="136"/>
      <c r="E525" s="137"/>
      <c r="F525" s="137"/>
      <c r="G525" s="137"/>
      <c r="H525" s="137"/>
      <c r="I525" s="137"/>
      <c r="J525" s="137"/>
      <c r="K525" s="137"/>
      <c r="L525" s="137"/>
    </row>
    <row r="526" spans="2:12">
      <c r="B526" s="136"/>
      <c r="C526" s="136"/>
      <c r="D526" s="136"/>
      <c r="E526" s="137"/>
      <c r="F526" s="137"/>
      <c r="G526" s="137"/>
      <c r="H526" s="137"/>
      <c r="I526" s="137"/>
      <c r="J526" s="137"/>
      <c r="K526" s="137"/>
      <c r="L526" s="137"/>
    </row>
    <row r="527" spans="2:12">
      <c r="B527" s="136"/>
      <c r="C527" s="136"/>
      <c r="D527" s="136"/>
      <c r="E527" s="137"/>
      <c r="F527" s="137"/>
      <c r="G527" s="137"/>
      <c r="H527" s="137"/>
      <c r="I527" s="137"/>
      <c r="J527" s="137"/>
      <c r="K527" s="137"/>
      <c r="L527" s="137"/>
    </row>
    <row r="528" spans="2:12">
      <c r="B528" s="136"/>
      <c r="C528" s="136"/>
      <c r="D528" s="136"/>
      <c r="E528" s="137"/>
      <c r="F528" s="137"/>
      <c r="G528" s="137"/>
      <c r="H528" s="137"/>
      <c r="I528" s="137"/>
      <c r="J528" s="137"/>
      <c r="K528" s="137"/>
      <c r="L528" s="137"/>
    </row>
    <row r="529" spans="2:12">
      <c r="B529" s="136"/>
      <c r="C529" s="136"/>
      <c r="D529" s="136"/>
      <c r="E529" s="137"/>
      <c r="F529" s="137"/>
      <c r="G529" s="137"/>
      <c r="H529" s="137"/>
      <c r="I529" s="137"/>
      <c r="J529" s="137"/>
      <c r="K529" s="137"/>
      <c r="L529" s="137"/>
    </row>
    <row r="530" spans="2:12">
      <c r="B530" s="136"/>
      <c r="C530" s="136"/>
      <c r="D530" s="136"/>
      <c r="E530" s="137"/>
      <c r="F530" s="137"/>
      <c r="G530" s="137"/>
      <c r="H530" s="137"/>
      <c r="I530" s="137"/>
      <c r="J530" s="137"/>
      <c r="K530" s="137"/>
      <c r="L530" s="137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zoomScale="85" zoomScaleNormal="85" workbookViewId="0">
      <selection activeCell="G14" sqref="G1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8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148</v>
      </c>
      <c r="C1" s="67" t="s" vm="1">
        <v>236</v>
      </c>
    </row>
    <row r="2" spans="2:12">
      <c r="B2" s="46" t="s">
        <v>147</v>
      </c>
      <c r="C2" s="67" t="s">
        <v>237</v>
      </c>
    </row>
    <row r="3" spans="2:12">
      <c r="B3" s="46" t="s">
        <v>149</v>
      </c>
      <c r="C3" s="67" t="s">
        <v>238</v>
      </c>
    </row>
    <row r="4" spans="2:12">
      <c r="B4" s="46" t="s">
        <v>150</v>
      </c>
      <c r="C4" s="67">
        <v>2102</v>
      </c>
    </row>
    <row r="6" spans="2:12" ht="26.25" customHeight="1">
      <c r="B6" s="180" t="s">
        <v>175</v>
      </c>
      <c r="C6" s="181"/>
      <c r="D6" s="181"/>
      <c r="E6" s="181"/>
      <c r="F6" s="181"/>
      <c r="G6" s="181"/>
      <c r="H6" s="181"/>
      <c r="I6" s="181"/>
      <c r="J6" s="181"/>
      <c r="K6" s="181"/>
      <c r="L6" s="182"/>
    </row>
    <row r="7" spans="2:12" s="3" customFormat="1" ht="63">
      <c r="B7" s="66" t="s">
        <v>117</v>
      </c>
      <c r="C7" s="49" t="s">
        <v>46</v>
      </c>
      <c r="D7" s="49" t="s">
        <v>119</v>
      </c>
      <c r="E7" s="49" t="s">
        <v>14</v>
      </c>
      <c r="F7" s="49" t="s">
        <v>68</v>
      </c>
      <c r="G7" s="49" t="s">
        <v>105</v>
      </c>
      <c r="H7" s="49" t="s">
        <v>16</v>
      </c>
      <c r="I7" s="49" t="s">
        <v>18</v>
      </c>
      <c r="J7" s="49" t="s">
        <v>63</v>
      </c>
      <c r="K7" s="49" t="s">
        <v>151</v>
      </c>
      <c r="L7" s="51" t="s">
        <v>152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45</v>
      </c>
      <c r="C10" s="69"/>
      <c r="D10" s="69"/>
      <c r="E10" s="69"/>
      <c r="F10" s="69"/>
      <c r="G10" s="69"/>
      <c r="H10" s="69"/>
      <c r="I10" s="69"/>
      <c r="J10" s="77">
        <f>J11+J62</f>
        <v>7085559.4265822619</v>
      </c>
      <c r="K10" s="78">
        <f>IFERROR(J10/$J$10,0)</f>
        <v>1</v>
      </c>
      <c r="L10" s="78">
        <f>J10/'סכום נכסי הקרן'!$C$42</f>
        <v>0.11409449315539064</v>
      </c>
    </row>
    <row r="11" spans="2:12">
      <c r="B11" s="70" t="s">
        <v>204</v>
      </c>
      <c r="C11" s="71"/>
      <c r="D11" s="71"/>
      <c r="E11" s="71"/>
      <c r="F11" s="71"/>
      <c r="G11" s="71"/>
      <c r="H11" s="71"/>
      <c r="I11" s="71"/>
      <c r="J11" s="80">
        <f>J12+J23</f>
        <v>6781557.8184200041</v>
      </c>
      <c r="K11" s="81">
        <f t="shared" ref="K11:K63" si="0">IFERROR(J11/$J$10,0)</f>
        <v>0.95709560955458761</v>
      </c>
      <c r="L11" s="81">
        <f>J11/'סכום נכסי הקרן'!$C$42</f>
        <v>0.10919933847338033</v>
      </c>
    </row>
    <row r="12" spans="2:12">
      <c r="B12" s="92" t="s">
        <v>43</v>
      </c>
      <c r="C12" s="71"/>
      <c r="D12" s="71"/>
      <c r="E12" s="71"/>
      <c r="F12" s="71"/>
      <c r="G12" s="71"/>
      <c r="H12" s="71"/>
      <c r="I12" s="71"/>
      <c r="J12" s="80">
        <f>SUM(J13:J21)</f>
        <v>3966131.9785892861</v>
      </c>
      <c r="K12" s="81">
        <f t="shared" si="0"/>
        <v>0.55974860131860615</v>
      </c>
      <c r="L12" s="81">
        <f>J12/'סכום נכסי הקרן'!$C$42</f>
        <v>6.3864232961885189E-2</v>
      </c>
    </row>
    <row r="13" spans="2:12">
      <c r="B13" s="76" t="s">
        <v>3270</v>
      </c>
      <c r="C13" s="73" t="s">
        <v>3271</v>
      </c>
      <c r="D13" s="73">
        <v>11</v>
      </c>
      <c r="E13" s="73" t="s">
        <v>304</v>
      </c>
      <c r="F13" s="73" t="s">
        <v>305</v>
      </c>
      <c r="G13" s="86" t="s">
        <v>135</v>
      </c>
      <c r="H13" s="134"/>
      <c r="I13" s="134"/>
      <c r="J13" s="83">
        <v>713016.53605377406</v>
      </c>
      <c r="K13" s="84">
        <f t="shared" si="0"/>
        <v>0.10062953298772902</v>
      </c>
      <c r="L13" s="84">
        <f>J13/'סכום נכסי הקרן'!$C$42</f>
        <v>1.1481275562698606E-2</v>
      </c>
    </row>
    <row r="14" spans="2:12">
      <c r="B14" s="76" t="s">
        <v>3270</v>
      </c>
      <c r="C14" s="73" t="s">
        <v>3272</v>
      </c>
      <c r="D14" s="73">
        <v>11</v>
      </c>
      <c r="E14" s="73" t="s">
        <v>304</v>
      </c>
      <c r="F14" s="73" t="s">
        <v>305</v>
      </c>
      <c r="G14" s="86" t="s">
        <v>135</v>
      </c>
      <c r="H14" s="134"/>
      <c r="I14" s="134"/>
      <c r="J14" s="83">
        <v>-610.00305000000014</v>
      </c>
      <c r="K14" s="84">
        <f t="shared" si="0"/>
        <v>-8.6091021650528551E-5</v>
      </c>
      <c r="L14" s="84">
        <f>J14/'סכום נכסי הקרן'!$C$42</f>
        <v>-9.8225114804468163E-6</v>
      </c>
    </row>
    <row r="15" spans="2:12">
      <c r="B15" s="76" t="s">
        <v>3273</v>
      </c>
      <c r="C15" s="73" t="s">
        <v>3274</v>
      </c>
      <c r="D15" s="73">
        <v>12</v>
      </c>
      <c r="E15" s="73" t="s">
        <v>304</v>
      </c>
      <c r="F15" s="73" t="s">
        <v>305</v>
      </c>
      <c r="G15" s="86" t="s">
        <v>135</v>
      </c>
      <c r="H15" s="134"/>
      <c r="I15" s="134"/>
      <c r="J15" s="83">
        <v>320922.87494222802</v>
      </c>
      <c r="K15" s="84">
        <f t="shared" si="0"/>
        <v>4.5292524643608278E-2</v>
      </c>
      <c r="L15" s="84">
        <f>J15/'סכום נכסי הקרן'!$C$42</f>
        <v>5.1676276429405265E-3</v>
      </c>
    </row>
    <row r="16" spans="2:12">
      <c r="B16" s="76" t="s">
        <v>3273</v>
      </c>
      <c r="C16" s="73" t="s">
        <v>3275</v>
      </c>
      <c r="D16" s="73">
        <v>12</v>
      </c>
      <c r="E16" s="73" t="s">
        <v>304</v>
      </c>
      <c r="F16" s="73" t="s">
        <v>305</v>
      </c>
      <c r="G16" s="86" t="s">
        <v>135</v>
      </c>
      <c r="H16" s="134"/>
      <c r="I16" s="134"/>
      <c r="J16" s="83">
        <v>965636.55938000011</v>
      </c>
      <c r="K16" s="84">
        <f t="shared" si="0"/>
        <v>0.1362823316049411</v>
      </c>
      <c r="L16" s="84">
        <f>J16/'סכום נכסי הקרן'!$C$42</f>
        <v>1.554906355050063E-2</v>
      </c>
    </row>
    <row r="17" spans="2:12">
      <c r="B17" s="76" t="s">
        <v>3276</v>
      </c>
      <c r="C17" s="73" t="s">
        <v>3277</v>
      </c>
      <c r="D17" s="73">
        <v>10</v>
      </c>
      <c r="E17" s="73" t="s">
        <v>304</v>
      </c>
      <c r="F17" s="73" t="s">
        <v>305</v>
      </c>
      <c r="G17" s="86" t="s">
        <v>135</v>
      </c>
      <c r="H17" s="134"/>
      <c r="I17" s="134"/>
      <c r="J17" s="83">
        <v>33730.112569849007</v>
      </c>
      <c r="K17" s="84">
        <f t="shared" si="0"/>
        <v>4.7604021840966784E-3</v>
      </c>
      <c r="L17" s="84">
        <f>J17/'סכום נכסי הקרן'!$C$42</f>
        <v>5.4313567441032515E-4</v>
      </c>
    </row>
    <row r="18" spans="2:12">
      <c r="B18" s="76" t="s">
        <v>3276</v>
      </c>
      <c r="C18" s="73" t="s">
        <v>3278</v>
      </c>
      <c r="D18" s="73">
        <v>10</v>
      </c>
      <c r="E18" s="73" t="s">
        <v>304</v>
      </c>
      <c r="F18" s="73" t="s">
        <v>305</v>
      </c>
      <c r="G18" s="86" t="s">
        <v>135</v>
      </c>
      <c r="H18" s="134"/>
      <c r="I18" s="134"/>
      <c r="J18" s="83">
        <v>582447.80588787806</v>
      </c>
      <c r="K18" s="84">
        <f t="shared" si="0"/>
        <v>8.2202091722321957E-2</v>
      </c>
      <c r="L18" s="84">
        <f>J18/'סכום נכסי הקרן'!$C$42</f>
        <v>9.3788059913712564E-3</v>
      </c>
    </row>
    <row r="19" spans="2:12">
      <c r="B19" s="76" t="s">
        <v>3276</v>
      </c>
      <c r="C19" s="73" t="s">
        <v>3279</v>
      </c>
      <c r="D19" s="73">
        <v>10</v>
      </c>
      <c r="E19" s="73" t="s">
        <v>304</v>
      </c>
      <c r="F19" s="73" t="s">
        <v>305</v>
      </c>
      <c r="G19" s="86" t="s">
        <v>135</v>
      </c>
      <c r="H19" s="134"/>
      <c r="I19" s="134"/>
      <c r="J19" s="83">
        <v>1250949.7998000002</v>
      </c>
      <c r="K19" s="84">
        <f t="shared" si="0"/>
        <v>0.17654919315289674</v>
      </c>
      <c r="L19" s="84">
        <f>J19/'סכום נכסי הקרן'!$C$42</f>
        <v>2.0143290709772919E-2</v>
      </c>
    </row>
    <row r="20" spans="2:12">
      <c r="B20" s="76" t="s">
        <v>3280</v>
      </c>
      <c r="C20" s="73" t="s">
        <v>3281</v>
      </c>
      <c r="D20" s="73">
        <v>20</v>
      </c>
      <c r="E20" s="73" t="s">
        <v>304</v>
      </c>
      <c r="F20" s="73" t="s">
        <v>305</v>
      </c>
      <c r="G20" s="86" t="s">
        <v>135</v>
      </c>
      <c r="H20" s="134"/>
      <c r="I20" s="134"/>
      <c r="J20" s="83">
        <v>100021.23768555702</v>
      </c>
      <c r="K20" s="84">
        <f t="shared" si="0"/>
        <v>1.4116208991250042E-2</v>
      </c>
      <c r="L20" s="84">
        <f>J20/'סכום נכסי הקרן'!$C$42</f>
        <v>1.6105817101322417E-3</v>
      </c>
    </row>
    <row r="21" spans="2:12">
      <c r="B21" s="76" t="s">
        <v>3282</v>
      </c>
      <c r="C21" s="73" t="s">
        <v>3283</v>
      </c>
      <c r="D21" s="73">
        <v>26</v>
      </c>
      <c r="E21" s="73" t="s">
        <v>304</v>
      </c>
      <c r="F21" s="73" t="s">
        <v>305</v>
      </c>
      <c r="G21" s="86" t="s">
        <v>135</v>
      </c>
      <c r="H21" s="134"/>
      <c r="I21" s="134"/>
      <c r="J21" s="83">
        <v>17.055320000000002</v>
      </c>
      <c r="K21" s="84">
        <f t="shared" si="0"/>
        <v>2.4070534128914477E-6</v>
      </c>
      <c r="L21" s="84">
        <f>J21/'סכום נכסי הקרן'!$C$42</f>
        <v>2.7463153914180294E-7</v>
      </c>
    </row>
    <row r="22" spans="2:12">
      <c r="B22" s="72"/>
      <c r="C22" s="73"/>
      <c r="D22" s="73"/>
      <c r="E22" s="73"/>
      <c r="F22" s="73"/>
      <c r="G22" s="73"/>
      <c r="H22" s="73"/>
      <c r="I22" s="73"/>
      <c r="J22" s="73"/>
      <c r="K22" s="84"/>
      <c r="L22" s="73"/>
    </row>
    <row r="23" spans="2:12">
      <c r="B23" s="92" t="s">
        <v>44</v>
      </c>
      <c r="C23" s="71"/>
      <c r="D23" s="71"/>
      <c r="E23" s="71"/>
      <c r="F23" s="71"/>
      <c r="G23" s="71"/>
      <c r="H23" s="71"/>
      <c r="I23" s="71"/>
      <c r="J23" s="80">
        <f>SUM(J24:J60)</f>
        <v>2815425.8398307185</v>
      </c>
      <c r="K23" s="81">
        <f t="shared" si="0"/>
        <v>0.39734700823598151</v>
      </c>
      <c r="L23" s="81">
        <f>J23/'סכום נכסי הקרן'!$C$42</f>
        <v>4.5335105511495138E-2</v>
      </c>
    </row>
    <row r="24" spans="2:12">
      <c r="B24" s="76" t="s">
        <v>3270</v>
      </c>
      <c r="C24" s="73">
        <v>32011000</v>
      </c>
      <c r="D24" s="73">
        <v>11</v>
      </c>
      <c r="E24" s="73" t="s">
        <v>304</v>
      </c>
      <c r="F24" s="73" t="s">
        <v>305</v>
      </c>
      <c r="G24" s="86" t="s">
        <v>136</v>
      </c>
      <c r="H24" s="134"/>
      <c r="I24" s="134"/>
      <c r="J24" s="83">
        <v>128.278701025</v>
      </c>
      <c r="K24" s="84">
        <f t="shared" si="0"/>
        <v>1.810424460540804E-5</v>
      </c>
      <c r="L24" s="84">
        <f>J24/'סכום נכסי הקרן'!$C$42</f>
        <v>2.0655946122152456E-6</v>
      </c>
    </row>
    <row r="25" spans="2:12">
      <c r="B25" s="76" t="s">
        <v>3270</v>
      </c>
      <c r="C25" s="73">
        <v>31211000</v>
      </c>
      <c r="D25" s="73">
        <v>11</v>
      </c>
      <c r="E25" s="73" t="s">
        <v>304</v>
      </c>
      <c r="F25" s="73" t="s">
        <v>305</v>
      </c>
      <c r="G25" s="86" t="s">
        <v>138</v>
      </c>
      <c r="H25" s="134"/>
      <c r="I25" s="134"/>
      <c r="J25" s="83">
        <v>1.7408815000000005E-2</v>
      </c>
      <c r="K25" s="84">
        <f t="shared" si="0"/>
        <v>2.4569429104904411E-9</v>
      </c>
      <c r="L25" s="84">
        <f>J25/'סכום נכסי הקרן'!$C$42</f>
        <v>2.803236560841372E-10</v>
      </c>
    </row>
    <row r="26" spans="2:12">
      <c r="B26" s="76" t="s">
        <v>3270</v>
      </c>
      <c r="C26" s="73">
        <v>30211000</v>
      </c>
      <c r="D26" s="73">
        <v>11</v>
      </c>
      <c r="E26" s="73" t="s">
        <v>304</v>
      </c>
      <c r="F26" s="73" t="s">
        <v>305</v>
      </c>
      <c r="G26" s="86" t="s">
        <v>137</v>
      </c>
      <c r="H26" s="134"/>
      <c r="I26" s="134"/>
      <c r="J26" s="83">
        <v>0.15986507100000003</v>
      </c>
      <c r="K26" s="84">
        <f t="shared" si="0"/>
        <v>2.2562095859396575E-8</v>
      </c>
      <c r="L26" s="84">
        <f>J26/'סכום נכסי הקרן'!$C$42</f>
        <v>2.57421089160119E-9</v>
      </c>
    </row>
    <row r="27" spans="2:12">
      <c r="B27" s="76" t="s">
        <v>3270</v>
      </c>
      <c r="C27" s="73">
        <v>30311000</v>
      </c>
      <c r="D27" s="73">
        <v>11</v>
      </c>
      <c r="E27" s="73" t="s">
        <v>304</v>
      </c>
      <c r="F27" s="73" t="s">
        <v>305</v>
      </c>
      <c r="G27" s="86" t="s">
        <v>134</v>
      </c>
      <c r="H27" s="134"/>
      <c r="I27" s="134"/>
      <c r="J27" s="83">
        <v>216112.07473279405</v>
      </c>
      <c r="K27" s="84">
        <f t="shared" si="0"/>
        <v>3.0500354555213473E-2</v>
      </c>
      <c r="L27" s="84">
        <f>J27/'סכום נכסי הקרן'!$C$42</f>
        <v>3.4799224940367914E-3</v>
      </c>
    </row>
    <row r="28" spans="2:12">
      <c r="B28" s="76" t="s">
        <v>3273</v>
      </c>
      <c r="C28" s="73">
        <v>32012000</v>
      </c>
      <c r="D28" s="73">
        <v>12</v>
      </c>
      <c r="E28" s="73" t="s">
        <v>304</v>
      </c>
      <c r="F28" s="73" t="s">
        <v>305</v>
      </c>
      <c r="G28" s="86" t="s">
        <v>136</v>
      </c>
      <c r="H28" s="134"/>
      <c r="I28" s="134"/>
      <c r="J28" s="83">
        <v>55657.913562605012</v>
      </c>
      <c r="K28" s="84">
        <f t="shared" si="0"/>
        <v>7.8551191531607487E-3</v>
      </c>
      <c r="L28" s="84">
        <f>J28/'סכום נכסי הקרן'!$C$42</f>
        <v>8.9622583845507691E-4</v>
      </c>
    </row>
    <row r="29" spans="2:12">
      <c r="B29" s="76" t="s">
        <v>3273</v>
      </c>
      <c r="C29" s="73">
        <v>31212000</v>
      </c>
      <c r="D29" s="73">
        <v>12</v>
      </c>
      <c r="E29" s="73" t="s">
        <v>304</v>
      </c>
      <c r="F29" s="73" t="s">
        <v>305</v>
      </c>
      <c r="G29" s="86" t="s">
        <v>138</v>
      </c>
      <c r="H29" s="134"/>
      <c r="I29" s="134"/>
      <c r="J29" s="83">
        <v>229.52705000000006</v>
      </c>
      <c r="K29" s="84">
        <f t="shared" si="0"/>
        <v>3.2393638410384913E-5</v>
      </c>
      <c r="L29" s="84">
        <f>J29/'סכום נכסי הקרן'!$C$42</f>
        <v>3.6959357558918607E-6</v>
      </c>
    </row>
    <row r="30" spans="2:12">
      <c r="B30" s="76" t="s">
        <v>3273</v>
      </c>
      <c r="C30" s="73">
        <v>30212000</v>
      </c>
      <c r="D30" s="73">
        <v>12</v>
      </c>
      <c r="E30" s="73" t="s">
        <v>304</v>
      </c>
      <c r="F30" s="73" t="s">
        <v>305</v>
      </c>
      <c r="G30" s="86" t="s">
        <v>137</v>
      </c>
      <c r="H30" s="134"/>
      <c r="I30" s="134"/>
      <c r="J30" s="83">
        <v>35966.998435721012</v>
      </c>
      <c r="K30" s="84">
        <f t="shared" si="0"/>
        <v>5.0760986212022765E-3</v>
      </c>
      <c r="L30" s="84">
        <f>J30/'סכום נכסי הקרן'!$C$42</f>
        <v>5.7915489939285101E-4</v>
      </c>
    </row>
    <row r="31" spans="2:12">
      <c r="B31" s="76" t="s">
        <v>3273</v>
      </c>
      <c r="C31" s="73">
        <v>30312000</v>
      </c>
      <c r="D31" s="73">
        <v>12</v>
      </c>
      <c r="E31" s="73" t="s">
        <v>304</v>
      </c>
      <c r="F31" s="73" t="s">
        <v>305</v>
      </c>
      <c r="G31" s="86" t="s">
        <v>134</v>
      </c>
      <c r="H31" s="134"/>
      <c r="I31" s="134"/>
      <c r="J31" s="83">
        <v>1500409.5010253161</v>
      </c>
      <c r="K31" s="84">
        <f t="shared" si="0"/>
        <v>0.21175596882249881</v>
      </c>
      <c r="L31" s="84">
        <f>J31/'סכום נכסי הקרן'!$C$42</f>
        <v>2.4160189935431706E-2</v>
      </c>
    </row>
    <row r="32" spans="2:12">
      <c r="B32" s="76" t="s">
        <v>3273</v>
      </c>
      <c r="C32" s="73">
        <v>31712000</v>
      </c>
      <c r="D32" s="73">
        <v>12</v>
      </c>
      <c r="E32" s="73" t="s">
        <v>304</v>
      </c>
      <c r="F32" s="73" t="s">
        <v>305</v>
      </c>
      <c r="G32" s="86" t="s">
        <v>143</v>
      </c>
      <c r="H32" s="134"/>
      <c r="I32" s="134"/>
      <c r="J32" s="83">
        <v>55.036541666000005</v>
      </c>
      <c r="K32" s="84">
        <f t="shared" si="0"/>
        <v>7.7674236221242198E-6</v>
      </c>
      <c r="L32" s="84">
        <f>J32/'סכום נכסי הקרן'!$C$42</f>
        <v>8.8622026128947139E-7</v>
      </c>
    </row>
    <row r="33" spans="2:12">
      <c r="B33" s="76" t="s">
        <v>3273</v>
      </c>
      <c r="C33" s="73">
        <v>31112000</v>
      </c>
      <c r="D33" s="73">
        <v>12</v>
      </c>
      <c r="E33" s="73" t="s">
        <v>304</v>
      </c>
      <c r="F33" s="73" t="s">
        <v>305</v>
      </c>
      <c r="G33" s="86" t="s">
        <v>142</v>
      </c>
      <c r="H33" s="134"/>
      <c r="I33" s="134"/>
      <c r="J33" s="83">
        <v>296.66681112800001</v>
      </c>
      <c r="K33" s="84">
        <f t="shared" si="0"/>
        <v>4.1869215014275592E-5</v>
      </c>
      <c r="L33" s="84">
        <f>J33/'סכום נכסי הקרן'!$C$42</f>
        <v>4.7770468658678456E-6</v>
      </c>
    </row>
    <row r="34" spans="2:12">
      <c r="B34" s="76" t="s">
        <v>3273</v>
      </c>
      <c r="C34" s="73">
        <v>31012000</v>
      </c>
      <c r="D34" s="73">
        <v>12</v>
      </c>
      <c r="E34" s="73" t="s">
        <v>304</v>
      </c>
      <c r="F34" s="73" t="s">
        <v>305</v>
      </c>
      <c r="G34" s="86" t="s">
        <v>141</v>
      </c>
      <c r="H34" s="134"/>
      <c r="I34" s="134"/>
      <c r="J34" s="83">
        <v>-3361.8919200000005</v>
      </c>
      <c r="K34" s="84">
        <f t="shared" si="0"/>
        <v>-4.7447092284449554E-4</v>
      </c>
      <c r="L34" s="84">
        <f>J34/'סכום נכסי הקרן'!$C$42</f>
        <v>-5.4134519458913181E-5</v>
      </c>
    </row>
    <row r="35" spans="2:12">
      <c r="B35" s="76" t="s">
        <v>3276</v>
      </c>
      <c r="C35" s="73">
        <v>32610000</v>
      </c>
      <c r="D35" s="73">
        <v>10</v>
      </c>
      <c r="E35" s="73" t="s">
        <v>304</v>
      </c>
      <c r="F35" s="73" t="s">
        <v>305</v>
      </c>
      <c r="G35" s="86" t="s">
        <v>139</v>
      </c>
      <c r="H35" s="134"/>
      <c r="I35" s="134"/>
      <c r="J35" s="83">
        <v>24.241779939000001</v>
      </c>
      <c r="K35" s="84">
        <f t="shared" si="0"/>
        <v>3.4212937157868262E-6</v>
      </c>
      <c r="L35" s="84">
        <f>J35/'סכום נכסי הקרן'!$C$42</f>
        <v>3.9035077243842107E-7</v>
      </c>
    </row>
    <row r="36" spans="2:12">
      <c r="B36" s="76" t="s">
        <v>3276</v>
      </c>
      <c r="C36" s="73">
        <v>34510000</v>
      </c>
      <c r="D36" s="73">
        <v>10</v>
      </c>
      <c r="E36" s="73" t="s">
        <v>304</v>
      </c>
      <c r="F36" s="73" t="s">
        <v>305</v>
      </c>
      <c r="G36" s="86" t="s">
        <v>136</v>
      </c>
      <c r="H36" s="134"/>
      <c r="I36" s="134"/>
      <c r="J36" s="83">
        <v>22082.436240323004</v>
      </c>
      <c r="K36" s="84">
        <f t="shared" si="0"/>
        <v>3.1165409688723089E-3</v>
      </c>
      <c r="L36" s="84">
        <f>J36/'סכום נכסי הקרן'!$C$42</f>
        <v>3.5558016224149615E-4</v>
      </c>
    </row>
    <row r="37" spans="2:12">
      <c r="B37" s="76" t="s">
        <v>3276</v>
      </c>
      <c r="C37" s="73">
        <v>30310000</v>
      </c>
      <c r="D37" s="73">
        <v>10</v>
      </c>
      <c r="E37" s="73" t="s">
        <v>304</v>
      </c>
      <c r="F37" s="73" t="s">
        <v>305</v>
      </c>
      <c r="G37" s="86" t="s">
        <v>134</v>
      </c>
      <c r="H37" s="134"/>
      <c r="I37" s="134"/>
      <c r="J37" s="83">
        <v>59790.617070000008</v>
      </c>
      <c r="K37" s="84">
        <f t="shared" si="0"/>
        <v>8.4383763469245456E-3</v>
      </c>
      <c r="L37" s="84">
        <f>J37/'סכום נכסי הקרן'!$C$42</f>
        <v>9.6277227235679291E-4</v>
      </c>
    </row>
    <row r="38" spans="2:12">
      <c r="B38" s="76" t="s">
        <v>3276</v>
      </c>
      <c r="C38" s="73">
        <v>32010000</v>
      </c>
      <c r="D38" s="73">
        <v>10</v>
      </c>
      <c r="E38" s="73" t="s">
        <v>304</v>
      </c>
      <c r="F38" s="73" t="s">
        <v>305</v>
      </c>
      <c r="G38" s="86" t="s">
        <v>136</v>
      </c>
      <c r="H38" s="134"/>
      <c r="I38" s="134"/>
      <c r="J38" s="83">
        <v>9576.0235600000033</v>
      </c>
      <c r="K38" s="84">
        <f t="shared" si="0"/>
        <v>1.3514844747578418E-3</v>
      </c>
      <c r="L38" s="84">
        <f>J38/'סכום נכסי הקרן'!$C$42</f>
        <v>1.541969361548753E-4</v>
      </c>
    </row>
    <row r="39" spans="2:12">
      <c r="B39" s="76" t="s">
        <v>3276</v>
      </c>
      <c r="C39" s="73">
        <v>33810000</v>
      </c>
      <c r="D39" s="73">
        <v>10</v>
      </c>
      <c r="E39" s="73" t="s">
        <v>304</v>
      </c>
      <c r="F39" s="73" t="s">
        <v>305</v>
      </c>
      <c r="G39" s="86" t="s">
        <v>137</v>
      </c>
      <c r="H39" s="134"/>
      <c r="I39" s="134"/>
      <c r="J39" s="83">
        <v>3359.6966987240003</v>
      </c>
      <c r="K39" s="84">
        <f t="shared" si="0"/>
        <v>4.741611066191507E-4</v>
      </c>
      <c r="L39" s="84">
        <f>J39/'סכום נכסי הקרן'!$C$42</f>
        <v>5.4099171133711143E-5</v>
      </c>
    </row>
    <row r="40" spans="2:12">
      <c r="B40" s="76" t="s">
        <v>3276</v>
      </c>
      <c r="C40" s="73">
        <v>31110000</v>
      </c>
      <c r="D40" s="73">
        <v>10</v>
      </c>
      <c r="E40" s="73" t="s">
        <v>304</v>
      </c>
      <c r="F40" s="73" t="s">
        <v>305</v>
      </c>
      <c r="G40" s="86" t="s">
        <v>142</v>
      </c>
      <c r="H40" s="134"/>
      <c r="I40" s="134"/>
      <c r="J40" s="83">
        <v>15.281730000000003</v>
      </c>
      <c r="K40" s="84">
        <f t="shared" si="0"/>
        <v>2.156742902002755E-6</v>
      </c>
      <c r="L40" s="84">
        <f>J40/'סכום נכסי הקרן'!$C$42</f>
        <v>2.4607248827049066E-7</v>
      </c>
    </row>
    <row r="41" spans="2:12">
      <c r="B41" s="76" t="s">
        <v>3276</v>
      </c>
      <c r="C41" s="73">
        <v>34610000</v>
      </c>
      <c r="D41" s="73">
        <v>10</v>
      </c>
      <c r="E41" s="73" t="s">
        <v>304</v>
      </c>
      <c r="F41" s="73" t="s">
        <v>305</v>
      </c>
      <c r="G41" s="86" t="s">
        <v>138</v>
      </c>
      <c r="H41" s="134"/>
      <c r="I41" s="134"/>
      <c r="J41" s="83">
        <v>15.979566075000005</v>
      </c>
      <c r="K41" s="84">
        <f t="shared" si="0"/>
        <v>2.2552299843892201E-6</v>
      </c>
      <c r="L41" s="84">
        <f>J41/'סכום נכסי הקרן'!$C$42</f>
        <v>2.573093220177276E-7</v>
      </c>
    </row>
    <row r="42" spans="2:12">
      <c r="B42" s="76" t="s">
        <v>3276</v>
      </c>
      <c r="C42" s="73">
        <v>31710000</v>
      </c>
      <c r="D42" s="73">
        <v>10</v>
      </c>
      <c r="E42" s="73" t="s">
        <v>304</v>
      </c>
      <c r="F42" s="73" t="s">
        <v>305</v>
      </c>
      <c r="G42" s="86" t="s">
        <v>143</v>
      </c>
      <c r="H42" s="134"/>
      <c r="I42" s="134"/>
      <c r="J42" s="83">
        <v>5490.3218192680015</v>
      </c>
      <c r="K42" s="84">
        <f t="shared" si="0"/>
        <v>7.748607398126463E-4</v>
      </c>
      <c r="L42" s="84">
        <f>J42/'סכום נכסי הקרן'!$C$42</f>
        <v>8.84073433749349E-5</v>
      </c>
    </row>
    <row r="43" spans="2:12">
      <c r="B43" s="76" t="s">
        <v>3276</v>
      </c>
      <c r="C43" s="73">
        <v>30710000</v>
      </c>
      <c r="D43" s="73">
        <v>10</v>
      </c>
      <c r="E43" s="73" t="s">
        <v>304</v>
      </c>
      <c r="F43" s="73" t="s">
        <v>305</v>
      </c>
      <c r="G43" s="86" t="s">
        <v>1480</v>
      </c>
      <c r="H43" s="134"/>
      <c r="I43" s="134"/>
      <c r="J43" s="83">
        <v>274.1157202120001</v>
      </c>
      <c r="K43" s="84">
        <f t="shared" si="0"/>
        <v>3.8686531819015531E-5</v>
      </c>
      <c r="L43" s="84">
        <f>J43/'סכום נכסי הקרן'!$C$42</f>
        <v>4.4139202398304697E-6</v>
      </c>
    </row>
    <row r="44" spans="2:12">
      <c r="B44" s="76" t="s">
        <v>3276</v>
      </c>
      <c r="C44" s="73">
        <v>30210000</v>
      </c>
      <c r="D44" s="73">
        <v>10</v>
      </c>
      <c r="E44" s="73" t="s">
        <v>304</v>
      </c>
      <c r="F44" s="73" t="s">
        <v>305</v>
      </c>
      <c r="G44" s="86" t="s">
        <v>137</v>
      </c>
      <c r="H44" s="134"/>
      <c r="I44" s="134"/>
      <c r="J44" s="83">
        <v>148.02663000000001</v>
      </c>
      <c r="K44" s="84">
        <f t="shared" si="0"/>
        <v>2.0891311622433326E-5</v>
      </c>
      <c r="L44" s="84">
        <f>J44/'סכום נכסי הקרן'!$C$42</f>
        <v>2.383583610912852E-6</v>
      </c>
    </row>
    <row r="45" spans="2:12">
      <c r="B45" s="76" t="s">
        <v>3276</v>
      </c>
      <c r="C45" s="73">
        <v>34710000</v>
      </c>
      <c r="D45" s="73">
        <v>10</v>
      </c>
      <c r="E45" s="73" t="s">
        <v>304</v>
      </c>
      <c r="F45" s="73" t="s">
        <v>305</v>
      </c>
      <c r="G45" s="86" t="s">
        <v>142</v>
      </c>
      <c r="H45" s="134"/>
      <c r="I45" s="134"/>
      <c r="J45" s="83">
        <v>19.506133013000003</v>
      </c>
      <c r="K45" s="84">
        <f t="shared" si="0"/>
        <v>2.75294184109452E-6</v>
      </c>
      <c r="L45" s="84">
        <f>J45/'סכום נכסי הקרן'!$C$42</f>
        <v>3.1409550404594723E-7</v>
      </c>
    </row>
    <row r="46" spans="2:12">
      <c r="B46" s="76" t="s">
        <v>3276</v>
      </c>
      <c r="C46" s="73">
        <v>31410000</v>
      </c>
      <c r="D46" s="73">
        <v>10</v>
      </c>
      <c r="E46" s="73" t="s">
        <v>304</v>
      </c>
      <c r="F46" s="73" t="s">
        <v>305</v>
      </c>
      <c r="G46" s="86" t="s">
        <v>134</v>
      </c>
      <c r="H46" s="134"/>
      <c r="I46" s="134"/>
      <c r="J46" s="83">
        <v>1547.5420747530002</v>
      </c>
      <c r="K46" s="84">
        <f t="shared" si="0"/>
        <v>2.1840788871902258E-4</v>
      </c>
      <c r="L46" s="84">
        <f>J46/'סכום נכסי הקרן'!$C$42</f>
        <v>2.4919137364535843E-5</v>
      </c>
    </row>
    <row r="47" spans="2:12">
      <c r="B47" s="76" t="s">
        <v>3276</v>
      </c>
      <c r="C47" s="73">
        <v>30910000</v>
      </c>
      <c r="D47" s="73">
        <v>10</v>
      </c>
      <c r="E47" s="73" t="s">
        <v>304</v>
      </c>
      <c r="F47" s="73" t="s">
        <v>305</v>
      </c>
      <c r="G47" s="86" t="s">
        <v>3267</v>
      </c>
      <c r="H47" s="134"/>
      <c r="I47" s="134"/>
      <c r="J47" s="83">
        <v>19.870790990000003</v>
      </c>
      <c r="K47" s="84">
        <f t="shared" si="0"/>
        <v>2.8044067932663903E-6</v>
      </c>
      <c r="L47" s="84">
        <f>J47/'סכום נכסי הקרן'!$C$42</f>
        <v>3.1996737167926316E-7</v>
      </c>
    </row>
    <row r="48" spans="2:12">
      <c r="B48" s="76" t="s">
        <v>3276</v>
      </c>
      <c r="C48" s="73">
        <v>34010000</v>
      </c>
      <c r="D48" s="73">
        <v>10</v>
      </c>
      <c r="E48" s="73" t="s">
        <v>304</v>
      </c>
      <c r="F48" s="73" t="s">
        <v>305</v>
      </c>
      <c r="G48" s="86" t="s">
        <v>134</v>
      </c>
      <c r="H48" s="134"/>
      <c r="I48" s="134"/>
      <c r="J48" s="83">
        <v>361579.04389200709</v>
      </c>
      <c r="K48" s="84">
        <f t="shared" si="0"/>
        <v>5.1030415825108068E-2</v>
      </c>
      <c r="L48" s="84">
        <f>J48/'סכום נכסי הקרן'!$C$42</f>
        <v>5.8222894290745307E-3</v>
      </c>
    </row>
    <row r="49" spans="2:12">
      <c r="B49" s="76" t="s">
        <v>3276</v>
      </c>
      <c r="C49" s="73">
        <v>30810000</v>
      </c>
      <c r="D49" s="73">
        <v>10</v>
      </c>
      <c r="E49" s="73" t="s">
        <v>304</v>
      </c>
      <c r="F49" s="73" t="s">
        <v>305</v>
      </c>
      <c r="G49" s="86" t="s">
        <v>140</v>
      </c>
      <c r="H49" s="134"/>
      <c r="I49" s="134"/>
      <c r="J49" s="83">
        <v>0.75962073200000013</v>
      </c>
      <c r="K49" s="84">
        <f t="shared" si="0"/>
        <v>1.0720688180952921E-7</v>
      </c>
      <c r="L49" s="84">
        <f>J49/'סכום נכסי הקרן'!$C$42</f>
        <v>1.2231714842828103E-8</v>
      </c>
    </row>
    <row r="50" spans="2:12">
      <c r="B50" s="76" t="s">
        <v>3280</v>
      </c>
      <c r="C50" s="73">
        <v>33820000</v>
      </c>
      <c r="D50" s="73">
        <v>20</v>
      </c>
      <c r="E50" s="73" t="s">
        <v>304</v>
      </c>
      <c r="F50" s="73" t="s">
        <v>305</v>
      </c>
      <c r="G50" s="86" t="s">
        <v>137</v>
      </c>
      <c r="H50" s="134"/>
      <c r="I50" s="134"/>
      <c r="J50" s="83">
        <v>0.50139144300000005</v>
      </c>
      <c r="K50" s="84">
        <f t="shared" si="0"/>
        <v>7.0762435654547541E-8</v>
      </c>
      <c r="L50" s="84">
        <f>J50/'סכום נכסי הקרן'!$C$42</f>
        <v>8.0736042304465443E-9</v>
      </c>
    </row>
    <row r="51" spans="2:12">
      <c r="B51" s="76" t="s">
        <v>3280</v>
      </c>
      <c r="C51" s="73">
        <v>30320000</v>
      </c>
      <c r="D51" s="73">
        <v>20</v>
      </c>
      <c r="E51" s="73" t="s">
        <v>304</v>
      </c>
      <c r="F51" s="73" t="s">
        <v>305</v>
      </c>
      <c r="G51" s="86" t="s">
        <v>134</v>
      </c>
      <c r="H51" s="134"/>
      <c r="I51" s="134"/>
      <c r="J51" s="83">
        <v>55484.51170000001</v>
      </c>
      <c r="K51" s="84">
        <f t="shared" si="0"/>
        <v>7.8306465812485754E-3</v>
      </c>
      <c r="L51" s="84">
        <f>J51/'סכום נכסי הקרן'!$C$42</f>
        <v>8.9343365276654883E-4</v>
      </c>
    </row>
    <row r="52" spans="2:12">
      <c r="B52" s="76" t="s">
        <v>3280</v>
      </c>
      <c r="C52" s="73">
        <v>32020000</v>
      </c>
      <c r="D52" s="73">
        <v>20</v>
      </c>
      <c r="E52" s="73" t="s">
        <v>304</v>
      </c>
      <c r="F52" s="73" t="s">
        <v>305</v>
      </c>
      <c r="G52" s="86" t="s">
        <v>136</v>
      </c>
      <c r="H52" s="134"/>
      <c r="I52" s="134"/>
      <c r="J52" s="83">
        <v>5.2835105860000011</v>
      </c>
      <c r="K52" s="84">
        <f t="shared" si="0"/>
        <v>7.4567303270061146E-7</v>
      </c>
      <c r="L52" s="84">
        <f>J52/'סכום נכסי הקרן'!$C$42</f>
        <v>8.5077186725619299E-8</v>
      </c>
    </row>
    <row r="53" spans="2:12">
      <c r="B53" s="76" t="s">
        <v>3280</v>
      </c>
      <c r="C53" s="73">
        <v>31720000</v>
      </c>
      <c r="D53" s="73">
        <v>20</v>
      </c>
      <c r="E53" s="73" t="s">
        <v>304</v>
      </c>
      <c r="F53" s="73" t="s">
        <v>305</v>
      </c>
      <c r="G53" s="86" t="s">
        <v>143</v>
      </c>
      <c r="H53" s="134"/>
      <c r="I53" s="134"/>
      <c r="J53" s="83">
        <v>3.130185500000001E-2</v>
      </c>
      <c r="K53" s="84">
        <f t="shared" si="0"/>
        <v>4.4176970533290046E-9</v>
      </c>
      <c r="L53" s="84">
        <f>J53/'סכום נכסי הקרן'!$C$42</f>
        <v>5.0403490621363557E-10</v>
      </c>
    </row>
    <row r="54" spans="2:12">
      <c r="B54" s="76" t="s">
        <v>3280</v>
      </c>
      <c r="C54" s="73">
        <v>34020000</v>
      </c>
      <c r="D54" s="73">
        <v>20</v>
      </c>
      <c r="E54" s="73" t="s">
        <v>304</v>
      </c>
      <c r="F54" s="73" t="s">
        <v>305</v>
      </c>
      <c r="G54" s="86" t="s">
        <v>134</v>
      </c>
      <c r="H54" s="134"/>
      <c r="I54" s="134"/>
      <c r="J54" s="83">
        <v>490111.62706486502</v>
      </c>
      <c r="K54" s="84">
        <f t="shared" si="0"/>
        <v>6.9170491355440039E-2</v>
      </c>
      <c r="L54" s="84">
        <f>J54/'סכום נכסי הקרן'!$C$42</f>
        <v>7.8919721525082618E-3</v>
      </c>
    </row>
    <row r="55" spans="2:12">
      <c r="B55" s="76" t="s">
        <v>3280</v>
      </c>
      <c r="C55" s="73">
        <v>30820000</v>
      </c>
      <c r="D55" s="73">
        <v>20</v>
      </c>
      <c r="E55" s="73" t="s">
        <v>304</v>
      </c>
      <c r="F55" s="73" t="s">
        <v>305</v>
      </c>
      <c r="G55" s="86" t="s">
        <v>140</v>
      </c>
      <c r="H55" s="134"/>
      <c r="I55" s="134"/>
      <c r="J55" s="83">
        <v>2.0610000000000002E-4</v>
      </c>
      <c r="K55" s="84">
        <f t="shared" si="0"/>
        <v>2.9087329255442135E-11</v>
      </c>
      <c r="L55" s="84">
        <f>J55/'סכום נכסי הקרן'!$C$42</f>
        <v>3.3187040886436365E-12</v>
      </c>
    </row>
    <row r="56" spans="2:12">
      <c r="B56" s="76" t="s">
        <v>3280</v>
      </c>
      <c r="C56" s="73">
        <v>34520000</v>
      </c>
      <c r="D56" s="73">
        <v>20</v>
      </c>
      <c r="E56" s="73" t="s">
        <v>304</v>
      </c>
      <c r="F56" s="73" t="s">
        <v>305</v>
      </c>
      <c r="G56" s="86" t="s">
        <v>136</v>
      </c>
      <c r="H56" s="134"/>
      <c r="I56" s="134"/>
      <c r="J56" s="83">
        <v>195.50778261800002</v>
      </c>
      <c r="K56" s="84">
        <f t="shared" si="0"/>
        <v>2.7592427195590357E-5</v>
      </c>
      <c r="L56" s="84">
        <f>J56/'סכום נכסי הקרן'!$C$42</f>
        <v>3.1481439958078988E-6</v>
      </c>
    </row>
    <row r="57" spans="2:12">
      <c r="B57" s="76" t="s">
        <v>3280</v>
      </c>
      <c r="C57" s="73">
        <v>31120000</v>
      </c>
      <c r="D57" s="73">
        <v>20</v>
      </c>
      <c r="E57" s="73" t="s">
        <v>304</v>
      </c>
      <c r="F57" s="73" t="s">
        <v>305</v>
      </c>
      <c r="G57" s="86" t="s">
        <v>142</v>
      </c>
      <c r="H57" s="134"/>
      <c r="I57" s="134"/>
      <c r="J57" s="83">
        <v>187.93729642900001</v>
      </c>
      <c r="K57" s="84">
        <f t="shared" si="0"/>
        <v>2.6523988455157456E-5</v>
      </c>
      <c r="L57" s="84">
        <f>J57/'סכום נכסי הקרן'!$C$42</f>
        <v>3.0262410192506228E-6</v>
      </c>
    </row>
    <row r="58" spans="2:12">
      <c r="B58" s="76" t="s">
        <v>3280</v>
      </c>
      <c r="C58" s="73">
        <v>31220000</v>
      </c>
      <c r="D58" s="73">
        <v>20</v>
      </c>
      <c r="E58" s="73" t="s">
        <v>304</v>
      </c>
      <c r="F58" s="73" t="s">
        <v>305</v>
      </c>
      <c r="G58" s="86" t="s">
        <v>138</v>
      </c>
      <c r="H58" s="134"/>
      <c r="I58" s="134"/>
      <c r="J58" s="83">
        <v>2.7167066450000008</v>
      </c>
      <c r="K58" s="84">
        <f t="shared" si="0"/>
        <v>3.8341455930889162E-7</v>
      </c>
      <c r="L58" s="84">
        <f>J58/'סכום נכסי הקרן'!$C$42</f>
        <v>4.3745489812745457E-8</v>
      </c>
    </row>
    <row r="59" spans="2:12">
      <c r="B59" s="76" t="s">
        <v>3282</v>
      </c>
      <c r="C59" s="73">
        <v>30326000</v>
      </c>
      <c r="D59" s="73">
        <v>26</v>
      </c>
      <c r="E59" s="73" t="s">
        <v>304</v>
      </c>
      <c r="F59" s="73" t="s">
        <v>305</v>
      </c>
      <c r="G59" s="86" t="s">
        <v>134</v>
      </c>
      <c r="H59" s="134"/>
      <c r="I59" s="134"/>
      <c r="J59" s="83">
        <v>-2.1570000000000002E-2</v>
      </c>
      <c r="K59" s="84">
        <f t="shared" si="0"/>
        <v>-3.0442197575928521E-9</v>
      </c>
      <c r="L59" s="84">
        <f>J59/'סכום נכסי הקרן'!$C$42</f>
        <v>-3.4732871029618264E-10</v>
      </c>
    </row>
    <row r="60" spans="2:12">
      <c r="B60" s="76" t="s">
        <v>3282</v>
      </c>
      <c r="C60" s="73">
        <v>31726000</v>
      </c>
      <c r="D60" s="73">
        <v>26</v>
      </c>
      <c r="E60" s="73" t="s">
        <v>304</v>
      </c>
      <c r="F60" s="73" t="s">
        <v>305</v>
      </c>
      <c r="G60" s="86" t="s">
        <v>143</v>
      </c>
      <c r="H60" s="134"/>
      <c r="I60" s="134"/>
      <c r="J60" s="83">
        <v>-1.1000000000000003E-3</v>
      </c>
      <c r="K60" s="84">
        <f t="shared" si="0"/>
        <v>-1.5524532838906528E-10</v>
      </c>
      <c r="L60" s="84">
        <f>J60/'סכום נכסי הקרן'!$C$42</f>
        <v>-1.7712637057292581E-11</v>
      </c>
    </row>
    <row r="61" spans="2:12">
      <c r="B61" s="72"/>
      <c r="C61" s="73"/>
      <c r="D61" s="73"/>
      <c r="E61" s="73"/>
      <c r="F61" s="73"/>
      <c r="G61" s="73"/>
      <c r="H61" s="73"/>
      <c r="I61" s="73"/>
      <c r="J61" s="73"/>
      <c r="K61" s="84"/>
      <c r="L61" s="73"/>
    </row>
    <row r="62" spans="2:12">
      <c r="B62" s="70" t="s">
        <v>203</v>
      </c>
      <c r="C62" s="71"/>
      <c r="D62" s="71"/>
      <c r="E62" s="71"/>
      <c r="F62" s="71"/>
      <c r="G62" s="71"/>
      <c r="H62" s="71"/>
      <c r="I62" s="71"/>
      <c r="J62" s="80">
        <f>SUM(J63)</f>
        <v>304001.60816225805</v>
      </c>
      <c r="K62" s="81">
        <f t="shared" si="0"/>
        <v>4.2904390445412444E-2</v>
      </c>
      <c r="L62" s="81">
        <f>J62/'סכום נכסי הקרן'!$C$42</f>
        <v>4.8951546820103177E-3</v>
      </c>
    </row>
    <row r="63" spans="2:12">
      <c r="B63" s="135" t="s">
        <v>44</v>
      </c>
      <c r="C63" s="71"/>
      <c r="D63" s="71"/>
      <c r="E63" s="71"/>
      <c r="F63" s="71"/>
      <c r="G63" s="71"/>
      <c r="H63" s="71"/>
      <c r="I63" s="71"/>
      <c r="J63" s="80">
        <f>SUM(J64:J66)</f>
        <v>304001.60816225805</v>
      </c>
      <c r="K63" s="81">
        <f t="shared" si="0"/>
        <v>4.2904390445412444E-2</v>
      </c>
      <c r="L63" s="81">
        <f>J63/'סכום נכסי הקרן'!$C$42</f>
        <v>4.8951546820103177E-3</v>
      </c>
    </row>
    <row r="64" spans="2:12">
      <c r="B64" s="76" t="s">
        <v>3284</v>
      </c>
      <c r="C64" s="73">
        <v>31785000</v>
      </c>
      <c r="D64" s="73">
        <v>85</v>
      </c>
      <c r="E64" s="73" t="s">
        <v>690</v>
      </c>
      <c r="F64" s="73" t="s">
        <v>647</v>
      </c>
      <c r="G64" s="86" t="s">
        <v>143</v>
      </c>
      <c r="H64" s="134"/>
      <c r="I64" s="134"/>
      <c r="J64" s="83">
        <v>11958.494004777</v>
      </c>
      <c r="K64" s="84">
        <f>IFERROR(J64/$J$10,0)</f>
        <v>1.6877275716457028E-3</v>
      </c>
      <c r="L64" s="84">
        <f>J64/'סכום נכסי הקרן'!$C$42</f>
        <v>1.9256042187129472E-4</v>
      </c>
    </row>
    <row r="65" spans="2:12">
      <c r="B65" s="76" t="s">
        <v>3284</v>
      </c>
      <c r="C65" s="73">
        <v>32085000</v>
      </c>
      <c r="D65" s="73">
        <v>85</v>
      </c>
      <c r="E65" s="73" t="s">
        <v>690</v>
      </c>
      <c r="F65" s="73" t="s">
        <v>647</v>
      </c>
      <c r="G65" s="86" t="s">
        <v>136</v>
      </c>
      <c r="H65" s="134"/>
      <c r="I65" s="134"/>
      <c r="J65" s="83">
        <v>43846.201640609004</v>
      </c>
      <c r="K65" s="84">
        <f>IFERROR(J65/$J$10,0)</f>
        <v>6.1881072475541048E-3</v>
      </c>
      <c r="L65" s="84">
        <f>J65/'סכום נכסי הקרן'!$C$42</f>
        <v>7.0602896000088503E-4</v>
      </c>
    </row>
    <row r="66" spans="2:12">
      <c r="B66" s="76" t="s">
        <v>3284</v>
      </c>
      <c r="C66" s="73">
        <v>30385000</v>
      </c>
      <c r="D66" s="73">
        <v>85</v>
      </c>
      <c r="E66" s="73" t="s">
        <v>690</v>
      </c>
      <c r="F66" s="73" t="s">
        <v>647</v>
      </c>
      <c r="G66" s="86" t="s">
        <v>134</v>
      </c>
      <c r="H66" s="134"/>
      <c r="I66" s="134"/>
      <c r="J66" s="83">
        <v>248196.91251687202</v>
      </c>
      <c r="K66" s="84">
        <f>IFERROR(J66/$J$10,0)</f>
        <v>3.5028555626212626E-2</v>
      </c>
      <c r="L66" s="84">
        <f>J66/'סכום נכסי הקרן'!$C$42</f>
        <v>3.9965653001381371E-3</v>
      </c>
    </row>
    <row r="67" spans="2:12">
      <c r="B67" s="136"/>
      <c r="C67" s="136"/>
      <c r="D67" s="137"/>
      <c r="E67" s="137"/>
      <c r="F67" s="137"/>
      <c r="G67" s="137"/>
      <c r="H67" s="137"/>
      <c r="I67" s="137"/>
      <c r="J67" s="137"/>
      <c r="K67" s="137"/>
      <c r="L67" s="137"/>
    </row>
    <row r="68" spans="2:12">
      <c r="B68" s="136"/>
      <c r="C68" s="136"/>
      <c r="D68" s="137"/>
      <c r="E68" s="137"/>
      <c r="F68" s="137"/>
      <c r="G68" s="137"/>
      <c r="H68" s="137"/>
      <c r="I68" s="137"/>
      <c r="J68" s="137"/>
      <c r="K68" s="137"/>
      <c r="L68" s="137"/>
    </row>
    <row r="69" spans="2:12">
      <c r="B69" s="136"/>
      <c r="C69" s="136"/>
      <c r="D69" s="137"/>
      <c r="E69" s="137"/>
      <c r="F69" s="137"/>
      <c r="G69" s="137"/>
      <c r="H69" s="137"/>
      <c r="I69" s="137"/>
      <c r="J69" s="137"/>
      <c r="K69" s="137"/>
      <c r="L69" s="137"/>
    </row>
    <row r="70" spans="2:12">
      <c r="B70" s="138" t="s">
        <v>227</v>
      </c>
      <c r="C70" s="136"/>
      <c r="D70" s="137"/>
      <c r="E70" s="137"/>
      <c r="F70" s="137"/>
      <c r="G70" s="137"/>
      <c r="H70" s="137"/>
      <c r="I70" s="137"/>
      <c r="J70" s="137"/>
      <c r="K70" s="137"/>
      <c r="L70" s="137"/>
    </row>
    <row r="71" spans="2:12">
      <c r="B71" s="139"/>
      <c r="C71" s="136"/>
      <c r="D71" s="137"/>
      <c r="E71" s="137"/>
      <c r="F71" s="137"/>
      <c r="G71" s="137"/>
      <c r="H71" s="137"/>
      <c r="I71" s="137"/>
      <c r="J71" s="137"/>
      <c r="K71" s="137"/>
      <c r="L71" s="137"/>
    </row>
    <row r="72" spans="2:12">
      <c r="B72" s="136"/>
      <c r="C72" s="136"/>
      <c r="D72" s="137"/>
      <c r="E72" s="137"/>
      <c r="F72" s="137"/>
      <c r="G72" s="137"/>
      <c r="H72" s="137"/>
      <c r="I72" s="137"/>
      <c r="J72" s="137"/>
      <c r="K72" s="137"/>
      <c r="L72" s="137"/>
    </row>
    <row r="73" spans="2:12">
      <c r="B73" s="136"/>
      <c r="C73" s="136"/>
      <c r="D73" s="137"/>
      <c r="E73" s="137"/>
      <c r="F73" s="137"/>
      <c r="G73" s="137"/>
      <c r="H73" s="137"/>
      <c r="I73" s="137"/>
      <c r="J73" s="137"/>
      <c r="K73" s="137"/>
      <c r="L73" s="137"/>
    </row>
    <row r="74" spans="2:12">
      <c r="B74" s="136"/>
      <c r="C74" s="136"/>
      <c r="D74" s="137"/>
      <c r="E74" s="137"/>
      <c r="F74" s="137"/>
      <c r="G74" s="137"/>
      <c r="H74" s="137"/>
      <c r="I74" s="137"/>
      <c r="J74" s="137"/>
      <c r="K74" s="137"/>
      <c r="L74" s="137"/>
    </row>
    <row r="75" spans="2:12">
      <c r="B75" s="136"/>
      <c r="C75" s="136"/>
      <c r="D75" s="137"/>
      <c r="E75" s="137"/>
      <c r="F75" s="137"/>
      <c r="G75" s="137"/>
      <c r="H75" s="137"/>
      <c r="I75" s="137"/>
      <c r="J75" s="137"/>
      <c r="K75" s="137"/>
      <c r="L75" s="137"/>
    </row>
    <row r="76" spans="2:12">
      <c r="B76" s="136"/>
      <c r="C76" s="136"/>
      <c r="D76" s="137"/>
      <c r="E76" s="137"/>
      <c r="F76" s="137"/>
      <c r="G76" s="137"/>
      <c r="H76" s="137"/>
      <c r="I76" s="137"/>
      <c r="J76" s="137"/>
      <c r="K76" s="137"/>
      <c r="L76" s="137"/>
    </row>
    <row r="77" spans="2:12">
      <c r="B77" s="136"/>
      <c r="C77" s="136"/>
      <c r="D77" s="137"/>
      <c r="E77" s="137"/>
      <c r="F77" s="137"/>
      <c r="G77" s="137"/>
      <c r="H77" s="137"/>
      <c r="I77" s="137"/>
      <c r="J77" s="137"/>
      <c r="K77" s="137"/>
      <c r="L77" s="137"/>
    </row>
    <row r="78" spans="2:12">
      <c r="B78" s="136"/>
      <c r="C78" s="136"/>
      <c r="D78" s="137"/>
      <c r="E78" s="137"/>
      <c r="F78" s="137"/>
      <c r="G78" s="137"/>
      <c r="H78" s="137"/>
      <c r="I78" s="137"/>
      <c r="J78" s="137"/>
      <c r="K78" s="137"/>
      <c r="L78" s="137"/>
    </row>
    <row r="79" spans="2:12">
      <c r="B79" s="136"/>
      <c r="C79" s="136"/>
      <c r="D79" s="137"/>
      <c r="E79" s="137"/>
      <c r="F79" s="137"/>
      <c r="G79" s="137"/>
      <c r="H79" s="137"/>
      <c r="I79" s="137"/>
      <c r="J79" s="137"/>
      <c r="K79" s="137"/>
      <c r="L79" s="137"/>
    </row>
    <row r="80" spans="2:12">
      <c r="B80" s="136"/>
      <c r="C80" s="136"/>
      <c r="D80" s="137"/>
      <c r="E80" s="137"/>
      <c r="F80" s="137"/>
      <c r="G80" s="137"/>
      <c r="H80" s="137"/>
      <c r="I80" s="137"/>
      <c r="J80" s="137"/>
      <c r="K80" s="137"/>
      <c r="L80" s="137"/>
    </row>
    <row r="81" spans="2:12">
      <c r="B81" s="136"/>
      <c r="C81" s="136"/>
      <c r="D81" s="137"/>
      <c r="E81" s="137"/>
      <c r="F81" s="137"/>
      <c r="G81" s="137"/>
      <c r="H81" s="137"/>
      <c r="I81" s="137"/>
      <c r="J81" s="137"/>
      <c r="K81" s="137"/>
      <c r="L81" s="137"/>
    </row>
    <row r="82" spans="2:12">
      <c r="B82" s="136"/>
      <c r="C82" s="136"/>
      <c r="D82" s="137"/>
      <c r="E82" s="137"/>
      <c r="F82" s="137"/>
      <c r="G82" s="137"/>
      <c r="H82" s="137"/>
      <c r="I82" s="137"/>
      <c r="J82" s="137"/>
      <c r="K82" s="137"/>
      <c r="L82" s="137"/>
    </row>
    <row r="83" spans="2:12">
      <c r="B83" s="136"/>
      <c r="C83" s="136"/>
      <c r="D83" s="137"/>
      <c r="E83" s="137"/>
      <c r="F83" s="137"/>
      <c r="G83" s="137"/>
      <c r="H83" s="137"/>
      <c r="I83" s="137"/>
      <c r="J83" s="137"/>
      <c r="K83" s="137"/>
      <c r="L83" s="137"/>
    </row>
    <row r="84" spans="2:12">
      <c r="B84" s="136"/>
      <c r="C84" s="136"/>
      <c r="D84" s="137"/>
      <c r="E84" s="137"/>
      <c r="F84" s="137"/>
      <c r="G84" s="137"/>
      <c r="H84" s="137"/>
      <c r="I84" s="137"/>
      <c r="J84" s="137"/>
      <c r="K84" s="137"/>
      <c r="L84" s="137"/>
    </row>
    <row r="85" spans="2:12">
      <c r="B85" s="136"/>
      <c r="C85" s="136"/>
      <c r="D85" s="137"/>
      <c r="E85" s="137"/>
      <c r="F85" s="137"/>
      <c r="G85" s="137"/>
      <c r="H85" s="137"/>
      <c r="I85" s="137"/>
      <c r="J85" s="137"/>
      <c r="K85" s="137"/>
      <c r="L85" s="137"/>
    </row>
    <row r="86" spans="2:12">
      <c r="B86" s="136"/>
      <c r="C86" s="136"/>
      <c r="D86" s="137"/>
      <c r="E86" s="137"/>
      <c r="F86" s="137"/>
      <c r="G86" s="137"/>
      <c r="H86" s="137"/>
      <c r="I86" s="137"/>
      <c r="J86" s="137"/>
      <c r="K86" s="137"/>
      <c r="L86" s="137"/>
    </row>
    <row r="87" spans="2:12">
      <c r="B87" s="136"/>
      <c r="C87" s="136"/>
      <c r="D87" s="137"/>
      <c r="E87" s="137"/>
      <c r="F87" s="137"/>
      <c r="G87" s="137"/>
      <c r="H87" s="137"/>
      <c r="I87" s="137"/>
      <c r="J87" s="137"/>
      <c r="K87" s="137"/>
      <c r="L87" s="137"/>
    </row>
    <row r="88" spans="2:12">
      <c r="B88" s="136"/>
      <c r="C88" s="136"/>
      <c r="D88" s="137"/>
      <c r="E88" s="137"/>
      <c r="F88" s="137"/>
      <c r="G88" s="137"/>
      <c r="H88" s="137"/>
      <c r="I88" s="137"/>
      <c r="J88" s="137"/>
      <c r="K88" s="137"/>
      <c r="L88" s="137"/>
    </row>
    <row r="89" spans="2:12">
      <c r="B89" s="136"/>
      <c r="C89" s="136"/>
      <c r="D89" s="137"/>
      <c r="E89" s="137"/>
      <c r="F89" s="137"/>
      <c r="G89" s="137"/>
      <c r="H89" s="137"/>
      <c r="I89" s="137"/>
      <c r="J89" s="137"/>
      <c r="K89" s="137"/>
      <c r="L89" s="137"/>
    </row>
    <row r="90" spans="2:12">
      <c r="B90" s="136"/>
      <c r="C90" s="136"/>
      <c r="D90" s="137"/>
      <c r="E90" s="137"/>
      <c r="F90" s="137"/>
      <c r="G90" s="137"/>
      <c r="H90" s="137"/>
      <c r="I90" s="137"/>
      <c r="J90" s="137"/>
      <c r="K90" s="137"/>
      <c r="L90" s="137"/>
    </row>
    <row r="91" spans="2:12">
      <c r="B91" s="136"/>
      <c r="C91" s="136"/>
      <c r="D91" s="137"/>
      <c r="E91" s="137"/>
      <c r="F91" s="137"/>
      <c r="G91" s="137"/>
      <c r="H91" s="137"/>
      <c r="I91" s="137"/>
      <c r="J91" s="137"/>
      <c r="K91" s="137"/>
      <c r="L91" s="137"/>
    </row>
    <row r="92" spans="2:12">
      <c r="B92" s="136"/>
      <c r="C92" s="136"/>
      <c r="D92" s="137"/>
      <c r="E92" s="137"/>
      <c r="F92" s="137"/>
      <c r="G92" s="137"/>
      <c r="H92" s="137"/>
      <c r="I92" s="137"/>
      <c r="J92" s="137"/>
      <c r="K92" s="137"/>
      <c r="L92" s="137"/>
    </row>
    <row r="93" spans="2:12">
      <c r="B93" s="136"/>
      <c r="C93" s="136"/>
      <c r="D93" s="137"/>
      <c r="E93" s="137"/>
      <c r="F93" s="137"/>
      <c r="G93" s="137"/>
      <c r="H93" s="137"/>
      <c r="I93" s="137"/>
      <c r="J93" s="137"/>
      <c r="K93" s="137"/>
      <c r="L93" s="137"/>
    </row>
    <row r="94" spans="2:12">
      <c r="B94" s="136"/>
      <c r="C94" s="136"/>
      <c r="D94" s="137"/>
      <c r="E94" s="137"/>
      <c r="F94" s="137"/>
      <c r="G94" s="137"/>
      <c r="H94" s="137"/>
      <c r="I94" s="137"/>
      <c r="J94" s="137"/>
      <c r="K94" s="137"/>
      <c r="L94" s="137"/>
    </row>
    <row r="95" spans="2:12">
      <c r="B95" s="136"/>
      <c r="C95" s="136"/>
      <c r="D95" s="137"/>
      <c r="E95" s="137"/>
      <c r="F95" s="137"/>
      <c r="G95" s="137"/>
      <c r="H95" s="137"/>
      <c r="I95" s="137"/>
      <c r="J95" s="137"/>
      <c r="K95" s="137"/>
      <c r="L95" s="137"/>
    </row>
    <row r="96" spans="2:12">
      <c r="B96" s="136"/>
      <c r="C96" s="136"/>
      <c r="D96" s="137"/>
      <c r="E96" s="137"/>
      <c r="F96" s="137"/>
      <c r="G96" s="137"/>
      <c r="H96" s="137"/>
      <c r="I96" s="137"/>
      <c r="J96" s="137"/>
      <c r="K96" s="137"/>
      <c r="L96" s="137"/>
    </row>
    <row r="97" spans="2:12">
      <c r="B97" s="136"/>
      <c r="C97" s="136"/>
      <c r="D97" s="137"/>
      <c r="E97" s="137"/>
      <c r="F97" s="137"/>
      <c r="G97" s="137"/>
      <c r="H97" s="137"/>
      <c r="I97" s="137"/>
      <c r="J97" s="137"/>
      <c r="K97" s="137"/>
      <c r="L97" s="137"/>
    </row>
    <row r="98" spans="2:12">
      <c r="B98" s="136"/>
      <c r="C98" s="136"/>
      <c r="D98" s="137"/>
      <c r="E98" s="137"/>
      <c r="F98" s="137"/>
      <c r="G98" s="137"/>
      <c r="H98" s="137"/>
      <c r="I98" s="137"/>
      <c r="J98" s="137"/>
      <c r="K98" s="137"/>
      <c r="L98" s="137"/>
    </row>
    <row r="99" spans="2:12">
      <c r="B99" s="136"/>
      <c r="C99" s="136"/>
      <c r="D99" s="137"/>
      <c r="E99" s="137"/>
      <c r="F99" s="137"/>
      <c r="G99" s="137"/>
      <c r="H99" s="137"/>
      <c r="I99" s="137"/>
      <c r="J99" s="137"/>
      <c r="K99" s="137"/>
      <c r="L99" s="137"/>
    </row>
    <row r="100" spans="2:12">
      <c r="B100" s="136"/>
      <c r="C100" s="136"/>
      <c r="D100" s="137"/>
      <c r="E100" s="137"/>
      <c r="F100" s="137"/>
      <c r="G100" s="137"/>
      <c r="H100" s="137"/>
      <c r="I100" s="137"/>
      <c r="J100" s="137"/>
      <c r="K100" s="137"/>
      <c r="L100" s="137"/>
    </row>
    <row r="101" spans="2:12">
      <c r="B101" s="136"/>
      <c r="C101" s="136"/>
      <c r="D101" s="137"/>
      <c r="E101" s="137"/>
      <c r="F101" s="137"/>
      <c r="G101" s="137"/>
      <c r="H101" s="137"/>
      <c r="I101" s="137"/>
      <c r="J101" s="137"/>
      <c r="K101" s="137"/>
      <c r="L101" s="137"/>
    </row>
    <row r="102" spans="2:12">
      <c r="B102" s="136"/>
      <c r="C102" s="136"/>
      <c r="D102" s="137"/>
      <c r="E102" s="137"/>
      <c r="F102" s="137"/>
      <c r="G102" s="137"/>
      <c r="H102" s="137"/>
      <c r="I102" s="137"/>
      <c r="J102" s="137"/>
      <c r="K102" s="137"/>
      <c r="L102" s="137"/>
    </row>
    <row r="103" spans="2:12">
      <c r="B103" s="136"/>
      <c r="C103" s="136"/>
      <c r="D103" s="137"/>
      <c r="E103" s="137"/>
      <c r="F103" s="137"/>
      <c r="G103" s="137"/>
      <c r="H103" s="137"/>
      <c r="I103" s="137"/>
      <c r="J103" s="137"/>
      <c r="K103" s="137"/>
      <c r="L103" s="137"/>
    </row>
    <row r="104" spans="2:12">
      <c r="B104" s="136"/>
      <c r="C104" s="136"/>
      <c r="D104" s="137"/>
      <c r="E104" s="137"/>
      <c r="F104" s="137"/>
      <c r="G104" s="137"/>
      <c r="H104" s="137"/>
      <c r="I104" s="137"/>
      <c r="J104" s="137"/>
      <c r="K104" s="137"/>
      <c r="L104" s="137"/>
    </row>
    <row r="105" spans="2:12">
      <c r="B105" s="136"/>
      <c r="C105" s="136"/>
      <c r="D105" s="137"/>
      <c r="E105" s="137"/>
      <c r="F105" s="137"/>
      <c r="G105" s="137"/>
      <c r="H105" s="137"/>
      <c r="I105" s="137"/>
      <c r="J105" s="137"/>
      <c r="K105" s="137"/>
      <c r="L105" s="137"/>
    </row>
    <row r="106" spans="2:12">
      <c r="B106" s="136"/>
      <c r="C106" s="136"/>
      <c r="D106" s="137"/>
      <c r="E106" s="137"/>
      <c r="F106" s="137"/>
      <c r="G106" s="137"/>
      <c r="H106" s="137"/>
      <c r="I106" s="137"/>
      <c r="J106" s="137"/>
      <c r="K106" s="137"/>
      <c r="L106" s="137"/>
    </row>
    <row r="107" spans="2:12">
      <c r="B107" s="136"/>
      <c r="C107" s="136"/>
      <c r="D107" s="137"/>
      <c r="E107" s="137"/>
      <c r="F107" s="137"/>
      <c r="G107" s="137"/>
      <c r="H107" s="137"/>
      <c r="I107" s="137"/>
      <c r="J107" s="137"/>
      <c r="K107" s="137"/>
      <c r="L107" s="137"/>
    </row>
    <row r="108" spans="2:12">
      <c r="B108" s="136"/>
      <c r="C108" s="136"/>
      <c r="D108" s="137"/>
      <c r="E108" s="137"/>
      <c r="F108" s="137"/>
      <c r="G108" s="137"/>
      <c r="H108" s="137"/>
      <c r="I108" s="137"/>
      <c r="J108" s="137"/>
      <c r="K108" s="137"/>
      <c r="L108" s="137"/>
    </row>
    <row r="109" spans="2:12">
      <c r="B109" s="136"/>
      <c r="C109" s="136"/>
      <c r="D109" s="137"/>
      <c r="E109" s="137"/>
      <c r="F109" s="137"/>
      <c r="G109" s="137"/>
      <c r="H109" s="137"/>
      <c r="I109" s="137"/>
      <c r="J109" s="137"/>
      <c r="K109" s="137"/>
      <c r="L109" s="137"/>
    </row>
    <row r="110" spans="2:12">
      <c r="B110" s="136"/>
      <c r="C110" s="136"/>
      <c r="D110" s="137"/>
      <c r="E110" s="137"/>
      <c r="F110" s="137"/>
      <c r="G110" s="137"/>
      <c r="H110" s="137"/>
      <c r="I110" s="137"/>
      <c r="J110" s="137"/>
      <c r="K110" s="137"/>
      <c r="L110" s="137"/>
    </row>
    <row r="111" spans="2:12">
      <c r="B111" s="136"/>
      <c r="C111" s="136"/>
      <c r="D111" s="137"/>
      <c r="E111" s="137"/>
      <c r="F111" s="137"/>
      <c r="G111" s="137"/>
      <c r="H111" s="137"/>
      <c r="I111" s="137"/>
      <c r="J111" s="137"/>
      <c r="K111" s="137"/>
      <c r="L111" s="137"/>
    </row>
    <row r="112" spans="2:12">
      <c r="B112" s="136"/>
      <c r="C112" s="136"/>
      <c r="D112" s="137"/>
      <c r="E112" s="137"/>
      <c r="F112" s="137"/>
      <c r="G112" s="137"/>
      <c r="H112" s="137"/>
      <c r="I112" s="137"/>
      <c r="J112" s="137"/>
      <c r="K112" s="137"/>
      <c r="L112" s="137"/>
    </row>
    <row r="113" spans="2:12">
      <c r="B113" s="136"/>
      <c r="C113" s="136"/>
      <c r="D113" s="137"/>
      <c r="E113" s="137"/>
      <c r="F113" s="137"/>
      <c r="G113" s="137"/>
      <c r="H113" s="137"/>
      <c r="I113" s="137"/>
      <c r="J113" s="137"/>
      <c r="K113" s="137"/>
      <c r="L113" s="137"/>
    </row>
    <row r="114" spans="2:12">
      <c r="B114" s="136"/>
      <c r="C114" s="136"/>
      <c r="D114" s="137"/>
      <c r="E114" s="137"/>
      <c r="F114" s="137"/>
      <c r="G114" s="137"/>
      <c r="H114" s="137"/>
      <c r="I114" s="137"/>
      <c r="J114" s="137"/>
      <c r="K114" s="137"/>
      <c r="L114" s="137"/>
    </row>
    <row r="115" spans="2:12">
      <c r="B115" s="136"/>
      <c r="C115" s="136"/>
      <c r="D115" s="137"/>
      <c r="E115" s="137"/>
      <c r="F115" s="137"/>
      <c r="G115" s="137"/>
      <c r="H115" s="137"/>
      <c r="I115" s="137"/>
      <c r="J115" s="137"/>
      <c r="K115" s="137"/>
      <c r="L115" s="137"/>
    </row>
    <row r="116" spans="2:12">
      <c r="B116" s="136"/>
      <c r="C116" s="136"/>
      <c r="D116" s="137"/>
      <c r="E116" s="137"/>
      <c r="F116" s="137"/>
      <c r="G116" s="137"/>
      <c r="H116" s="137"/>
      <c r="I116" s="137"/>
      <c r="J116" s="137"/>
      <c r="K116" s="137"/>
      <c r="L116" s="137"/>
    </row>
    <row r="117" spans="2:12">
      <c r="B117" s="136"/>
      <c r="C117" s="136"/>
      <c r="D117" s="137"/>
      <c r="E117" s="137"/>
      <c r="F117" s="137"/>
      <c r="G117" s="137"/>
      <c r="H117" s="137"/>
      <c r="I117" s="137"/>
      <c r="J117" s="137"/>
      <c r="K117" s="137"/>
      <c r="L117" s="137"/>
    </row>
    <row r="118" spans="2:12">
      <c r="B118" s="136"/>
      <c r="C118" s="136"/>
      <c r="D118" s="137"/>
      <c r="E118" s="137"/>
      <c r="F118" s="137"/>
      <c r="G118" s="137"/>
      <c r="H118" s="137"/>
      <c r="I118" s="137"/>
      <c r="J118" s="137"/>
      <c r="K118" s="137"/>
      <c r="L118" s="137"/>
    </row>
    <row r="119" spans="2:12">
      <c r="B119" s="136"/>
      <c r="C119" s="136"/>
      <c r="D119" s="137"/>
      <c r="E119" s="137"/>
      <c r="F119" s="137"/>
      <c r="G119" s="137"/>
      <c r="H119" s="137"/>
      <c r="I119" s="137"/>
      <c r="J119" s="137"/>
      <c r="K119" s="137"/>
      <c r="L119" s="137"/>
    </row>
    <row r="120" spans="2:12">
      <c r="B120" s="136"/>
      <c r="C120" s="136"/>
      <c r="D120" s="137"/>
      <c r="E120" s="137"/>
      <c r="F120" s="137"/>
      <c r="G120" s="137"/>
      <c r="H120" s="137"/>
      <c r="I120" s="137"/>
      <c r="J120" s="137"/>
      <c r="K120" s="137"/>
      <c r="L120" s="137"/>
    </row>
    <row r="121" spans="2:12">
      <c r="B121" s="136"/>
      <c r="C121" s="136"/>
      <c r="D121" s="137"/>
      <c r="E121" s="137"/>
      <c r="F121" s="137"/>
      <c r="G121" s="137"/>
      <c r="H121" s="137"/>
      <c r="I121" s="137"/>
      <c r="J121" s="137"/>
      <c r="K121" s="137"/>
      <c r="L121" s="137"/>
    </row>
    <row r="122" spans="2:12">
      <c r="B122" s="136"/>
      <c r="C122" s="136"/>
      <c r="D122" s="137"/>
      <c r="E122" s="137"/>
      <c r="F122" s="137"/>
      <c r="G122" s="137"/>
      <c r="H122" s="137"/>
      <c r="I122" s="137"/>
      <c r="J122" s="137"/>
      <c r="K122" s="137"/>
      <c r="L122" s="137"/>
    </row>
    <row r="123" spans="2:12">
      <c r="B123" s="136"/>
      <c r="C123" s="136"/>
      <c r="D123" s="137"/>
      <c r="E123" s="137"/>
      <c r="F123" s="137"/>
      <c r="G123" s="137"/>
      <c r="H123" s="137"/>
      <c r="I123" s="137"/>
      <c r="J123" s="137"/>
      <c r="K123" s="137"/>
      <c r="L123" s="137"/>
    </row>
    <row r="124" spans="2:12">
      <c r="B124" s="136"/>
      <c r="C124" s="136"/>
      <c r="D124" s="137"/>
      <c r="E124" s="137"/>
      <c r="F124" s="137"/>
      <c r="G124" s="137"/>
      <c r="H124" s="137"/>
      <c r="I124" s="137"/>
      <c r="J124" s="137"/>
      <c r="K124" s="137"/>
      <c r="L124" s="137"/>
    </row>
    <row r="125" spans="2:12">
      <c r="B125" s="136"/>
      <c r="C125" s="136"/>
      <c r="D125" s="137"/>
      <c r="E125" s="137"/>
      <c r="F125" s="137"/>
      <c r="G125" s="137"/>
      <c r="H125" s="137"/>
      <c r="I125" s="137"/>
      <c r="J125" s="137"/>
      <c r="K125" s="137"/>
      <c r="L125" s="137"/>
    </row>
    <row r="126" spans="2:12">
      <c r="B126" s="136"/>
      <c r="C126" s="136"/>
      <c r="D126" s="137"/>
      <c r="E126" s="137"/>
      <c r="F126" s="137"/>
      <c r="G126" s="137"/>
      <c r="H126" s="137"/>
      <c r="I126" s="137"/>
      <c r="J126" s="137"/>
      <c r="K126" s="137"/>
      <c r="L126" s="137"/>
    </row>
    <row r="127" spans="2:12">
      <c r="B127" s="136"/>
      <c r="C127" s="136"/>
      <c r="D127" s="137"/>
      <c r="E127" s="137"/>
      <c r="F127" s="137"/>
      <c r="G127" s="137"/>
      <c r="H127" s="137"/>
      <c r="I127" s="137"/>
      <c r="J127" s="137"/>
      <c r="K127" s="137"/>
      <c r="L127" s="137"/>
    </row>
    <row r="128" spans="2:12">
      <c r="B128" s="136"/>
      <c r="C128" s="136"/>
      <c r="D128" s="137"/>
      <c r="E128" s="137"/>
      <c r="F128" s="137"/>
      <c r="G128" s="137"/>
      <c r="H128" s="137"/>
      <c r="I128" s="137"/>
      <c r="J128" s="137"/>
      <c r="K128" s="137"/>
      <c r="L128" s="137"/>
    </row>
    <row r="129" spans="2:12">
      <c r="B129" s="136"/>
      <c r="C129" s="136"/>
      <c r="D129" s="137"/>
      <c r="E129" s="137"/>
      <c r="F129" s="137"/>
      <c r="G129" s="137"/>
      <c r="H129" s="137"/>
      <c r="I129" s="137"/>
      <c r="J129" s="137"/>
      <c r="K129" s="137"/>
      <c r="L129" s="137"/>
    </row>
    <row r="130" spans="2:12">
      <c r="B130" s="136"/>
      <c r="C130" s="136"/>
      <c r="D130" s="137"/>
      <c r="E130" s="137"/>
      <c r="F130" s="137"/>
      <c r="G130" s="137"/>
      <c r="H130" s="137"/>
      <c r="I130" s="137"/>
      <c r="J130" s="137"/>
      <c r="K130" s="137"/>
      <c r="L130" s="137"/>
    </row>
    <row r="131" spans="2:12">
      <c r="B131" s="136"/>
      <c r="C131" s="136"/>
      <c r="D131" s="137"/>
      <c r="E131" s="137"/>
      <c r="F131" s="137"/>
      <c r="G131" s="137"/>
      <c r="H131" s="137"/>
      <c r="I131" s="137"/>
      <c r="J131" s="137"/>
      <c r="K131" s="137"/>
      <c r="L131" s="137"/>
    </row>
    <row r="132" spans="2:12">
      <c r="B132" s="136"/>
      <c r="C132" s="136"/>
      <c r="D132" s="137"/>
      <c r="E132" s="137"/>
      <c r="F132" s="137"/>
      <c r="G132" s="137"/>
      <c r="H132" s="137"/>
      <c r="I132" s="137"/>
      <c r="J132" s="137"/>
      <c r="K132" s="137"/>
      <c r="L132" s="137"/>
    </row>
    <row r="133" spans="2:12">
      <c r="B133" s="136"/>
      <c r="C133" s="136"/>
      <c r="D133" s="137"/>
      <c r="E133" s="137"/>
      <c r="F133" s="137"/>
      <c r="G133" s="137"/>
      <c r="H133" s="137"/>
      <c r="I133" s="137"/>
      <c r="J133" s="137"/>
      <c r="K133" s="137"/>
      <c r="L133" s="137"/>
    </row>
    <row r="134" spans="2:12">
      <c r="B134" s="136"/>
      <c r="C134" s="136"/>
      <c r="D134" s="137"/>
      <c r="E134" s="137"/>
      <c r="F134" s="137"/>
      <c r="G134" s="137"/>
      <c r="H134" s="137"/>
      <c r="I134" s="137"/>
      <c r="J134" s="137"/>
      <c r="K134" s="137"/>
      <c r="L134" s="137"/>
    </row>
    <row r="135" spans="2:12">
      <c r="B135" s="136"/>
      <c r="C135" s="136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2:12">
      <c r="B136" s="136"/>
      <c r="C136" s="136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2:12">
      <c r="B137" s="136"/>
      <c r="C137" s="136"/>
      <c r="D137" s="137"/>
      <c r="E137" s="137"/>
      <c r="F137" s="137"/>
      <c r="G137" s="137"/>
      <c r="H137" s="137"/>
      <c r="I137" s="137"/>
      <c r="J137" s="137"/>
      <c r="K137" s="137"/>
      <c r="L137" s="137"/>
    </row>
    <row r="138" spans="2:12">
      <c r="B138" s="136"/>
      <c r="C138" s="136"/>
      <c r="D138" s="137"/>
      <c r="E138" s="137"/>
      <c r="F138" s="137"/>
      <c r="G138" s="137"/>
      <c r="H138" s="137"/>
      <c r="I138" s="137"/>
      <c r="J138" s="137"/>
      <c r="K138" s="137"/>
      <c r="L138" s="137"/>
    </row>
    <row r="139" spans="2:12">
      <c r="B139" s="136"/>
      <c r="C139" s="136"/>
      <c r="D139" s="137"/>
      <c r="E139" s="137"/>
      <c r="F139" s="137"/>
      <c r="G139" s="137"/>
      <c r="H139" s="137"/>
      <c r="I139" s="137"/>
      <c r="J139" s="137"/>
      <c r="K139" s="137"/>
      <c r="L139" s="137"/>
    </row>
    <row r="140" spans="2:12">
      <c r="B140" s="136"/>
      <c r="C140" s="136"/>
      <c r="D140" s="137"/>
      <c r="E140" s="137"/>
      <c r="F140" s="137"/>
      <c r="G140" s="137"/>
      <c r="H140" s="137"/>
      <c r="I140" s="137"/>
      <c r="J140" s="137"/>
      <c r="K140" s="137"/>
      <c r="L140" s="137"/>
    </row>
    <row r="141" spans="2:12">
      <c r="B141" s="136"/>
      <c r="C141" s="136"/>
      <c r="D141" s="137"/>
      <c r="E141" s="137"/>
      <c r="F141" s="137"/>
      <c r="G141" s="137"/>
      <c r="H141" s="137"/>
      <c r="I141" s="137"/>
      <c r="J141" s="137"/>
      <c r="K141" s="137"/>
      <c r="L141" s="137"/>
    </row>
    <row r="142" spans="2:12">
      <c r="B142" s="136"/>
      <c r="C142" s="136"/>
      <c r="D142" s="137"/>
      <c r="E142" s="137"/>
      <c r="F142" s="137"/>
      <c r="G142" s="137"/>
      <c r="H142" s="137"/>
      <c r="I142" s="137"/>
      <c r="J142" s="137"/>
      <c r="K142" s="137"/>
      <c r="L142" s="137"/>
    </row>
    <row r="143" spans="2:12">
      <c r="B143" s="136"/>
      <c r="C143" s="136"/>
      <c r="D143" s="137"/>
      <c r="E143" s="137"/>
      <c r="F143" s="137"/>
      <c r="G143" s="137"/>
      <c r="H143" s="137"/>
      <c r="I143" s="137"/>
      <c r="J143" s="137"/>
      <c r="K143" s="137"/>
      <c r="L143" s="137"/>
    </row>
    <row r="144" spans="2:12">
      <c r="B144" s="136"/>
      <c r="C144" s="136"/>
      <c r="D144" s="137"/>
      <c r="E144" s="137"/>
      <c r="F144" s="137"/>
      <c r="G144" s="137"/>
      <c r="H144" s="137"/>
      <c r="I144" s="137"/>
      <c r="J144" s="137"/>
      <c r="K144" s="137"/>
      <c r="L144" s="137"/>
    </row>
    <row r="145" spans="2:12">
      <c r="B145" s="136"/>
      <c r="C145" s="136"/>
      <c r="D145" s="137"/>
      <c r="E145" s="137"/>
      <c r="F145" s="137"/>
      <c r="G145" s="137"/>
      <c r="H145" s="137"/>
      <c r="I145" s="137"/>
      <c r="J145" s="137"/>
      <c r="K145" s="137"/>
      <c r="L145" s="137"/>
    </row>
    <row r="146" spans="2:12">
      <c r="B146" s="136"/>
      <c r="C146" s="136"/>
      <c r="D146" s="137"/>
      <c r="E146" s="137"/>
      <c r="F146" s="137"/>
      <c r="G146" s="137"/>
      <c r="H146" s="137"/>
      <c r="I146" s="137"/>
      <c r="J146" s="137"/>
      <c r="K146" s="137"/>
      <c r="L146" s="137"/>
    </row>
    <row r="147" spans="2:12">
      <c r="B147" s="136"/>
      <c r="C147" s="136"/>
      <c r="D147" s="137"/>
      <c r="E147" s="137"/>
      <c r="F147" s="137"/>
      <c r="G147" s="137"/>
      <c r="H147" s="137"/>
      <c r="I147" s="137"/>
      <c r="J147" s="137"/>
      <c r="K147" s="137"/>
      <c r="L147" s="137"/>
    </row>
    <row r="148" spans="2:12">
      <c r="B148" s="136"/>
      <c r="C148" s="136"/>
      <c r="D148" s="137"/>
      <c r="E148" s="137"/>
      <c r="F148" s="137"/>
      <c r="G148" s="137"/>
      <c r="H148" s="137"/>
      <c r="I148" s="137"/>
      <c r="J148" s="137"/>
      <c r="K148" s="137"/>
      <c r="L148" s="137"/>
    </row>
    <row r="149" spans="2:12">
      <c r="B149" s="136"/>
      <c r="C149" s="136"/>
      <c r="D149" s="137"/>
      <c r="E149" s="137"/>
      <c r="F149" s="137"/>
      <c r="G149" s="137"/>
      <c r="H149" s="137"/>
      <c r="I149" s="137"/>
      <c r="J149" s="137"/>
      <c r="K149" s="137"/>
      <c r="L149" s="137"/>
    </row>
    <row r="150" spans="2:12">
      <c r="B150" s="136"/>
      <c r="C150" s="136"/>
      <c r="D150" s="137"/>
      <c r="E150" s="137"/>
      <c r="F150" s="137"/>
      <c r="G150" s="137"/>
      <c r="H150" s="137"/>
      <c r="I150" s="137"/>
      <c r="J150" s="137"/>
      <c r="K150" s="137"/>
      <c r="L150" s="137"/>
    </row>
    <row r="151" spans="2:12">
      <c r="B151" s="136"/>
      <c r="C151" s="136"/>
      <c r="D151" s="137"/>
      <c r="E151" s="137"/>
      <c r="F151" s="137"/>
      <c r="G151" s="137"/>
      <c r="H151" s="137"/>
      <c r="I151" s="137"/>
      <c r="J151" s="137"/>
      <c r="K151" s="137"/>
      <c r="L151" s="137"/>
    </row>
    <row r="152" spans="2:12">
      <c r="B152" s="136"/>
      <c r="C152" s="136"/>
      <c r="D152" s="137"/>
      <c r="E152" s="137"/>
      <c r="F152" s="137"/>
      <c r="G152" s="137"/>
      <c r="H152" s="137"/>
      <c r="I152" s="137"/>
      <c r="J152" s="137"/>
      <c r="K152" s="137"/>
      <c r="L152" s="137"/>
    </row>
    <row r="153" spans="2:12">
      <c r="B153" s="136"/>
      <c r="C153" s="136"/>
      <c r="D153" s="137"/>
      <c r="E153" s="137"/>
      <c r="F153" s="137"/>
      <c r="G153" s="137"/>
      <c r="H153" s="137"/>
      <c r="I153" s="137"/>
      <c r="J153" s="137"/>
      <c r="K153" s="137"/>
      <c r="L153" s="137"/>
    </row>
    <row r="154" spans="2:12">
      <c r="B154" s="136"/>
      <c r="C154" s="136"/>
      <c r="D154" s="137"/>
      <c r="E154" s="137"/>
      <c r="F154" s="137"/>
      <c r="G154" s="137"/>
      <c r="H154" s="137"/>
      <c r="I154" s="137"/>
      <c r="J154" s="137"/>
      <c r="K154" s="137"/>
      <c r="L154" s="137"/>
    </row>
    <row r="155" spans="2:12">
      <c r="B155" s="136"/>
      <c r="C155" s="136"/>
      <c r="D155" s="137"/>
      <c r="E155" s="137"/>
      <c r="F155" s="137"/>
      <c r="G155" s="137"/>
      <c r="H155" s="137"/>
      <c r="I155" s="137"/>
      <c r="J155" s="137"/>
      <c r="K155" s="137"/>
      <c r="L155" s="137"/>
    </row>
    <row r="156" spans="2:12">
      <c r="B156" s="136"/>
      <c r="C156" s="136"/>
      <c r="D156" s="137"/>
      <c r="E156" s="137"/>
      <c r="F156" s="137"/>
      <c r="G156" s="137"/>
      <c r="H156" s="137"/>
      <c r="I156" s="137"/>
      <c r="J156" s="137"/>
      <c r="K156" s="137"/>
      <c r="L156" s="137"/>
    </row>
    <row r="157" spans="2:12">
      <c r="B157" s="136"/>
      <c r="C157" s="136"/>
      <c r="D157" s="137"/>
      <c r="E157" s="137"/>
      <c r="F157" s="137"/>
      <c r="G157" s="137"/>
      <c r="H157" s="137"/>
      <c r="I157" s="137"/>
      <c r="J157" s="137"/>
      <c r="K157" s="137"/>
      <c r="L157" s="137"/>
    </row>
    <row r="158" spans="2:12">
      <c r="B158" s="136"/>
      <c r="C158" s="136"/>
      <c r="D158" s="137"/>
      <c r="E158" s="137"/>
      <c r="F158" s="137"/>
      <c r="G158" s="137"/>
      <c r="H158" s="137"/>
      <c r="I158" s="137"/>
      <c r="J158" s="137"/>
      <c r="K158" s="137"/>
      <c r="L158" s="137"/>
    </row>
    <row r="159" spans="2:12">
      <c r="B159" s="136"/>
      <c r="C159" s="136"/>
      <c r="D159" s="137"/>
      <c r="E159" s="137"/>
      <c r="F159" s="137"/>
      <c r="G159" s="137"/>
      <c r="H159" s="137"/>
      <c r="I159" s="137"/>
      <c r="J159" s="137"/>
      <c r="K159" s="137"/>
      <c r="L159" s="137"/>
    </row>
    <row r="160" spans="2:12">
      <c r="B160" s="136"/>
      <c r="C160" s="136"/>
      <c r="D160" s="137"/>
      <c r="E160" s="137"/>
      <c r="F160" s="137"/>
      <c r="G160" s="137"/>
      <c r="H160" s="137"/>
      <c r="I160" s="137"/>
      <c r="J160" s="137"/>
      <c r="K160" s="137"/>
      <c r="L160" s="137"/>
    </row>
    <row r="161" spans="2:12">
      <c r="B161" s="136"/>
      <c r="C161" s="136"/>
      <c r="D161" s="137"/>
      <c r="E161" s="137"/>
      <c r="F161" s="137"/>
      <c r="G161" s="137"/>
      <c r="H161" s="137"/>
      <c r="I161" s="137"/>
      <c r="J161" s="137"/>
      <c r="K161" s="137"/>
      <c r="L161" s="137"/>
    </row>
    <row r="162" spans="2:12">
      <c r="B162" s="136"/>
      <c r="C162" s="136"/>
      <c r="D162" s="137"/>
      <c r="E162" s="137"/>
      <c r="F162" s="137"/>
      <c r="G162" s="137"/>
      <c r="H162" s="137"/>
      <c r="I162" s="137"/>
      <c r="J162" s="137"/>
      <c r="K162" s="137"/>
      <c r="L162" s="137"/>
    </row>
    <row r="163" spans="2:12">
      <c r="B163" s="136"/>
      <c r="C163" s="136"/>
      <c r="D163" s="137"/>
      <c r="E163" s="137"/>
      <c r="F163" s="137"/>
      <c r="G163" s="137"/>
      <c r="H163" s="137"/>
      <c r="I163" s="137"/>
      <c r="J163" s="137"/>
      <c r="K163" s="137"/>
      <c r="L163" s="137"/>
    </row>
    <row r="164" spans="2:12">
      <c r="B164" s="136"/>
      <c r="C164" s="136"/>
      <c r="D164" s="137"/>
      <c r="E164" s="137"/>
      <c r="F164" s="137"/>
      <c r="G164" s="137"/>
      <c r="H164" s="137"/>
      <c r="I164" s="137"/>
      <c r="J164" s="137"/>
      <c r="K164" s="137"/>
      <c r="L164" s="137"/>
    </row>
    <row r="165" spans="2:12">
      <c r="B165" s="136"/>
      <c r="C165" s="136"/>
      <c r="D165" s="137"/>
      <c r="E165" s="137"/>
      <c r="F165" s="137"/>
      <c r="G165" s="137"/>
      <c r="H165" s="137"/>
      <c r="I165" s="137"/>
      <c r="J165" s="137"/>
      <c r="K165" s="137"/>
      <c r="L165" s="137"/>
    </row>
    <row r="166" spans="2:12">
      <c r="B166" s="136"/>
      <c r="C166" s="136"/>
      <c r="D166" s="137"/>
      <c r="E166" s="137"/>
      <c r="F166" s="137"/>
      <c r="G166" s="137"/>
      <c r="H166" s="137"/>
      <c r="I166" s="137"/>
      <c r="J166" s="137"/>
      <c r="K166" s="137"/>
      <c r="L166" s="137"/>
    </row>
    <row r="167" spans="2:12">
      <c r="B167" s="136"/>
      <c r="C167" s="136"/>
      <c r="D167" s="137"/>
      <c r="E167" s="137"/>
      <c r="F167" s="137"/>
      <c r="G167" s="137"/>
      <c r="H167" s="137"/>
      <c r="I167" s="137"/>
      <c r="J167" s="137"/>
      <c r="K167" s="137"/>
      <c r="L167" s="137"/>
    </row>
    <row r="168" spans="2:12">
      <c r="B168" s="136"/>
      <c r="C168" s="136"/>
      <c r="D168" s="137"/>
      <c r="E168" s="137"/>
      <c r="F168" s="137"/>
      <c r="G168" s="137"/>
      <c r="H168" s="137"/>
      <c r="I168" s="137"/>
      <c r="J168" s="137"/>
      <c r="K168" s="137"/>
      <c r="L168" s="137"/>
    </row>
    <row r="169" spans="2:12">
      <c r="B169" s="136"/>
      <c r="C169" s="136"/>
      <c r="D169" s="137"/>
      <c r="E169" s="137"/>
      <c r="F169" s="137"/>
      <c r="G169" s="137"/>
      <c r="H169" s="137"/>
      <c r="I169" s="137"/>
      <c r="J169" s="137"/>
      <c r="K169" s="137"/>
      <c r="L169" s="137"/>
    </row>
    <row r="170" spans="2:12">
      <c r="B170" s="136"/>
      <c r="C170" s="136"/>
      <c r="D170" s="137"/>
      <c r="E170" s="137"/>
      <c r="F170" s="137"/>
      <c r="G170" s="137"/>
      <c r="H170" s="137"/>
      <c r="I170" s="137"/>
      <c r="J170" s="137"/>
      <c r="K170" s="137"/>
      <c r="L170" s="137"/>
    </row>
    <row r="171" spans="2:12">
      <c r="B171" s="136"/>
      <c r="C171" s="136"/>
      <c r="D171" s="137"/>
      <c r="E171" s="137"/>
      <c r="F171" s="137"/>
      <c r="G171" s="137"/>
      <c r="H171" s="137"/>
      <c r="I171" s="137"/>
      <c r="J171" s="137"/>
      <c r="K171" s="137"/>
      <c r="L171" s="137"/>
    </row>
    <row r="172" spans="2:12">
      <c r="B172" s="136"/>
      <c r="C172" s="136"/>
      <c r="D172" s="137"/>
      <c r="E172" s="137"/>
      <c r="F172" s="137"/>
      <c r="G172" s="137"/>
      <c r="H172" s="137"/>
      <c r="I172" s="137"/>
      <c r="J172" s="137"/>
      <c r="K172" s="137"/>
      <c r="L172" s="137"/>
    </row>
    <row r="173" spans="2:12">
      <c r="B173" s="136"/>
      <c r="C173" s="136"/>
      <c r="D173" s="137"/>
      <c r="E173" s="137"/>
      <c r="F173" s="137"/>
      <c r="G173" s="137"/>
      <c r="H173" s="137"/>
      <c r="I173" s="137"/>
      <c r="J173" s="137"/>
      <c r="K173" s="137"/>
      <c r="L173" s="137"/>
    </row>
    <row r="174" spans="2:12">
      <c r="B174" s="136"/>
      <c r="C174" s="136"/>
      <c r="D174" s="137"/>
      <c r="E174" s="137"/>
      <c r="F174" s="137"/>
      <c r="G174" s="137"/>
      <c r="H174" s="137"/>
      <c r="I174" s="137"/>
      <c r="J174" s="137"/>
      <c r="K174" s="137"/>
      <c r="L174" s="137"/>
    </row>
    <row r="175" spans="2:12">
      <c r="B175" s="136"/>
      <c r="C175" s="136"/>
      <c r="D175" s="137"/>
      <c r="E175" s="137"/>
      <c r="F175" s="137"/>
      <c r="G175" s="137"/>
      <c r="H175" s="137"/>
      <c r="I175" s="137"/>
      <c r="J175" s="137"/>
      <c r="K175" s="137"/>
      <c r="L175" s="137"/>
    </row>
    <row r="176" spans="2:12">
      <c r="B176" s="136"/>
      <c r="C176" s="136"/>
      <c r="D176" s="137"/>
      <c r="E176" s="137"/>
      <c r="F176" s="137"/>
      <c r="G176" s="137"/>
      <c r="H176" s="137"/>
      <c r="I176" s="137"/>
      <c r="J176" s="137"/>
      <c r="K176" s="137"/>
      <c r="L176" s="137"/>
    </row>
    <row r="177" spans="2:12">
      <c r="B177" s="136"/>
      <c r="C177" s="136"/>
      <c r="D177" s="137"/>
      <c r="E177" s="137"/>
      <c r="F177" s="137"/>
      <c r="G177" s="137"/>
      <c r="H177" s="137"/>
      <c r="I177" s="137"/>
      <c r="J177" s="137"/>
      <c r="K177" s="137"/>
      <c r="L177" s="137"/>
    </row>
    <row r="178" spans="2:12">
      <c r="B178" s="136"/>
      <c r="C178" s="136"/>
      <c r="D178" s="137"/>
      <c r="E178" s="137"/>
      <c r="F178" s="137"/>
      <c r="G178" s="137"/>
      <c r="H178" s="137"/>
      <c r="I178" s="137"/>
      <c r="J178" s="137"/>
      <c r="K178" s="137"/>
      <c r="L178" s="137"/>
    </row>
    <row r="179" spans="2:12">
      <c r="B179" s="136"/>
      <c r="C179" s="136"/>
      <c r="D179" s="137"/>
      <c r="E179" s="137"/>
      <c r="F179" s="137"/>
      <c r="G179" s="137"/>
      <c r="H179" s="137"/>
      <c r="I179" s="137"/>
      <c r="J179" s="137"/>
      <c r="K179" s="137"/>
      <c r="L179" s="137"/>
    </row>
    <row r="180" spans="2:12">
      <c r="B180" s="136"/>
      <c r="C180" s="136"/>
      <c r="D180" s="137"/>
      <c r="E180" s="137"/>
      <c r="F180" s="137"/>
      <c r="G180" s="137"/>
      <c r="H180" s="137"/>
      <c r="I180" s="137"/>
      <c r="J180" s="137"/>
      <c r="K180" s="137"/>
      <c r="L180" s="137"/>
    </row>
    <row r="181" spans="2:12">
      <c r="B181" s="136"/>
      <c r="C181" s="136"/>
      <c r="D181" s="137"/>
      <c r="E181" s="137"/>
      <c r="F181" s="137"/>
      <c r="G181" s="137"/>
      <c r="H181" s="137"/>
      <c r="I181" s="137"/>
      <c r="J181" s="137"/>
      <c r="K181" s="137"/>
      <c r="L181" s="137"/>
    </row>
    <row r="182" spans="2:12">
      <c r="B182" s="136"/>
      <c r="C182" s="136"/>
      <c r="D182" s="137"/>
      <c r="E182" s="137"/>
      <c r="F182" s="137"/>
      <c r="G182" s="137"/>
      <c r="H182" s="137"/>
      <c r="I182" s="137"/>
      <c r="J182" s="137"/>
      <c r="K182" s="137"/>
      <c r="L182" s="137"/>
    </row>
    <row r="183" spans="2:12">
      <c r="B183" s="136"/>
      <c r="C183" s="136"/>
      <c r="D183" s="137"/>
      <c r="E183" s="137"/>
      <c r="F183" s="137"/>
      <c r="G183" s="137"/>
      <c r="H183" s="137"/>
      <c r="I183" s="137"/>
      <c r="J183" s="137"/>
      <c r="K183" s="137"/>
      <c r="L183" s="137"/>
    </row>
    <row r="184" spans="2:12">
      <c r="B184" s="136"/>
      <c r="C184" s="136"/>
      <c r="D184" s="137"/>
      <c r="E184" s="137"/>
      <c r="F184" s="137"/>
      <c r="G184" s="137"/>
      <c r="H184" s="137"/>
      <c r="I184" s="137"/>
      <c r="J184" s="137"/>
      <c r="K184" s="137"/>
      <c r="L184" s="137"/>
    </row>
    <row r="185" spans="2:12">
      <c r="B185" s="136"/>
      <c r="C185" s="136"/>
      <c r="D185" s="137"/>
      <c r="E185" s="137"/>
      <c r="F185" s="137"/>
      <c r="G185" s="137"/>
      <c r="H185" s="137"/>
      <c r="I185" s="137"/>
      <c r="J185" s="137"/>
      <c r="K185" s="137"/>
      <c r="L185" s="137"/>
    </row>
    <row r="186" spans="2:12">
      <c r="B186" s="136"/>
      <c r="C186" s="136"/>
      <c r="D186" s="137"/>
      <c r="E186" s="137"/>
      <c r="F186" s="137"/>
      <c r="G186" s="137"/>
      <c r="H186" s="137"/>
      <c r="I186" s="137"/>
      <c r="J186" s="137"/>
      <c r="K186" s="137"/>
      <c r="L186" s="137"/>
    </row>
    <row r="187" spans="2:12">
      <c r="B187" s="136"/>
      <c r="C187" s="136"/>
      <c r="D187" s="137"/>
      <c r="E187" s="137"/>
      <c r="F187" s="137"/>
      <c r="G187" s="137"/>
      <c r="H187" s="137"/>
      <c r="I187" s="137"/>
      <c r="J187" s="137"/>
      <c r="K187" s="137"/>
      <c r="L187" s="137"/>
    </row>
    <row r="188" spans="2:12">
      <c r="B188" s="136"/>
      <c r="C188" s="136"/>
      <c r="D188" s="137"/>
      <c r="E188" s="137"/>
      <c r="F188" s="137"/>
      <c r="G188" s="137"/>
      <c r="H188" s="137"/>
      <c r="I188" s="137"/>
      <c r="J188" s="137"/>
      <c r="K188" s="137"/>
      <c r="L188" s="137"/>
    </row>
    <row r="189" spans="2:12">
      <c r="B189" s="136"/>
      <c r="C189" s="136"/>
      <c r="D189" s="137"/>
      <c r="E189" s="137"/>
      <c r="F189" s="137"/>
      <c r="G189" s="137"/>
      <c r="H189" s="137"/>
      <c r="I189" s="137"/>
      <c r="J189" s="137"/>
      <c r="K189" s="137"/>
      <c r="L189" s="137"/>
    </row>
    <row r="190" spans="2:12">
      <c r="B190" s="136"/>
      <c r="C190" s="136"/>
      <c r="D190" s="137"/>
      <c r="E190" s="137"/>
      <c r="F190" s="137"/>
      <c r="G190" s="137"/>
      <c r="H190" s="137"/>
      <c r="I190" s="137"/>
      <c r="J190" s="137"/>
      <c r="K190" s="137"/>
      <c r="L190" s="137"/>
    </row>
    <row r="191" spans="2:12">
      <c r="B191" s="136"/>
      <c r="C191" s="136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2:12">
      <c r="B192" s="136"/>
      <c r="C192" s="136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2:12">
      <c r="B193" s="136"/>
      <c r="C193" s="136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2:12">
      <c r="B194" s="136"/>
      <c r="C194" s="136"/>
      <c r="D194" s="137"/>
      <c r="E194" s="137"/>
      <c r="F194" s="137"/>
      <c r="G194" s="137"/>
      <c r="H194" s="137"/>
      <c r="I194" s="137"/>
      <c r="J194" s="137"/>
      <c r="K194" s="137"/>
      <c r="L194" s="137"/>
    </row>
    <row r="195" spans="2:12">
      <c r="B195" s="136"/>
      <c r="C195" s="136"/>
      <c r="D195" s="137"/>
      <c r="E195" s="137"/>
      <c r="F195" s="137"/>
      <c r="G195" s="137"/>
      <c r="H195" s="137"/>
      <c r="I195" s="137"/>
      <c r="J195" s="137"/>
      <c r="K195" s="137"/>
      <c r="L195" s="137"/>
    </row>
    <row r="196" spans="2:12">
      <c r="B196" s="136"/>
      <c r="C196" s="136"/>
      <c r="D196" s="137"/>
      <c r="E196" s="137"/>
      <c r="F196" s="137"/>
      <c r="G196" s="137"/>
      <c r="H196" s="137"/>
      <c r="I196" s="137"/>
      <c r="J196" s="137"/>
      <c r="K196" s="137"/>
      <c r="L196" s="137"/>
    </row>
    <row r="197" spans="2:12">
      <c r="B197" s="136"/>
      <c r="C197" s="136"/>
      <c r="D197" s="137"/>
      <c r="E197" s="137"/>
      <c r="F197" s="137"/>
      <c r="G197" s="137"/>
      <c r="H197" s="137"/>
      <c r="I197" s="137"/>
      <c r="J197" s="137"/>
      <c r="K197" s="137"/>
      <c r="L197" s="137"/>
    </row>
    <row r="198" spans="2:12">
      <c r="B198" s="136"/>
      <c r="C198" s="136"/>
      <c r="D198" s="137"/>
      <c r="E198" s="137"/>
      <c r="F198" s="137"/>
      <c r="G198" s="137"/>
      <c r="H198" s="137"/>
      <c r="I198" s="137"/>
      <c r="J198" s="137"/>
      <c r="K198" s="137"/>
      <c r="L198" s="137"/>
    </row>
    <row r="199" spans="2:12">
      <c r="B199" s="136"/>
      <c r="C199" s="136"/>
      <c r="D199" s="137"/>
      <c r="E199" s="137"/>
      <c r="F199" s="137"/>
      <c r="G199" s="137"/>
      <c r="H199" s="137"/>
      <c r="I199" s="137"/>
      <c r="J199" s="137"/>
      <c r="K199" s="137"/>
      <c r="L199" s="137"/>
    </row>
    <row r="200" spans="2:12">
      <c r="B200" s="136"/>
      <c r="C200" s="136"/>
      <c r="D200" s="137"/>
      <c r="E200" s="137"/>
      <c r="F200" s="137"/>
      <c r="G200" s="137"/>
      <c r="H200" s="137"/>
      <c r="I200" s="137"/>
      <c r="J200" s="137"/>
      <c r="K200" s="137"/>
      <c r="L200" s="137"/>
    </row>
    <row r="201" spans="2:12">
      <c r="B201" s="136"/>
      <c r="C201" s="136"/>
      <c r="D201" s="137"/>
      <c r="E201" s="137"/>
      <c r="F201" s="137"/>
      <c r="G201" s="137"/>
      <c r="H201" s="137"/>
      <c r="I201" s="137"/>
      <c r="J201" s="137"/>
      <c r="K201" s="137"/>
      <c r="L201" s="137"/>
    </row>
    <row r="202" spans="2:12">
      <c r="B202" s="136"/>
      <c r="C202" s="136"/>
      <c r="D202" s="137"/>
      <c r="E202" s="137"/>
      <c r="F202" s="137"/>
      <c r="G202" s="137"/>
      <c r="H202" s="137"/>
      <c r="I202" s="137"/>
      <c r="J202" s="137"/>
      <c r="K202" s="137"/>
      <c r="L202" s="137"/>
    </row>
    <row r="203" spans="2:12">
      <c r="B203" s="136"/>
      <c r="C203" s="136"/>
      <c r="D203" s="137"/>
      <c r="E203" s="137"/>
      <c r="F203" s="137"/>
      <c r="G203" s="137"/>
      <c r="H203" s="137"/>
      <c r="I203" s="137"/>
      <c r="J203" s="137"/>
      <c r="K203" s="137"/>
      <c r="L203" s="137"/>
    </row>
    <row r="204" spans="2:12">
      <c r="B204" s="136"/>
      <c r="C204" s="136"/>
      <c r="D204" s="137"/>
      <c r="E204" s="137"/>
      <c r="F204" s="137"/>
      <c r="G204" s="137"/>
      <c r="H204" s="137"/>
      <c r="I204" s="137"/>
      <c r="J204" s="137"/>
      <c r="K204" s="137"/>
      <c r="L204" s="137"/>
    </row>
    <row r="205" spans="2:12">
      <c r="B205" s="136"/>
      <c r="C205" s="136"/>
      <c r="D205" s="137"/>
      <c r="E205" s="137"/>
      <c r="F205" s="137"/>
      <c r="G205" s="137"/>
      <c r="H205" s="137"/>
      <c r="I205" s="137"/>
      <c r="J205" s="137"/>
      <c r="K205" s="137"/>
      <c r="L205" s="137"/>
    </row>
    <row r="206" spans="2:12">
      <c r="B206" s="136"/>
      <c r="C206" s="136"/>
      <c r="D206" s="137"/>
      <c r="E206" s="137"/>
      <c r="F206" s="137"/>
      <c r="G206" s="137"/>
      <c r="H206" s="137"/>
      <c r="I206" s="137"/>
      <c r="J206" s="137"/>
      <c r="K206" s="137"/>
      <c r="L206" s="137"/>
    </row>
    <row r="207" spans="2:12">
      <c r="B207" s="136"/>
      <c r="C207" s="136"/>
      <c r="D207" s="137"/>
      <c r="E207" s="137"/>
      <c r="F207" s="137"/>
      <c r="G207" s="137"/>
      <c r="H207" s="137"/>
      <c r="I207" s="137"/>
      <c r="J207" s="137"/>
      <c r="K207" s="137"/>
      <c r="L207" s="137"/>
    </row>
    <row r="208" spans="2:12">
      <c r="B208" s="136"/>
      <c r="C208" s="136"/>
      <c r="D208" s="137"/>
      <c r="E208" s="137"/>
      <c r="F208" s="137"/>
      <c r="G208" s="137"/>
      <c r="H208" s="137"/>
      <c r="I208" s="137"/>
      <c r="J208" s="137"/>
      <c r="K208" s="137"/>
      <c r="L208" s="137"/>
    </row>
    <row r="209" spans="2:12">
      <c r="B209" s="136"/>
      <c r="C209" s="136"/>
      <c r="D209" s="137"/>
      <c r="E209" s="137"/>
      <c r="F209" s="137"/>
      <c r="G209" s="137"/>
      <c r="H209" s="137"/>
      <c r="I209" s="137"/>
      <c r="J209" s="137"/>
      <c r="K209" s="137"/>
      <c r="L209" s="137"/>
    </row>
    <row r="210" spans="2:12">
      <c r="B210" s="136"/>
      <c r="C210" s="136"/>
      <c r="D210" s="137"/>
      <c r="E210" s="137"/>
      <c r="F210" s="137"/>
      <c r="G210" s="137"/>
      <c r="H210" s="137"/>
      <c r="I210" s="137"/>
      <c r="J210" s="137"/>
      <c r="K210" s="137"/>
      <c r="L210" s="137"/>
    </row>
    <row r="211" spans="2:12">
      <c r="B211" s="136"/>
      <c r="C211" s="136"/>
      <c r="D211" s="137"/>
      <c r="E211" s="137"/>
      <c r="F211" s="137"/>
      <c r="G211" s="137"/>
      <c r="H211" s="137"/>
      <c r="I211" s="137"/>
      <c r="J211" s="137"/>
      <c r="K211" s="137"/>
      <c r="L211" s="137"/>
    </row>
    <row r="212" spans="2:12">
      <c r="B212" s="136"/>
      <c r="C212" s="136"/>
      <c r="D212" s="137"/>
      <c r="E212" s="137"/>
      <c r="F212" s="137"/>
      <c r="G212" s="137"/>
      <c r="H212" s="137"/>
      <c r="I212" s="137"/>
      <c r="J212" s="137"/>
      <c r="K212" s="137"/>
      <c r="L212" s="137"/>
    </row>
    <row r="213" spans="2:12">
      <c r="B213" s="136"/>
      <c r="C213" s="136"/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2:12">
      <c r="B214" s="136"/>
      <c r="C214" s="136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2:12">
      <c r="B215" s="136"/>
      <c r="C215" s="136"/>
      <c r="D215" s="137"/>
      <c r="E215" s="137"/>
      <c r="F215" s="137"/>
      <c r="G215" s="137"/>
      <c r="H215" s="137"/>
      <c r="I215" s="137"/>
      <c r="J215" s="137"/>
      <c r="K215" s="137"/>
      <c r="L215" s="137"/>
    </row>
    <row r="216" spans="2:12">
      <c r="B216" s="136"/>
      <c r="C216" s="136"/>
      <c r="D216" s="137"/>
      <c r="E216" s="137"/>
      <c r="F216" s="137"/>
      <c r="G216" s="137"/>
      <c r="H216" s="137"/>
      <c r="I216" s="137"/>
      <c r="J216" s="137"/>
      <c r="K216" s="137"/>
      <c r="L216" s="137"/>
    </row>
    <row r="217" spans="2:12">
      <c r="B217" s="136"/>
      <c r="C217" s="136"/>
      <c r="D217" s="137"/>
      <c r="E217" s="137"/>
      <c r="F217" s="137"/>
      <c r="G217" s="137"/>
      <c r="H217" s="137"/>
      <c r="I217" s="137"/>
      <c r="J217" s="137"/>
      <c r="K217" s="137"/>
      <c r="L217" s="137"/>
    </row>
    <row r="218" spans="2:12">
      <c r="B218" s="136"/>
      <c r="C218" s="136"/>
      <c r="D218" s="137"/>
      <c r="E218" s="137"/>
      <c r="F218" s="137"/>
      <c r="G218" s="137"/>
      <c r="H218" s="137"/>
      <c r="I218" s="137"/>
      <c r="J218" s="137"/>
      <c r="K218" s="137"/>
      <c r="L218" s="137"/>
    </row>
    <row r="219" spans="2:12">
      <c r="B219" s="136"/>
      <c r="C219" s="136"/>
      <c r="D219" s="137"/>
      <c r="E219" s="137"/>
      <c r="F219" s="137"/>
      <c r="G219" s="137"/>
      <c r="H219" s="137"/>
      <c r="I219" s="137"/>
      <c r="J219" s="137"/>
      <c r="K219" s="137"/>
      <c r="L219" s="137"/>
    </row>
    <row r="220" spans="2:12">
      <c r="B220" s="136"/>
      <c r="C220" s="136"/>
      <c r="D220" s="137"/>
      <c r="E220" s="137"/>
      <c r="F220" s="137"/>
      <c r="G220" s="137"/>
      <c r="H220" s="137"/>
      <c r="I220" s="137"/>
      <c r="J220" s="137"/>
      <c r="K220" s="137"/>
      <c r="L220" s="137"/>
    </row>
    <row r="221" spans="2:12">
      <c r="B221" s="136"/>
      <c r="C221" s="136"/>
      <c r="D221" s="137"/>
      <c r="E221" s="137"/>
      <c r="F221" s="137"/>
      <c r="G221" s="137"/>
      <c r="H221" s="137"/>
      <c r="I221" s="137"/>
      <c r="J221" s="137"/>
      <c r="K221" s="137"/>
      <c r="L221" s="137"/>
    </row>
    <row r="222" spans="2:12">
      <c r="B222" s="136"/>
      <c r="C222" s="136"/>
      <c r="D222" s="137"/>
      <c r="E222" s="137"/>
      <c r="F222" s="137"/>
      <c r="G222" s="137"/>
      <c r="H222" s="137"/>
      <c r="I222" s="137"/>
      <c r="J222" s="137"/>
      <c r="K222" s="137"/>
      <c r="L222" s="137"/>
    </row>
    <row r="223" spans="2:12">
      <c r="B223" s="136"/>
      <c r="C223" s="136"/>
      <c r="D223" s="137"/>
      <c r="E223" s="137"/>
      <c r="F223" s="137"/>
      <c r="G223" s="137"/>
      <c r="H223" s="137"/>
      <c r="I223" s="137"/>
      <c r="J223" s="137"/>
      <c r="K223" s="137"/>
      <c r="L223" s="137"/>
    </row>
    <row r="224" spans="2:12">
      <c r="B224" s="136"/>
      <c r="C224" s="136"/>
      <c r="D224" s="137"/>
      <c r="E224" s="137"/>
      <c r="F224" s="137"/>
      <c r="G224" s="137"/>
      <c r="H224" s="137"/>
      <c r="I224" s="137"/>
      <c r="J224" s="137"/>
      <c r="K224" s="137"/>
      <c r="L224" s="137"/>
    </row>
    <row r="225" spans="2:12">
      <c r="B225" s="136"/>
      <c r="C225" s="136"/>
      <c r="D225" s="137"/>
      <c r="E225" s="137"/>
      <c r="F225" s="137"/>
      <c r="G225" s="137"/>
      <c r="H225" s="137"/>
      <c r="I225" s="137"/>
      <c r="J225" s="137"/>
      <c r="K225" s="137"/>
      <c r="L225" s="137"/>
    </row>
    <row r="226" spans="2:12">
      <c r="B226" s="136"/>
      <c r="C226" s="136"/>
      <c r="D226" s="137"/>
      <c r="E226" s="137"/>
      <c r="F226" s="137"/>
      <c r="G226" s="137"/>
      <c r="H226" s="137"/>
      <c r="I226" s="137"/>
      <c r="J226" s="137"/>
      <c r="K226" s="137"/>
      <c r="L226" s="137"/>
    </row>
    <row r="227" spans="2:12">
      <c r="B227" s="136"/>
      <c r="C227" s="136"/>
      <c r="D227" s="137"/>
      <c r="E227" s="137"/>
      <c r="F227" s="137"/>
      <c r="G227" s="137"/>
      <c r="H227" s="137"/>
      <c r="I227" s="137"/>
      <c r="J227" s="137"/>
      <c r="K227" s="137"/>
      <c r="L227" s="137"/>
    </row>
    <row r="228" spans="2:12">
      <c r="B228" s="136"/>
      <c r="C228" s="136"/>
      <c r="D228" s="137"/>
      <c r="E228" s="137"/>
      <c r="F228" s="137"/>
      <c r="G228" s="137"/>
      <c r="H228" s="137"/>
      <c r="I228" s="137"/>
      <c r="J228" s="137"/>
      <c r="K228" s="137"/>
      <c r="L228" s="137"/>
    </row>
    <row r="229" spans="2:12">
      <c r="B229" s="136"/>
      <c r="C229" s="136"/>
      <c r="D229" s="137"/>
      <c r="E229" s="137"/>
      <c r="F229" s="137"/>
      <c r="G229" s="137"/>
      <c r="H229" s="137"/>
      <c r="I229" s="137"/>
      <c r="J229" s="137"/>
      <c r="K229" s="137"/>
      <c r="L229" s="137"/>
    </row>
    <row r="230" spans="2:12">
      <c r="B230" s="136"/>
      <c r="C230" s="136"/>
      <c r="D230" s="137"/>
      <c r="E230" s="137"/>
      <c r="F230" s="137"/>
      <c r="G230" s="137"/>
      <c r="H230" s="137"/>
      <c r="I230" s="137"/>
      <c r="J230" s="137"/>
      <c r="K230" s="137"/>
      <c r="L230" s="137"/>
    </row>
    <row r="231" spans="2:12">
      <c r="B231" s="136"/>
      <c r="C231" s="136"/>
      <c r="D231" s="137"/>
      <c r="E231" s="137"/>
      <c r="F231" s="137"/>
      <c r="G231" s="137"/>
      <c r="H231" s="137"/>
      <c r="I231" s="137"/>
      <c r="J231" s="137"/>
      <c r="K231" s="137"/>
      <c r="L231" s="137"/>
    </row>
    <row r="232" spans="2:12">
      <c r="B232" s="136"/>
      <c r="C232" s="136"/>
      <c r="D232" s="137"/>
      <c r="E232" s="137"/>
      <c r="F232" s="137"/>
      <c r="G232" s="137"/>
      <c r="H232" s="137"/>
      <c r="I232" s="137"/>
      <c r="J232" s="137"/>
      <c r="K232" s="137"/>
      <c r="L232" s="137"/>
    </row>
    <row r="233" spans="2:12">
      <c r="B233" s="136"/>
      <c r="C233" s="136"/>
      <c r="D233" s="137"/>
      <c r="E233" s="137"/>
      <c r="F233" s="137"/>
      <c r="G233" s="137"/>
      <c r="H233" s="137"/>
      <c r="I233" s="137"/>
      <c r="J233" s="137"/>
      <c r="K233" s="137"/>
      <c r="L233" s="137"/>
    </row>
    <row r="234" spans="2:12">
      <c r="B234" s="136"/>
      <c r="C234" s="136"/>
      <c r="D234" s="137"/>
      <c r="E234" s="137"/>
      <c r="F234" s="137"/>
      <c r="G234" s="137"/>
      <c r="H234" s="137"/>
      <c r="I234" s="137"/>
      <c r="J234" s="137"/>
      <c r="K234" s="137"/>
      <c r="L234" s="137"/>
    </row>
    <row r="235" spans="2:12">
      <c r="B235" s="136"/>
      <c r="C235" s="136"/>
      <c r="D235" s="137"/>
      <c r="E235" s="137"/>
      <c r="F235" s="137"/>
      <c r="G235" s="137"/>
      <c r="H235" s="137"/>
      <c r="I235" s="137"/>
      <c r="J235" s="137"/>
      <c r="K235" s="137"/>
      <c r="L235" s="137"/>
    </row>
    <row r="236" spans="2:12">
      <c r="B236" s="136"/>
      <c r="C236" s="136"/>
      <c r="D236" s="137"/>
      <c r="E236" s="137"/>
      <c r="F236" s="137"/>
      <c r="G236" s="137"/>
      <c r="H236" s="137"/>
      <c r="I236" s="137"/>
      <c r="J236" s="137"/>
      <c r="K236" s="137"/>
      <c r="L236" s="137"/>
    </row>
    <row r="237" spans="2:12">
      <c r="B237" s="136"/>
      <c r="C237" s="136"/>
      <c r="D237" s="137"/>
      <c r="E237" s="137"/>
      <c r="F237" s="137"/>
      <c r="G237" s="137"/>
      <c r="H237" s="137"/>
      <c r="I237" s="137"/>
      <c r="J237" s="137"/>
      <c r="K237" s="137"/>
      <c r="L237" s="137"/>
    </row>
    <row r="238" spans="2:12">
      <c r="B238" s="136"/>
      <c r="C238" s="136"/>
      <c r="D238" s="137"/>
      <c r="E238" s="137"/>
      <c r="F238" s="137"/>
      <c r="G238" s="137"/>
      <c r="H238" s="137"/>
      <c r="I238" s="137"/>
      <c r="J238" s="137"/>
      <c r="K238" s="137"/>
      <c r="L238" s="137"/>
    </row>
    <row r="239" spans="2:12">
      <c r="B239" s="136"/>
      <c r="C239" s="136"/>
      <c r="D239" s="137"/>
      <c r="E239" s="137"/>
      <c r="F239" s="137"/>
      <c r="G239" s="137"/>
      <c r="H239" s="137"/>
      <c r="I239" s="137"/>
      <c r="J239" s="137"/>
      <c r="K239" s="137"/>
      <c r="L239" s="137"/>
    </row>
    <row r="240" spans="2:12">
      <c r="B240" s="136"/>
      <c r="C240" s="136"/>
      <c r="D240" s="137"/>
      <c r="E240" s="137"/>
      <c r="F240" s="137"/>
      <c r="G240" s="137"/>
      <c r="H240" s="137"/>
      <c r="I240" s="137"/>
      <c r="J240" s="137"/>
      <c r="K240" s="137"/>
      <c r="L240" s="137"/>
    </row>
    <row r="241" spans="2:12">
      <c r="B241" s="136"/>
      <c r="C241" s="136"/>
      <c r="D241" s="137"/>
      <c r="E241" s="137"/>
      <c r="F241" s="137"/>
      <c r="G241" s="137"/>
      <c r="H241" s="137"/>
      <c r="I241" s="137"/>
      <c r="J241" s="137"/>
      <c r="K241" s="137"/>
      <c r="L241" s="137"/>
    </row>
    <row r="242" spans="2:12">
      <c r="B242" s="136"/>
      <c r="C242" s="136"/>
      <c r="D242" s="137"/>
      <c r="E242" s="137"/>
      <c r="F242" s="137"/>
      <c r="G242" s="137"/>
      <c r="H242" s="137"/>
      <c r="I242" s="137"/>
      <c r="J242" s="137"/>
      <c r="K242" s="137"/>
      <c r="L242" s="137"/>
    </row>
    <row r="243" spans="2:12">
      <c r="B243" s="136"/>
      <c r="C243" s="136"/>
      <c r="D243" s="137"/>
      <c r="E243" s="137"/>
      <c r="F243" s="137"/>
      <c r="G243" s="137"/>
      <c r="H243" s="137"/>
      <c r="I243" s="137"/>
      <c r="J243" s="137"/>
      <c r="K243" s="137"/>
      <c r="L243" s="137"/>
    </row>
    <row r="244" spans="2:12">
      <c r="B244" s="136"/>
      <c r="C244" s="136"/>
      <c r="D244" s="137"/>
      <c r="E244" s="137"/>
      <c r="F244" s="137"/>
      <c r="G244" s="137"/>
      <c r="H244" s="137"/>
      <c r="I244" s="137"/>
      <c r="J244" s="137"/>
      <c r="K244" s="137"/>
      <c r="L244" s="137"/>
    </row>
    <row r="245" spans="2:12">
      <c r="B245" s="136"/>
      <c r="C245" s="136"/>
      <c r="D245" s="137"/>
      <c r="E245" s="137"/>
      <c r="F245" s="137"/>
      <c r="G245" s="137"/>
      <c r="H245" s="137"/>
      <c r="I245" s="137"/>
      <c r="J245" s="137"/>
      <c r="K245" s="137"/>
      <c r="L245" s="137"/>
    </row>
    <row r="246" spans="2:12">
      <c r="B246" s="136"/>
      <c r="C246" s="136"/>
      <c r="D246" s="137"/>
      <c r="E246" s="137"/>
      <c r="F246" s="137"/>
      <c r="G246" s="137"/>
      <c r="H246" s="137"/>
      <c r="I246" s="137"/>
      <c r="J246" s="137"/>
      <c r="K246" s="137"/>
      <c r="L246" s="137"/>
    </row>
    <row r="247" spans="2:12">
      <c r="B247" s="136"/>
      <c r="C247" s="136"/>
      <c r="D247" s="137"/>
      <c r="E247" s="137"/>
      <c r="F247" s="137"/>
      <c r="G247" s="137"/>
      <c r="H247" s="137"/>
      <c r="I247" s="137"/>
      <c r="J247" s="137"/>
      <c r="K247" s="137"/>
      <c r="L247" s="137"/>
    </row>
    <row r="248" spans="2:12">
      <c r="B248" s="136"/>
      <c r="C248" s="136"/>
      <c r="D248" s="137"/>
      <c r="E248" s="137"/>
      <c r="F248" s="137"/>
      <c r="G248" s="137"/>
      <c r="H248" s="137"/>
      <c r="I248" s="137"/>
      <c r="J248" s="137"/>
      <c r="K248" s="137"/>
      <c r="L248" s="137"/>
    </row>
    <row r="249" spans="2:12">
      <c r="B249" s="136"/>
      <c r="C249" s="136"/>
      <c r="D249" s="137"/>
      <c r="E249" s="137"/>
      <c r="F249" s="137"/>
      <c r="G249" s="137"/>
      <c r="H249" s="137"/>
      <c r="I249" s="137"/>
      <c r="J249" s="137"/>
      <c r="K249" s="137"/>
      <c r="L249" s="137"/>
    </row>
    <row r="250" spans="2:12">
      <c r="B250" s="136"/>
      <c r="C250" s="136"/>
      <c r="D250" s="137"/>
      <c r="E250" s="137"/>
      <c r="F250" s="137"/>
      <c r="G250" s="137"/>
      <c r="H250" s="137"/>
      <c r="I250" s="137"/>
      <c r="J250" s="137"/>
      <c r="K250" s="137"/>
      <c r="L250" s="137"/>
    </row>
    <row r="251" spans="2:12">
      <c r="B251" s="136"/>
      <c r="C251" s="136"/>
      <c r="D251" s="137"/>
      <c r="E251" s="137"/>
      <c r="F251" s="137"/>
      <c r="G251" s="137"/>
      <c r="H251" s="137"/>
      <c r="I251" s="137"/>
      <c r="J251" s="137"/>
      <c r="K251" s="137"/>
      <c r="L251" s="137"/>
    </row>
    <row r="252" spans="2:12">
      <c r="B252" s="136"/>
      <c r="C252" s="136"/>
      <c r="D252" s="137"/>
      <c r="E252" s="137"/>
      <c r="F252" s="137"/>
      <c r="G252" s="137"/>
      <c r="H252" s="137"/>
      <c r="I252" s="137"/>
      <c r="J252" s="137"/>
      <c r="K252" s="137"/>
      <c r="L252" s="137"/>
    </row>
    <row r="253" spans="2:12">
      <c r="B253" s="136"/>
      <c r="C253" s="136"/>
      <c r="D253" s="137"/>
      <c r="E253" s="137"/>
      <c r="F253" s="137"/>
      <c r="G253" s="137"/>
      <c r="H253" s="137"/>
      <c r="I253" s="137"/>
      <c r="J253" s="137"/>
      <c r="K253" s="137"/>
      <c r="L253" s="137"/>
    </row>
    <row r="254" spans="2:12">
      <c r="B254" s="136"/>
      <c r="C254" s="136"/>
      <c r="D254" s="137"/>
      <c r="E254" s="137"/>
      <c r="F254" s="137"/>
      <c r="G254" s="137"/>
      <c r="H254" s="137"/>
      <c r="I254" s="137"/>
      <c r="J254" s="137"/>
      <c r="K254" s="137"/>
      <c r="L254" s="137"/>
    </row>
    <row r="255" spans="2:12">
      <c r="B255" s="136"/>
      <c r="C255" s="136"/>
      <c r="D255" s="137"/>
      <c r="E255" s="137"/>
      <c r="F255" s="137"/>
      <c r="G255" s="137"/>
      <c r="H255" s="137"/>
      <c r="I255" s="137"/>
      <c r="J255" s="137"/>
      <c r="K255" s="137"/>
      <c r="L255" s="137"/>
    </row>
    <row r="256" spans="2:12">
      <c r="B256" s="136"/>
      <c r="C256" s="136"/>
      <c r="D256" s="137"/>
      <c r="E256" s="137"/>
      <c r="F256" s="137"/>
      <c r="G256" s="137"/>
      <c r="H256" s="137"/>
      <c r="I256" s="137"/>
      <c r="J256" s="137"/>
      <c r="K256" s="137"/>
      <c r="L256" s="137"/>
    </row>
    <row r="257" spans="2:12">
      <c r="B257" s="136"/>
      <c r="C257" s="136"/>
      <c r="D257" s="137"/>
      <c r="E257" s="137"/>
      <c r="F257" s="137"/>
      <c r="G257" s="137"/>
      <c r="H257" s="137"/>
      <c r="I257" s="137"/>
      <c r="J257" s="137"/>
      <c r="K257" s="137"/>
      <c r="L257" s="137"/>
    </row>
    <row r="258" spans="2:12">
      <c r="B258" s="136"/>
      <c r="C258" s="136"/>
      <c r="D258" s="137"/>
      <c r="E258" s="137"/>
      <c r="F258" s="137"/>
      <c r="G258" s="137"/>
      <c r="H258" s="137"/>
      <c r="I258" s="137"/>
      <c r="J258" s="137"/>
      <c r="K258" s="137"/>
      <c r="L258" s="137"/>
    </row>
    <row r="259" spans="2:12">
      <c r="B259" s="136"/>
      <c r="C259" s="136"/>
      <c r="D259" s="137"/>
      <c r="E259" s="137"/>
      <c r="F259" s="137"/>
      <c r="G259" s="137"/>
      <c r="H259" s="137"/>
      <c r="I259" s="137"/>
      <c r="J259" s="137"/>
      <c r="K259" s="137"/>
      <c r="L259" s="137"/>
    </row>
    <row r="260" spans="2:12">
      <c r="B260" s="136"/>
      <c r="C260" s="136"/>
      <c r="D260" s="137"/>
      <c r="E260" s="137"/>
      <c r="F260" s="137"/>
      <c r="G260" s="137"/>
      <c r="H260" s="137"/>
      <c r="I260" s="137"/>
      <c r="J260" s="137"/>
      <c r="K260" s="137"/>
      <c r="L260" s="137"/>
    </row>
    <row r="261" spans="2:12">
      <c r="B261" s="136"/>
      <c r="C261" s="136"/>
      <c r="D261" s="137"/>
      <c r="E261" s="137"/>
      <c r="F261" s="137"/>
      <c r="G261" s="137"/>
      <c r="H261" s="137"/>
      <c r="I261" s="137"/>
      <c r="J261" s="137"/>
      <c r="K261" s="137"/>
      <c r="L261" s="137"/>
    </row>
    <row r="262" spans="2:12">
      <c r="B262" s="136"/>
      <c r="C262" s="136"/>
      <c r="D262" s="137"/>
      <c r="E262" s="137"/>
      <c r="F262" s="137"/>
      <c r="G262" s="137"/>
      <c r="H262" s="137"/>
      <c r="I262" s="137"/>
      <c r="J262" s="137"/>
      <c r="K262" s="137"/>
      <c r="L262" s="137"/>
    </row>
    <row r="263" spans="2:12">
      <c r="B263" s="136"/>
      <c r="C263" s="136"/>
      <c r="D263" s="137"/>
      <c r="E263" s="137"/>
      <c r="F263" s="137"/>
      <c r="G263" s="137"/>
      <c r="H263" s="137"/>
      <c r="I263" s="137"/>
      <c r="J263" s="137"/>
      <c r="K263" s="137"/>
      <c r="L263" s="137"/>
    </row>
    <row r="264" spans="2:12">
      <c r="B264" s="136"/>
      <c r="C264" s="136"/>
      <c r="D264" s="137"/>
      <c r="E264" s="137"/>
      <c r="F264" s="137"/>
      <c r="G264" s="137"/>
      <c r="H264" s="137"/>
      <c r="I264" s="137"/>
      <c r="J264" s="137"/>
      <c r="K264" s="137"/>
      <c r="L264" s="137"/>
    </row>
    <row r="265" spans="2:12">
      <c r="B265" s="136"/>
      <c r="C265" s="136"/>
      <c r="D265" s="137"/>
      <c r="E265" s="137"/>
      <c r="F265" s="137"/>
      <c r="G265" s="137"/>
      <c r="H265" s="137"/>
      <c r="I265" s="137"/>
      <c r="J265" s="137"/>
      <c r="K265" s="137"/>
      <c r="L265" s="137"/>
    </row>
    <row r="266" spans="2:12">
      <c r="B266" s="136"/>
      <c r="C266" s="136"/>
      <c r="D266" s="137"/>
      <c r="E266" s="137"/>
      <c r="F266" s="137"/>
      <c r="G266" s="137"/>
      <c r="H266" s="137"/>
      <c r="I266" s="137"/>
      <c r="J266" s="137"/>
      <c r="K266" s="137"/>
      <c r="L266" s="137"/>
    </row>
    <row r="267" spans="2:12">
      <c r="B267" s="136"/>
      <c r="C267" s="136"/>
      <c r="D267" s="137"/>
      <c r="E267" s="137"/>
      <c r="F267" s="137"/>
      <c r="G267" s="137"/>
      <c r="H267" s="137"/>
      <c r="I267" s="137"/>
      <c r="J267" s="137"/>
      <c r="K267" s="137"/>
      <c r="L267" s="137"/>
    </row>
    <row r="268" spans="2:12">
      <c r="B268" s="136"/>
      <c r="C268" s="136"/>
      <c r="D268" s="137"/>
      <c r="E268" s="137"/>
      <c r="F268" s="137"/>
      <c r="G268" s="137"/>
      <c r="H268" s="137"/>
      <c r="I268" s="137"/>
      <c r="J268" s="137"/>
      <c r="K268" s="137"/>
      <c r="L268" s="137"/>
    </row>
    <row r="269" spans="2:12">
      <c r="B269" s="136"/>
      <c r="C269" s="136"/>
      <c r="D269" s="137"/>
      <c r="E269" s="137"/>
      <c r="F269" s="137"/>
      <c r="G269" s="137"/>
      <c r="H269" s="137"/>
      <c r="I269" s="137"/>
      <c r="J269" s="137"/>
      <c r="K269" s="137"/>
      <c r="L269" s="137"/>
    </row>
    <row r="270" spans="2:12">
      <c r="B270" s="136"/>
      <c r="C270" s="136"/>
      <c r="D270" s="137"/>
      <c r="E270" s="137"/>
      <c r="F270" s="137"/>
      <c r="G270" s="137"/>
      <c r="H270" s="137"/>
      <c r="I270" s="137"/>
      <c r="J270" s="137"/>
      <c r="K270" s="137"/>
      <c r="L270" s="137"/>
    </row>
    <row r="271" spans="2:12">
      <c r="B271" s="136"/>
      <c r="C271" s="136"/>
      <c r="D271" s="137"/>
      <c r="E271" s="137"/>
      <c r="F271" s="137"/>
      <c r="G271" s="137"/>
      <c r="H271" s="137"/>
      <c r="I271" s="137"/>
      <c r="J271" s="137"/>
      <c r="K271" s="137"/>
      <c r="L271" s="137"/>
    </row>
    <row r="272" spans="2:12">
      <c r="B272" s="136"/>
      <c r="C272" s="136"/>
      <c r="D272" s="137"/>
      <c r="E272" s="137"/>
      <c r="F272" s="137"/>
      <c r="G272" s="137"/>
      <c r="H272" s="137"/>
      <c r="I272" s="137"/>
      <c r="J272" s="137"/>
      <c r="K272" s="137"/>
      <c r="L272" s="137"/>
    </row>
    <row r="273" spans="2:12">
      <c r="B273" s="136"/>
      <c r="C273" s="136"/>
      <c r="D273" s="137"/>
      <c r="E273" s="137"/>
      <c r="F273" s="137"/>
      <c r="G273" s="137"/>
      <c r="H273" s="137"/>
      <c r="I273" s="137"/>
      <c r="J273" s="137"/>
      <c r="K273" s="137"/>
      <c r="L273" s="137"/>
    </row>
    <row r="274" spans="2:12">
      <c r="B274" s="136"/>
      <c r="C274" s="136"/>
      <c r="D274" s="137"/>
      <c r="E274" s="137"/>
      <c r="F274" s="137"/>
      <c r="G274" s="137"/>
      <c r="H274" s="137"/>
      <c r="I274" s="137"/>
      <c r="J274" s="137"/>
      <c r="K274" s="137"/>
      <c r="L274" s="137"/>
    </row>
    <row r="275" spans="2:12">
      <c r="B275" s="136"/>
      <c r="C275" s="136"/>
      <c r="D275" s="137"/>
      <c r="E275" s="137"/>
      <c r="F275" s="137"/>
      <c r="G275" s="137"/>
      <c r="H275" s="137"/>
      <c r="I275" s="137"/>
      <c r="J275" s="137"/>
      <c r="K275" s="137"/>
      <c r="L275" s="137"/>
    </row>
    <row r="276" spans="2:12">
      <c r="B276" s="136"/>
      <c r="C276" s="136"/>
      <c r="D276" s="137"/>
      <c r="E276" s="137"/>
      <c r="F276" s="137"/>
      <c r="G276" s="137"/>
      <c r="H276" s="137"/>
      <c r="I276" s="137"/>
      <c r="J276" s="137"/>
      <c r="K276" s="137"/>
      <c r="L276" s="137"/>
    </row>
    <row r="277" spans="2:12">
      <c r="B277" s="136"/>
      <c r="C277" s="136"/>
      <c r="D277" s="137"/>
      <c r="E277" s="137"/>
      <c r="F277" s="137"/>
      <c r="G277" s="137"/>
      <c r="H277" s="137"/>
      <c r="I277" s="137"/>
      <c r="J277" s="137"/>
      <c r="K277" s="137"/>
      <c r="L277" s="137"/>
    </row>
    <row r="278" spans="2:12">
      <c r="B278" s="136"/>
      <c r="C278" s="136"/>
      <c r="D278" s="137"/>
      <c r="E278" s="137"/>
      <c r="F278" s="137"/>
      <c r="G278" s="137"/>
      <c r="H278" s="137"/>
      <c r="I278" s="137"/>
      <c r="J278" s="137"/>
      <c r="K278" s="137"/>
      <c r="L278" s="137"/>
    </row>
    <row r="279" spans="2:12">
      <c r="B279" s="136"/>
      <c r="C279" s="136"/>
      <c r="D279" s="137"/>
      <c r="E279" s="137"/>
      <c r="F279" s="137"/>
      <c r="G279" s="137"/>
      <c r="H279" s="137"/>
      <c r="I279" s="137"/>
      <c r="J279" s="137"/>
      <c r="K279" s="137"/>
      <c r="L279" s="137"/>
    </row>
    <row r="280" spans="2:12">
      <c r="B280" s="136"/>
      <c r="C280" s="136"/>
      <c r="D280" s="137"/>
      <c r="E280" s="137"/>
      <c r="F280" s="137"/>
      <c r="G280" s="137"/>
      <c r="H280" s="137"/>
      <c r="I280" s="137"/>
      <c r="J280" s="137"/>
      <c r="K280" s="137"/>
      <c r="L280" s="137"/>
    </row>
    <row r="281" spans="2:12">
      <c r="B281" s="136"/>
      <c r="C281" s="136"/>
      <c r="D281" s="137"/>
      <c r="E281" s="137"/>
      <c r="F281" s="137"/>
      <c r="G281" s="137"/>
      <c r="H281" s="137"/>
      <c r="I281" s="137"/>
      <c r="J281" s="137"/>
      <c r="K281" s="137"/>
      <c r="L281" s="137"/>
    </row>
    <row r="282" spans="2:12">
      <c r="B282" s="136"/>
      <c r="C282" s="136"/>
      <c r="D282" s="137"/>
      <c r="E282" s="137"/>
      <c r="F282" s="137"/>
      <c r="G282" s="137"/>
      <c r="H282" s="137"/>
      <c r="I282" s="137"/>
      <c r="J282" s="137"/>
      <c r="K282" s="137"/>
      <c r="L282" s="137"/>
    </row>
    <row r="283" spans="2:12">
      <c r="B283" s="136"/>
      <c r="C283" s="136"/>
      <c r="D283" s="137"/>
      <c r="E283" s="137"/>
      <c r="F283" s="137"/>
      <c r="G283" s="137"/>
      <c r="H283" s="137"/>
      <c r="I283" s="137"/>
      <c r="J283" s="137"/>
      <c r="K283" s="137"/>
      <c r="L283" s="137"/>
    </row>
    <row r="284" spans="2:12">
      <c r="B284" s="136"/>
      <c r="C284" s="136"/>
      <c r="D284" s="137"/>
      <c r="E284" s="137"/>
      <c r="F284" s="137"/>
      <c r="G284" s="137"/>
      <c r="H284" s="137"/>
      <c r="I284" s="137"/>
      <c r="J284" s="137"/>
      <c r="K284" s="137"/>
      <c r="L284" s="137"/>
    </row>
    <row r="285" spans="2:12">
      <c r="B285" s="136"/>
      <c r="C285" s="136"/>
      <c r="D285" s="137"/>
      <c r="E285" s="137"/>
      <c r="F285" s="137"/>
      <c r="G285" s="137"/>
      <c r="H285" s="137"/>
      <c r="I285" s="137"/>
      <c r="J285" s="137"/>
      <c r="K285" s="137"/>
      <c r="L285" s="137"/>
    </row>
    <row r="286" spans="2:12">
      <c r="B286" s="136"/>
      <c r="C286" s="136"/>
      <c r="D286" s="137"/>
      <c r="E286" s="137"/>
      <c r="F286" s="137"/>
      <c r="G286" s="137"/>
      <c r="H286" s="137"/>
      <c r="I286" s="137"/>
      <c r="J286" s="137"/>
      <c r="K286" s="137"/>
      <c r="L286" s="137"/>
    </row>
    <row r="287" spans="2:12">
      <c r="B287" s="136"/>
      <c r="C287" s="136"/>
      <c r="D287" s="137"/>
      <c r="E287" s="137"/>
      <c r="F287" s="137"/>
      <c r="G287" s="137"/>
      <c r="H287" s="137"/>
      <c r="I287" s="137"/>
      <c r="J287" s="137"/>
      <c r="K287" s="137"/>
      <c r="L287" s="137"/>
    </row>
    <row r="288" spans="2:12">
      <c r="B288" s="136"/>
      <c r="C288" s="136"/>
      <c r="D288" s="137"/>
      <c r="E288" s="137"/>
      <c r="F288" s="137"/>
      <c r="G288" s="137"/>
      <c r="H288" s="137"/>
      <c r="I288" s="137"/>
      <c r="J288" s="137"/>
      <c r="K288" s="137"/>
      <c r="L288" s="137"/>
    </row>
    <row r="289" spans="2:12">
      <c r="B289" s="136"/>
      <c r="C289" s="136"/>
      <c r="D289" s="137"/>
      <c r="E289" s="137"/>
      <c r="F289" s="137"/>
      <c r="G289" s="137"/>
      <c r="H289" s="137"/>
      <c r="I289" s="137"/>
      <c r="J289" s="137"/>
      <c r="K289" s="137"/>
      <c r="L289" s="137"/>
    </row>
    <row r="290" spans="2:12">
      <c r="B290" s="136"/>
      <c r="C290" s="136"/>
      <c r="D290" s="137"/>
      <c r="E290" s="137"/>
      <c r="F290" s="137"/>
      <c r="G290" s="137"/>
      <c r="H290" s="137"/>
      <c r="I290" s="137"/>
      <c r="J290" s="137"/>
      <c r="K290" s="137"/>
      <c r="L290" s="137"/>
    </row>
    <row r="291" spans="2:12">
      <c r="B291" s="136"/>
      <c r="C291" s="136"/>
      <c r="D291" s="137"/>
      <c r="E291" s="137"/>
      <c r="F291" s="137"/>
      <c r="G291" s="137"/>
      <c r="H291" s="137"/>
      <c r="I291" s="137"/>
      <c r="J291" s="137"/>
      <c r="K291" s="137"/>
      <c r="L291" s="137"/>
    </row>
    <row r="292" spans="2:12">
      <c r="B292" s="136"/>
      <c r="C292" s="136"/>
      <c r="D292" s="137"/>
      <c r="E292" s="137"/>
      <c r="F292" s="137"/>
      <c r="G292" s="137"/>
      <c r="H292" s="137"/>
      <c r="I292" s="137"/>
      <c r="J292" s="137"/>
      <c r="K292" s="137"/>
      <c r="L292" s="137"/>
    </row>
    <row r="293" spans="2:12">
      <c r="B293" s="136"/>
      <c r="C293" s="136"/>
      <c r="D293" s="137"/>
      <c r="E293" s="137"/>
      <c r="F293" s="137"/>
      <c r="G293" s="137"/>
      <c r="H293" s="137"/>
      <c r="I293" s="137"/>
      <c r="J293" s="137"/>
      <c r="K293" s="137"/>
      <c r="L293" s="137"/>
    </row>
    <row r="294" spans="2:12">
      <c r="B294" s="136"/>
      <c r="C294" s="136"/>
      <c r="D294" s="137"/>
      <c r="E294" s="137"/>
      <c r="F294" s="137"/>
      <c r="G294" s="137"/>
      <c r="H294" s="137"/>
      <c r="I294" s="137"/>
      <c r="J294" s="137"/>
      <c r="K294" s="137"/>
      <c r="L294" s="137"/>
    </row>
    <row r="295" spans="2:12">
      <c r="B295" s="136"/>
      <c r="C295" s="136"/>
      <c r="D295" s="137"/>
      <c r="E295" s="137"/>
      <c r="F295" s="137"/>
      <c r="G295" s="137"/>
      <c r="H295" s="137"/>
      <c r="I295" s="137"/>
      <c r="J295" s="137"/>
      <c r="K295" s="137"/>
      <c r="L295" s="137"/>
    </row>
    <row r="296" spans="2:12">
      <c r="B296" s="136"/>
      <c r="C296" s="136"/>
      <c r="D296" s="137"/>
      <c r="E296" s="137"/>
      <c r="F296" s="137"/>
      <c r="G296" s="137"/>
      <c r="H296" s="137"/>
      <c r="I296" s="137"/>
      <c r="J296" s="137"/>
      <c r="K296" s="137"/>
      <c r="L296" s="137"/>
    </row>
    <row r="297" spans="2:12">
      <c r="B297" s="136"/>
      <c r="C297" s="136"/>
      <c r="D297" s="137"/>
      <c r="E297" s="137"/>
      <c r="F297" s="137"/>
      <c r="G297" s="137"/>
      <c r="H297" s="137"/>
      <c r="I297" s="137"/>
      <c r="J297" s="137"/>
      <c r="K297" s="137"/>
      <c r="L297" s="137"/>
    </row>
    <row r="298" spans="2:12">
      <c r="B298" s="136"/>
      <c r="C298" s="136"/>
      <c r="D298" s="137"/>
      <c r="E298" s="137"/>
      <c r="F298" s="137"/>
      <c r="G298" s="137"/>
      <c r="H298" s="137"/>
      <c r="I298" s="137"/>
      <c r="J298" s="137"/>
      <c r="K298" s="137"/>
      <c r="L298" s="137"/>
    </row>
    <row r="299" spans="2:12">
      <c r="B299" s="136"/>
      <c r="C299" s="136"/>
      <c r="D299" s="137"/>
      <c r="E299" s="137"/>
      <c r="F299" s="137"/>
      <c r="G299" s="137"/>
      <c r="H299" s="137"/>
      <c r="I299" s="137"/>
      <c r="J299" s="137"/>
      <c r="K299" s="137"/>
      <c r="L299" s="137"/>
    </row>
    <row r="300" spans="2:12">
      <c r="B300" s="136"/>
      <c r="C300" s="136"/>
      <c r="D300" s="137"/>
      <c r="E300" s="137"/>
      <c r="F300" s="137"/>
      <c r="G300" s="137"/>
      <c r="H300" s="137"/>
      <c r="I300" s="137"/>
      <c r="J300" s="137"/>
      <c r="K300" s="137"/>
      <c r="L300" s="137"/>
    </row>
    <row r="301" spans="2:12">
      <c r="B301" s="136"/>
      <c r="C301" s="136"/>
      <c r="D301" s="137"/>
      <c r="E301" s="137"/>
      <c r="F301" s="137"/>
      <c r="G301" s="137"/>
      <c r="H301" s="137"/>
      <c r="I301" s="137"/>
      <c r="J301" s="137"/>
      <c r="K301" s="137"/>
      <c r="L301" s="137"/>
    </row>
    <row r="302" spans="2:12">
      <c r="B302" s="136"/>
      <c r="C302" s="136"/>
      <c r="D302" s="137"/>
      <c r="E302" s="137"/>
      <c r="F302" s="137"/>
      <c r="G302" s="137"/>
      <c r="H302" s="137"/>
      <c r="I302" s="137"/>
      <c r="J302" s="137"/>
      <c r="K302" s="137"/>
      <c r="L302" s="137"/>
    </row>
    <row r="303" spans="2:12">
      <c r="B303" s="136"/>
      <c r="C303" s="136"/>
      <c r="D303" s="137"/>
      <c r="E303" s="137"/>
      <c r="F303" s="137"/>
      <c r="G303" s="137"/>
      <c r="H303" s="137"/>
      <c r="I303" s="137"/>
      <c r="J303" s="137"/>
      <c r="K303" s="137"/>
      <c r="L303" s="137"/>
    </row>
    <row r="304" spans="2:12">
      <c r="B304" s="136"/>
      <c r="C304" s="136"/>
      <c r="D304" s="137"/>
      <c r="E304" s="137"/>
      <c r="F304" s="137"/>
      <c r="G304" s="137"/>
      <c r="H304" s="137"/>
      <c r="I304" s="137"/>
      <c r="J304" s="137"/>
      <c r="K304" s="137"/>
      <c r="L304" s="137"/>
    </row>
    <row r="305" spans="2:12">
      <c r="B305" s="136"/>
      <c r="C305" s="136"/>
      <c r="D305" s="137"/>
      <c r="E305" s="137"/>
      <c r="F305" s="137"/>
      <c r="G305" s="137"/>
      <c r="H305" s="137"/>
      <c r="I305" s="137"/>
      <c r="J305" s="137"/>
      <c r="K305" s="137"/>
      <c r="L305" s="137"/>
    </row>
    <row r="306" spans="2:12">
      <c r="B306" s="136"/>
      <c r="C306" s="136"/>
      <c r="D306" s="137"/>
      <c r="E306" s="137"/>
      <c r="F306" s="137"/>
      <c r="G306" s="137"/>
      <c r="H306" s="137"/>
      <c r="I306" s="137"/>
      <c r="J306" s="137"/>
      <c r="K306" s="137"/>
      <c r="L306" s="137"/>
    </row>
    <row r="307" spans="2:12">
      <c r="B307" s="136"/>
      <c r="C307" s="136"/>
      <c r="D307" s="137"/>
      <c r="E307" s="137"/>
      <c r="F307" s="137"/>
      <c r="G307" s="137"/>
      <c r="H307" s="137"/>
      <c r="I307" s="137"/>
      <c r="J307" s="137"/>
      <c r="K307" s="137"/>
      <c r="L307" s="137"/>
    </row>
    <row r="308" spans="2:12">
      <c r="B308" s="136"/>
      <c r="C308" s="136"/>
      <c r="D308" s="137"/>
      <c r="E308" s="137"/>
      <c r="F308" s="137"/>
      <c r="G308" s="137"/>
      <c r="H308" s="137"/>
      <c r="I308" s="137"/>
      <c r="J308" s="137"/>
      <c r="K308" s="137"/>
      <c r="L308" s="137"/>
    </row>
    <row r="309" spans="2:12">
      <c r="B309" s="136"/>
      <c r="C309" s="136"/>
      <c r="D309" s="137"/>
      <c r="E309" s="137"/>
      <c r="F309" s="137"/>
      <c r="G309" s="137"/>
      <c r="H309" s="137"/>
      <c r="I309" s="137"/>
      <c r="J309" s="137"/>
      <c r="K309" s="137"/>
      <c r="L309" s="137"/>
    </row>
    <row r="310" spans="2:12">
      <c r="B310" s="136"/>
      <c r="C310" s="136"/>
      <c r="D310" s="137"/>
      <c r="E310" s="137"/>
      <c r="F310" s="137"/>
      <c r="G310" s="137"/>
      <c r="H310" s="137"/>
      <c r="I310" s="137"/>
      <c r="J310" s="137"/>
      <c r="K310" s="137"/>
      <c r="L310" s="137"/>
    </row>
    <row r="311" spans="2:12">
      <c r="B311" s="136"/>
      <c r="C311" s="136"/>
      <c r="D311" s="137"/>
      <c r="E311" s="137"/>
      <c r="F311" s="137"/>
      <c r="G311" s="137"/>
      <c r="H311" s="137"/>
      <c r="I311" s="137"/>
      <c r="J311" s="137"/>
      <c r="K311" s="137"/>
      <c r="L311" s="137"/>
    </row>
    <row r="312" spans="2:12">
      <c r="B312" s="136"/>
      <c r="C312" s="136"/>
      <c r="D312" s="137"/>
      <c r="E312" s="137"/>
      <c r="F312" s="137"/>
      <c r="G312" s="137"/>
      <c r="H312" s="137"/>
      <c r="I312" s="137"/>
      <c r="J312" s="137"/>
      <c r="K312" s="137"/>
      <c r="L312" s="137"/>
    </row>
    <row r="313" spans="2:12">
      <c r="B313" s="136"/>
      <c r="C313" s="136"/>
      <c r="D313" s="137"/>
      <c r="E313" s="137"/>
      <c r="F313" s="137"/>
      <c r="G313" s="137"/>
      <c r="H313" s="137"/>
      <c r="I313" s="137"/>
      <c r="J313" s="137"/>
      <c r="K313" s="137"/>
      <c r="L313" s="137"/>
    </row>
    <row r="314" spans="2:12">
      <c r="B314" s="136"/>
      <c r="C314" s="136"/>
      <c r="D314" s="137"/>
      <c r="E314" s="137"/>
      <c r="F314" s="137"/>
      <c r="G314" s="137"/>
      <c r="H314" s="137"/>
      <c r="I314" s="137"/>
      <c r="J314" s="137"/>
      <c r="K314" s="137"/>
      <c r="L314" s="137"/>
    </row>
    <row r="315" spans="2:12">
      <c r="B315" s="136"/>
      <c r="C315" s="136"/>
      <c r="D315" s="137"/>
      <c r="E315" s="137"/>
      <c r="F315" s="137"/>
      <c r="G315" s="137"/>
      <c r="H315" s="137"/>
      <c r="I315" s="137"/>
      <c r="J315" s="137"/>
      <c r="K315" s="137"/>
      <c r="L315" s="137"/>
    </row>
    <row r="316" spans="2:12">
      <c r="B316" s="136"/>
      <c r="C316" s="136"/>
      <c r="D316" s="137"/>
      <c r="E316" s="137"/>
      <c r="F316" s="137"/>
      <c r="G316" s="137"/>
      <c r="H316" s="137"/>
      <c r="I316" s="137"/>
      <c r="J316" s="137"/>
      <c r="K316" s="137"/>
      <c r="L316" s="137"/>
    </row>
    <row r="317" spans="2:12">
      <c r="B317" s="136"/>
      <c r="C317" s="136"/>
      <c r="D317" s="137"/>
      <c r="E317" s="137"/>
      <c r="F317" s="137"/>
      <c r="G317" s="137"/>
      <c r="H317" s="137"/>
      <c r="I317" s="137"/>
      <c r="J317" s="137"/>
      <c r="K317" s="137"/>
      <c r="L317" s="137"/>
    </row>
    <row r="318" spans="2:12">
      <c r="B318" s="136"/>
      <c r="C318" s="136"/>
      <c r="D318" s="137"/>
      <c r="E318" s="137"/>
      <c r="F318" s="137"/>
      <c r="G318" s="137"/>
      <c r="H318" s="137"/>
      <c r="I318" s="137"/>
      <c r="J318" s="137"/>
      <c r="K318" s="137"/>
      <c r="L318" s="137"/>
    </row>
    <row r="319" spans="2:12">
      <c r="B319" s="136"/>
      <c r="C319" s="136"/>
      <c r="D319" s="137"/>
      <c r="E319" s="137"/>
      <c r="F319" s="137"/>
      <c r="G319" s="137"/>
      <c r="H319" s="137"/>
      <c r="I319" s="137"/>
      <c r="J319" s="137"/>
      <c r="K319" s="137"/>
      <c r="L319" s="137"/>
    </row>
    <row r="320" spans="2:12">
      <c r="B320" s="136"/>
      <c r="C320" s="136"/>
      <c r="D320" s="137"/>
      <c r="E320" s="137"/>
      <c r="F320" s="137"/>
      <c r="G320" s="137"/>
      <c r="H320" s="137"/>
      <c r="I320" s="137"/>
      <c r="J320" s="137"/>
      <c r="K320" s="137"/>
      <c r="L320" s="137"/>
    </row>
    <row r="321" spans="2:12">
      <c r="B321" s="136"/>
      <c r="C321" s="136"/>
      <c r="D321" s="137"/>
      <c r="E321" s="137"/>
      <c r="F321" s="137"/>
      <c r="G321" s="137"/>
      <c r="H321" s="137"/>
      <c r="I321" s="137"/>
      <c r="J321" s="137"/>
      <c r="K321" s="137"/>
      <c r="L321" s="137"/>
    </row>
    <row r="322" spans="2:12">
      <c r="B322" s="136"/>
      <c r="C322" s="136"/>
      <c r="D322" s="137"/>
      <c r="E322" s="137"/>
      <c r="F322" s="137"/>
      <c r="G322" s="137"/>
      <c r="H322" s="137"/>
      <c r="I322" s="137"/>
      <c r="J322" s="137"/>
      <c r="K322" s="137"/>
      <c r="L322" s="137"/>
    </row>
    <row r="323" spans="2:12">
      <c r="B323" s="136"/>
      <c r="C323" s="136"/>
      <c r="D323" s="137"/>
      <c r="E323" s="137"/>
      <c r="F323" s="137"/>
      <c r="G323" s="137"/>
      <c r="H323" s="137"/>
      <c r="I323" s="137"/>
      <c r="J323" s="137"/>
      <c r="K323" s="137"/>
      <c r="L323" s="137"/>
    </row>
    <row r="324" spans="2:12">
      <c r="B324" s="136"/>
      <c r="C324" s="136"/>
      <c r="D324" s="137"/>
      <c r="E324" s="137"/>
      <c r="F324" s="137"/>
      <c r="G324" s="137"/>
      <c r="H324" s="137"/>
      <c r="I324" s="137"/>
      <c r="J324" s="137"/>
      <c r="K324" s="137"/>
      <c r="L324" s="137"/>
    </row>
    <row r="325" spans="2:12">
      <c r="B325" s="136"/>
      <c r="C325" s="136"/>
      <c r="D325" s="137"/>
      <c r="E325" s="137"/>
      <c r="F325" s="137"/>
      <c r="G325" s="137"/>
      <c r="H325" s="137"/>
      <c r="I325" s="137"/>
      <c r="J325" s="137"/>
      <c r="K325" s="137"/>
      <c r="L325" s="137"/>
    </row>
    <row r="326" spans="2:12">
      <c r="B326" s="136"/>
      <c r="C326" s="136"/>
      <c r="D326" s="137"/>
      <c r="E326" s="137"/>
      <c r="F326" s="137"/>
      <c r="G326" s="137"/>
      <c r="H326" s="137"/>
      <c r="I326" s="137"/>
      <c r="J326" s="137"/>
      <c r="K326" s="137"/>
      <c r="L326" s="137"/>
    </row>
    <row r="327" spans="2:12">
      <c r="B327" s="136"/>
      <c r="C327" s="136"/>
      <c r="D327" s="137"/>
      <c r="E327" s="137"/>
      <c r="F327" s="137"/>
      <c r="G327" s="137"/>
      <c r="H327" s="137"/>
      <c r="I327" s="137"/>
      <c r="J327" s="137"/>
      <c r="K327" s="137"/>
      <c r="L327" s="137"/>
    </row>
    <row r="328" spans="2:12">
      <c r="B328" s="136"/>
      <c r="C328" s="136"/>
      <c r="D328" s="137"/>
      <c r="E328" s="137"/>
      <c r="F328" s="137"/>
      <c r="G328" s="137"/>
      <c r="H328" s="137"/>
      <c r="I328" s="137"/>
      <c r="J328" s="137"/>
      <c r="K328" s="137"/>
      <c r="L328" s="137"/>
    </row>
    <row r="329" spans="2:12">
      <c r="B329" s="136"/>
      <c r="C329" s="136"/>
      <c r="D329" s="137"/>
      <c r="E329" s="137"/>
      <c r="F329" s="137"/>
      <c r="G329" s="137"/>
      <c r="H329" s="137"/>
      <c r="I329" s="137"/>
      <c r="J329" s="137"/>
      <c r="K329" s="137"/>
      <c r="L329" s="137"/>
    </row>
    <row r="330" spans="2:12">
      <c r="B330" s="136"/>
      <c r="C330" s="136"/>
      <c r="D330" s="137"/>
      <c r="E330" s="137"/>
      <c r="F330" s="137"/>
      <c r="G330" s="137"/>
      <c r="H330" s="137"/>
      <c r="I330" s="137"/>
      <c r="J330" s="137"/>
      <c r="K330" s="137"/>
      <c r="L330" s="137"/>
    </row>
    <row r="331" spans="2:12">
      <c r="B331" s="136"/>
      <c r="C331" s="136"/>
      <c r="D331" s="137"/>
      <c r="E331" s="137"/>
      <c r="F331" s="137"/>
      <c r="G331" s="137"/>
      <c r="H331" s="137"/>
      <c r="I331" s="137"/>
      <c r="J331" s="137"/>
      <c r="K331" s="137"/>
      <c r="L331" s="137"/>
    </row>
    <row r="332" spans="2:12">
      <c r="B332" s="136"/>
      <c r="C332" s="136"/>
      <c r="D332" s="137"/>
      <c r="E332" s="137"/>
      <c r="F332" s="137"/>
      <c r="G332" s="137"/>
      <c r="H332" s="137"/>
      <c r="I332" s="137"/>
      <c r="J332" s="137"/>
      <c r="K332" s="137"/>
      <c r="L332" s="137"/>
    </row>
    <row r="333" spans="2:12">
      <c r="B333" s="136"/>
      <c r="C333" s="136"/>
      <c r="D333" s="137"/>
      <c r="E333" s="137"/>
      <c r="F333" s="137"/>
      <c r="G333" s="137"/>
      <c r="H333" s="137"/>
      <c r="I333" s="137"/>
      <c r="J333" s="137"/>
      <c r="K333" s="137"/>
      <c r="L333" s="137"/>
    </row>
    <row r="334" spans="2:12">
      <c r="B334" s="136"/>
      <c r="C334" s="136"/>
      <c r="D334" s="137"/>
      <c r="E334" s="137"/>
      <c r="F334" s="137"/>
      <c r="G334" s="137"/>
      <c r="H334" s="137"/>
      <c r="I334" s="137"/>
      <c r="J334" s="137"/>
      <c r="K334" s="137"/>
      <c r="L334" s="137"/>
    </row>
    <row r="335" spans="2:12">
      <c r="B335" s="136"/>
      <c r="C335" s="136"/>
      <c r="D335" s="137"/>
      <c r="E335" s="137"/>
      <c r="F335" s="137"/>
      <c r="G335" s="137"/>
      <c r="H335" s="137"/>
      <c r="I335" s="137"/>
      <c r="J335" s="137"/>
      <c r="K335" s="137"/>
      <c r="L335" s="137"/>
    </row>
    <row r="336" spans="2:12">
      <c r="B336" s="136"/>
      <c r="C336" s="136"/>
      <c r="D336" s="137"/>
      <c r="E336" s="137"/>
      <c r="F336" s="137"/>
      <c r="G336" s="137"/>
      <c r="H336" s="137"/>
      <c r="I336" s="137"/>
      <c r="J336" s="137"/>
      <c r="K336" s="137"/>
      <c r="L336" s="137"/>
    </row>
    <row r="337" spans="2:12">
      <c r="B337" s="136"/>
      <c r="C337" s="136"/>
      <c r="D337" s="137"/>
      <c r="E337" s="137"/>
      <c r="F337" s="137"/>
      <c r="G337" s="137"/>
      <c r="H337" s="137"/>
      <c r="I337" s="137"/>
      <c r="J337" s="137"/>
      <c r="K337" s="137"/>
      <c r="L337" s="137"/>
    </row>
    <row r="338" spans="2:12">
      <c r="B338" s="136"/>
      <c r="C338" s="136"/>
      <c r="D338" s="137"/>
      <c r="E338" s="137"/>
      <c r="F338" s="137"/>
      <c r="G338" s="137"/>
      <c r="H338" s="137"/>
      <c r="I338" s="137"/>
      <c r="J338" s="137"/>
      <c r="K338" s="137"/>
      <c r="L338" s="137"/>
    </row>
    <row r="339" spans="2:12">
      <c r="B339" s="136"/>
      <c r="C339" s="136"/>
      <c r="D339" s="137"/>
      <c r="E339" s="137"/>
      <c r="F339" s="137"/>
      <c r="G339" s="137"/>
      <c r="H339" s="137"/>
      <c r="I339" s="137"/>
      <c r="J339" s="137"/>
      <c r="K339" s="137"/>
      <c r="L339" s="137"/>
    </row>
    <row r="340" spans="2:12">
      <c r="B340" s="136"/>
      <c r="C340" s="136"/>
      <c r="D340" s="137"/>
      <c r="E340" s="137"/>
      <c r="F340" s="137"/>
      <c r="G340" s="137"/>
      <c r="H340" s="137"/>
      <c r="I340" s="137"/>
      <c r="J340" s="137"/>
      <c r="K340" s="137"/>
      <c r="L340" s="137"/>
    </row>
    <row r="341" spans="2:12">
      <c r="B341" s="136"/>
      <c r="C341" s="136"/>
      <c r="D341" s="137"/>
      <c r="E341" s="137"/>
      <c r="F341" s="137"/>
      <c r="G341" s="137"/>
      <c r="H341" s="137"/>
      <c r="I341" s="137"/>
      <c r="J341" s="137"/>
      <c r="K341" s="137"/>
      <c r="L341" s="137"/>
    </row>
    <row r="342" spans="2:12">
      <c r="B342" s="136"/>
      <c r="C342" s="136"/>
      <c r="D342" s="137"/>
      <c r="E342" s="137"/>
      <c r="F342" s="137"/>
      <c r="G342" s="137"/>
      <c r="H342" s="137"/>
      <c r="I342" s="137"/>
      <c r="J342" s="137"/>
      <c r="K342" s="137"/>
      <c r="L342" s="137"/>
    </row>
    <row r="343" spans="2:12">
      <c r="B343" s="136"/>
      <c r="C343" s="136"/>
      <c r="D343" s="137"/>
      <c r="E343" s="137"/>
      <c r="F343" s="137"/>
      <c r="G343" s="137"/>
      <c r="H343" s="137"/>
      <c r="I343" s="137"/>
      <c r="J343" s="137"/>
      <c r="K343" s="137"/>
      <c r="L343" s="137"/>
    </row>
    <row r="344" spans="2:12">
      <c r="B344" s="136"/>
      <c r="C344" s="136"/>
      <c r="D344" s="137"/>
      <c r="E344" s="137"/>
      <c r="F344" s="137"/>
      <c r="G344" s="137"/>
      <c r="H344" s="137"/>
      <c r="I344" s="137"/>
      <c r="J344" s="137"/>
      <c r="K344" s="137"/>
      <c r="L344" s="137"/>
    </row>
    <row r="345" spans="2:12">
      <c r="B345" s="136"/>
      <c r="C345" s="136"/>
      <c r="D345" s="137"/>
      <c r="E345" s="137"/>
      <c r="F345" s="137"/>
      <c r="G345" s="137"/>
      <c r="H345" s="137"/>
      <c r="I345" s="137"/>
      <c r="J345" s="137"/>
      <c r="K345" s="137"/>
      <c r="L345" s="137"/>
    </row>
    <row r="346" spans="2:12">
      <c r="B346" s="136"/>
      <c r="C346" s="136"/>
      <c r="D346" s="137"/>
      <c r="E346" s="137"/>
      <c r="F346" s="137"/>
      <c r="G346" s="137"/>
      <c r="H346" s="137"/>
      <c r="I346" s="137"/>
      <c r="J346" s="137"/>
      <c r="K346" s="137"/>
      <c r="L346" s="137"/>
    </row>
    <row r="347" spans="2:12">
      <c r="B347" s="136"/>
      <c r="C347" s="136"/>
      <c r="D347" s="137"/>
      <c r="E347" s="137"/>
      <c r="F347" s="137"/>
      <c r="G347" s="137"/>
      <c r="H347" s="137"/>
      <c r="I347" s="137"/>
      <c r="J347" s="137"/>
      <c r="K347" s="137"/>
      <c r="L347" s="137"/>
    </row>
    <row r="348" spans="2:12">
      <c r="B348" s="136"/>
      <c r="C348" s="136"/>
      <c r="D348" s="137"/>
      <c r="E348" s="137"/>
      <c r="F348" s="137"/>
      <c r="G348" s="137"/>
      <c r="H348" s="137"/>
      <c r="I348" s="137"/>
      <c r="J348" s="137"/>
      <c r="K348" s="137"/>
      <c r="L348" s="137"/>
    </row>
    <row r="349" spans="2:12">
      <c r="B349" s="136"/>
      <c r="C349" s="136"/>
      <c r="D349" s="137"/>
      <c r="E349" s="137"/>
      <c r="F349" s="137"/>
      <c r="G349" s="137"/>
      <c r="H349" s="137"/>
      <c r="I349" s="137"/>
      <c r="J349" s="137"/>
      <c r="K349" s="137"/>
      <c r="L349" s="137"/>
    </row>
    <row r="350" spans="2:12">
      <c r="B350" s="136"/>
      <c r="C350" s="136"/>
      <c r="D350" s="137"/>
      <c r="E350" s="137"/>
      <c r="F350" s="137"/>
      <c r="G350" s="137"/>
      <c r="H350" s="137"/>
      <c r="I350" s="137"/>
      <c r="J350" s="137"/>
      <c r="K350" s="137"/>
      <c r="L350" s="137"/>
    </row>
    <row r="351" spans="2:12">
      <c r="B351" s="136"/>
      <c r="C351" s="136"/>
      <c r="D351" s="137"/>
      <c r="E351" s="137"/>
      <c r="F351" s="137"/>
      <c r="G351" s="137"/>
      <c r="H351" s="137"/>
      <c r="I351" s="137"/>
      <c r="J351" s="137"/>
      <c r="K351" s="137"/>
      <c r="L351" s="137"/>
    </row>
    <row r="352" spans="2:12">
      <c r="B352" s="136"/>
      <c r="C352" s="136"/>
      <c r="D352" s="137"/>
      <c r="E352" s="137"/>
      <c r="F352" s="137"/>
      <c r="G352" s="137"/>
      <c r="H352" s="137"/>
      <c r="I352" s="137"/>
      <c r="J352" s="137"/>
      <c r="K352" s="137"/>
      <c r="L352" s="137"/>
    </row>
    <row r="353" spans="2:12">
      <c r="B353" s="136"/>
      <c r="C353" s="136"/>
      <c r="D353" s="137"/>
      <c r="E353" s="137"/>
      <c r="F353" s="137"/>
      <c r="G353" s="137"/>
      <c r="H353" s="137"/>
      <c r="I353" s="137"/>
      <c r="J353" s="137"/>
      <c r="K353" s="137"/>
      <c r="L353" s="137"/>
    </row>
    <row r="354" spans="2:12">
      <c r="B354" s="136"/>
      <c r="C354" s="136"/>
      <c r="D354" s="137"/>
      <c r="E354" s="137"/>
      <c r="F354" s="137"/>
      <c r="G354" s="137"/>
      <c r="H354" s="137"/>
      <c r="I354" s="137"/>
      <c r="J354" s="137"/>
      <c r="K354" s="137"/>
      <c r="L354" s="137"/>
    </row>
    <row r="355" spans="2:12">
      <c r="B355" s="136"/>
      <c r="C355" s="136"/>
      <c r="D355" s="137"/>
      <c r="E355" s="137"/>
      <c r="F355" s="137"/>
      <c r="G355" s="137"/>
      <c r="H355" s="137"/>
      <c r="I355" s="137"/>
      <c r="J355" s="137"/>
      <c r="K355" s="137"/>
      <c r="L355" s="137"/>
    </row>
    <row r="356" spans="2:12">
      <c r="B356" s="136"/>
      <c r="C356" s="136"/>
      <c r="D356" s="137"/>
      <c r="E356" s="137"/>
      <c r="F356" s="137"/>
      <c r="G356" s="137"/>
      <c r="H356" s="137"/>
      <c r="I356" s="137"/>
      <c r="J356" s="137"/>
      <c r="K356" s="137"/>
      <c r="L356" s="137"/>
    </row>
    <row r="357" spans="2:12">
      <c r="B357" s="136"/>
      <c r="C357" s="136"/>
      <c r="D357" s="137"/>
      <c r="E357" s="137"/>
      <c r="F357" s="137"/>
      <c r="G357" s="137"/>
      <c r="H357" s="137"/>
      <c r="I357" s="137"/>
      <c r="J357" s="137"/>
      <c r="K357" s="137"/>
      <c r="L357" s="137"/>
    </row>
    <row r="358" spans="2:12">
      <c r="B358" s="136"/>
      <c r="C358" s="136"/>
      <c r="D358" s="137"/>
      <c r="E358" s="137"/>
      <c r="F358" s="137"/>
      <c r="G358" s="137"/>
      <c r="H358" s="137"/>
      <c r="I358" s="137"/>
      <c r="J358" s="137"/>
      <c r="K358" s="137"/>
      <c r="L358" s="137"/>
    </row>
    <row r="359" spans="2:12">
      <c r="B359" s="136"/>
      <c r="C359" s="136"/>
      <c r="D359" s="137"/>
      <c r="E359" s="137"/>
      <c r="F359" s="137"/>
      <c r="G359" s="137"/>
      <c r="H359" s="137"/>
      <c r="I359" s="137"/>
      <c r="J359" s="137"/>
      <c r="K359" s="137"/>
      <c r="L359" s="137"/>
    </row>
    <row r="360" spans="2:12">
      <c r="B360" s="136"/>
      <c r="C360" s="136"/>
      <c r="D360" s="137"/>
      <c r="E360" s="137"/>
      <c r="F360" s="137"/>
      <c r="G360" s="137"/>
      <c r="H360" s="137"/>
      <c r="I360" s="137"/>
      <c r="J360" s="137"/>
      <c r="K360" s="137"/>
      <c r="L360" s="137"/>
    </row>
    <row r="361" spans="2:12">
      <c r="B361" s="136"/>
      <c r="C361" s="136"/>
      <c r="D361" s="137"/>
      <c r="E361" s="137"/>
      <c r="F361" s="137"/>
      <c r="G361" s="137"/>
      <c r="H361" s="137"/>
      <c r="I361" s="137"/>
      <c r="J361" s="137"/>
      <c r="K361" s="137"/>
      <c r="L361" s="137"/>
    </row>
    <row r="362" spans="2:12">
      <c r="B362" s="136"/>
      <c r="C362" s="136"/>
      <c r="D362" s="137"/>
      <c r="E362" s="137"/>
      <c r="F362" s="137"/>
      <c r="G362" s="137"/>
      <c r="H362" s="137"/>
      <c r="I362" s="137"/>
      <c r="J362" s="137"/>
      <c r="K362" s="137"/>
      <c r="L362" s="137"/>
    </row>
    <row r="363" spans="2:12">
      <c r="B363" s="136"/>
      <c r="C363" s="136"/>
      <c r="D363" s="137"/>
      <c r="E363" s="137"/>
      <c r="F363" s="137"/>
      <c r="G363" s="137"/>
      <c r="H363" s="137"/>
      <c r="I363" s="137"/>
      <c r="J363" s="137"/>
      <c r="K363" s="137"/>
      <c r="L363" s="137"/>
    </row>
    <row r="364" spans="2:12">
      <c r="B364" s="136"/>
      <c r="C364" s="136"/>
      <c r="D364" s="137"/>
      <c r="E364" s="137"/>
      <c r="F364" s="137"/>
      <c r="G364" s="137"/>
      <c r="H364" s="137"/>
      <c r="I364" s="137"/>
      <c r="J364" s="137"/>
      <c r="K364" s="137"/>
      <c r="L364" s="137"/>
    </row>
    <row r="365" spans="2:12">
      <c r="B365" s="136"/>
      <c r="C365" s="136"/>
      <c r="D365" s="137"/>
      <c r="E365" s="137"/>
      <c r="F365" s="137"/>
      <c r="G365" s="137"/>
      <c r="H365" s="137"/>
      <c r="I365" s="137"/>
      <c r="J365" s="137"/>
      <c r="K365" s="137"/>
      <c r="L365" s="137"/>
    </row>
    <row r="366" spans="2:12">
      <c r="B366" s="136"/>
      <c r="C366" s="136"/>
      <c r="D366" s="137"/>
      <c r="E366" s="137"/>
      <c r="F366" s="137"/>
      <c r="G366" s="137"/>
      <c r="H366" s="137"/>
      <c r="I366" s="137"/>
      <c r="J366" s="137"/>
      <c r="K366" s="137"/>
      <c r="L366" s="137"/>
    </row>
    <row r="367" spans="2:12">
      <c r="B367" s="136"/>
      <c r="C367" s="136"/>
      <c r="D367" s="137"/>
      <c r="E367" s="137"/>
      <c r="F367" s="137"/>
      <c r="G367" s="137"/>
      <c r="H367" s="137"/>
      <c r="I367" s="137"/>
      <c r="J367" s="137"/>
      <c r="K367" s="137"/>
      <c r="L367" s="137"/>
    </row>
    <row r="368" spans="2:12">
      <c r="B368" s="136"/>
      <c r="C368" s="136"/>
      <c r="D368" s="137"/>
      <c r="E368" s="137"/>
      <c r="F368" s="137"/>
      <c r="G368" s="137"/>
      <c r="H368" s="137"/>
      <c r="I368" s="137"/>
      <c r="J368" s="137"/>
      <c r="K368" s="137"/>
      <c r="L368" s="137"/>
    </row>
    <row r="369" spans="2:12">
      <c r="B369" s="136"/>
      <c r="C369" s="136"/>
      <c r="D369" s="137"/>
      <c r="E369" s="137"/>
      <c r="F369" s="137"/>
      <c r="G369" s="137"/>
      <c r="H369" s="137"/>
      <c r="I369" s="137"/>
      <c r="J369" s="137"/>
      <c r="K369" s="137"/>
      <c r="L369" s="137"/>
    </row>
    <row r="370" spans="2:12">
      <c r="B370" s="136"/>
      <c r="C370" s="136"/>
      <c r="D370" s="137"/>
      <c r="E370" s="137"/>
      <c r="F370" s="137"/>
      <c r="G370" s="137"/>
      <c r="H370" s="137"/>
      <c r="I370" s="137"/>
      <c r="J370" s="137"/>
      <c r="K370" s="137"/>
      <c r="L370" s="137"/>
    </row>
    <row r="371" spans="2:12">
      <c r="B371" s="136"/>
      <c r="C371" s="136"/>
      <c r="D371" s="137"/>
      <c r="E371" s="137"/>
      <c r="F371" s="137"/>
      <c r="G371" s="137"/>
      <c r="H371" s="137"/>
      <c r="I371" s="137"/>
      <c r="J371" s="137"/>
      <c r="K371" s="137"/>
      <c r="L371" s="137"/>
    </row>
    <row r="372" spans="2:12">
      <c r="B372" s="136"/>
      <c r="C372" s="136"/>
      <c r="D372" s="137"/>
      <c r="E372" s="137"/>
      <c r="F372" s="137"/>
      <c r="G372" s="137"/>
      <c r="H372" s="137"/>
      <c r="I372" s="137"/>
      <c r="J372" s="137"/>
      <c r="K372" s="137"/>
      <c r="L372" s="137"/>
    </row>
    <row r="373" spans="2:12">
      <c r="B373" s="136"/>
      <c r="C373" s="136"/>
      <c r="D373" s="137"/>
      <c r="E373" s="137"/>
      <c r="F373" s="137"/>
      <c r="G373" s="137"/>
      <c r="H373" s="137"/>
      <c r="I373" s="137"/>
      <c r="J373" s="137"/>
      <c r="K373" s="137"/>
      <c r="L373" s="137"/>
    </row>
    <row r="374" spans="2:12">
      <c r="B374" s="136"/>
      <c r="C374" s="136"/>
      <c r="D374" s="137"/>
      <c r="E374" s="137"/>
      <c r="F374" s="137"/>
      <c r="G374" s="137"/>
      <c r="H374" s="137"/>
      <c r="I374" s="137"/>
      <c r="J374" s="137"/>
      <c r="K374" s="137"/>
      <c r="L374" s="137"/>
    </row>
    <row r="375" spans="2:12">
      <c r="B375" s="136"/>
      <c r="C375" s="136"/>
      <c r="D375" s="137"/>
      <c r="E375" s="137"/>
      <c r="F375" s="137"/>
      <c r="G375" s="137"/>
      <c r="H375" s="137"/>
      <c r="I375" s="137"/>
      <c r="J375" s="137"/>
      <c r="K375" s="137"/>
      <c r="L375" s="137"/>
    </row>
    <row r="376" spans="2:12">
      <c r="B376" s="136"/>
      <c r="C376" s="136"/>
      <c r="D376" s="137"/>
      <c r="E376" s="137"/>
      <c r="F376" s="137"/>
      <c r="G376" s="137"/>
      <c r="H376" s="137"/>
      <c r="I376" s="137"/>
      <c r="J376" s="137"/>
      <c r="K376" s="137"/>
      <c r="L376" s="137"/>
    </row>
    <row r="377" spans="2:12">
      <c r="B377" s="136"/>
      <c r="C377" s="136"/>
      <c r="D377" s="137"/>
      <c r="E377" s="137"/>
      <c r="F377" s="137"/>
      <c r="G377" s="137"/>
      <c r="H377" s="137"/>
      <c r="I377" s="137"/>
      <c r="J377" s="137"/>
      <c r="K377" s="137"/>
      <c r="L377" s="137"/>
    </row>
    <row r="378" spans="2:12">
      <c r="B378" s="136"/>
      <c r="C378" s="136"/>
      <c r="D378" s="137"/>
      <c r="E378" s="137"/>
      <c r="F378" s="137"/>
      <c r="G378" s="137"/>
      <c r="H378" s="137"/>
      <c r="I378" s="137"/>
      <c r="J378" s="137"/>
      <c r="K378" s="137"/>
      <c r="L378" s="137"/>
    </row>
    <row r="379" spans="2:12">
      <c r="B379" s="136"/>
      <c r="C379" s="136"/>
      <c r="D379" s="137"/>
      <c r="E379" s="137"/>
      <c r="F379" s="137"/>
      <c r="G379" s="137"/>
      <c r="H379" s="137"/>
      <c r="I379" s="137"/>
      <c r="J379" s="137"/>
      <c r="K379" s="137"/>
      <c r="L379" s="137"/>
    </row>
    <row r="380" spans="2:12">
      <c r="B380" s="136"/>
      <c r="C380" s="136"/>
      <c r="D380" s="137"/>
      <c r="E380" s="137"/>
      <c r="F380" s="137"/>
      <c r="G380" s="137"/>
      <c r="H380" s="137"/>
      <c r="I380" s="137"/>
      <c r="J380" s="137"/>
      <c r="K380" s="137"/>
      <c r="L380" s="137"/>
    </row>
    <row r="381" spans="2:12">
      <c r="B381" s="136"/>
      <c r="C381" s="136"/>
      <c r="D381" s="137"/>
      <c r="E381" s="137"/>
      <c r="F381" s="137"/>
      <c r="G381" s="137"/>
      <c r="H381" s="137"/>
      <c r="I381" s="137"/>
      <c r="J381" s="137"/>
      <c r="K381" s="137"/>
      <c r="L381" s="137"/>
    </row>
    <row r="382" spans="2:12">
      <c r="B382" s="136"/>
      <c r="C382" s="136"/>
      <c r="D382" s="137"/>
      <c r="E382" s="137"/>
      <c r="F382" s="137"/>
      <c r="G382" s="137"/>
      <c r="H382" s="137"/>
      <c r="I382" s="137"/>
      <c r="J382" s="137"/>
      <c r="K382" s="137"/>
      <c r="L382" s="137"/>
    </row>
    <row r="383" spans="2:12">
      <c r="B383" s="136"/>
      <c r="C383" s="136"/>
      <c r="D383" s="137"/>
      <c r="E383" s="137"/>
      <c r="F383" s="137"/>
      <c r="G383" s="137"/>
      <c r="H383" s="137"/>
      <c r="I383" s="137"/>
      <c r="J383" s="137"/>
      <c r="K383" s="137"/>
      <c r="L383" s="137"/>
    </row>
    <row r="384" spans="2:12">
      <c r="B384" s="136"/>
      <c r="C384" s="136"/>
      <c r="D384" s="137"/>
      <c r="E384" s="137"/>
      <c r="F384" s="137"/>
      <c r="G384" s="137"/>
      <c r="H384" s="137"/>
      <c r="I384" s="137"/>
      <c r="J384" s="137"/>
      <c r="K384" s="137"/>
      <c r="L384" s="137"/>
    </row>
    <row r="385" spans="2:12">
      <c r="B385" s="136"/>
      <c r="C385" s="136"/>
      <c r="D385" s="137"/>
      <c r="E385" s="137"/>
      <c r="F385" s="137"/>
      <c r="G385" s="137"/>
      <c r="H385" s="137"/>
      <c r="I385" s="137"/>
      <c r="J385" s="137"/>
      <c r="K385" s="137"/>
      <c r="L385" s="137"/>
    </row>
    <row r="386" spans="2:12">
      <c r="B386" s="136"/>
      <c r="C386" s="136"/>
      <c r="D386" s="137"/>
      <c r="E386" s="137"/>
      <c r="F386" s="137"/>
      <c r="G386" s="137"/>
      <c r="H386" s="137"/>
      <c r="I386" s="137"/>
      <c r="J386" s="137"/>
      <c r="K386" s="137"/>
      <c r="L386" s="137"/>
    </row>
    <row r="387" spans="2:12">
      <c r="B387" s="136"/>
      <c r="C387" s="136"/>
      <c r="D387" s="137"/>
      <c r="E387" s="137"/>
      <c r="F387" s="137"/>
      <c r="G387" s="137"/>
      <c r="H387" s="137"/>
      <c r="I387" s="137"/>
      <c r="J387" s="137"/>
      <c r="K387" s="137"/>
      <c r="L387" s="137"/>
    </row>
    <row r="388" spans="2:12">
      <c r="B388" s="136"/>
      <c r="C388" s="136"/>
      <c r="D388" s="137"/>
      <c r="E388" s="137"/>
      <c r="F388" s="137"/>
      <c r="G388" s="137"/>
      <c r="H388" s="137"/>
      <c r="I388" s="137"/>
      <c r="J388" s="137"/>
      <c r="K388" s="137"/>
      <c r="L388" s="137"/>
    </row>
    <row r="389" spans="2:12">
      <c r="B389" s="136"/>
      <c r="C389" s="136"/>
      <c r="D389" s="137"/>
      <c r="E389" s="137"/>
      <c r="F389" s="137"/>
      <c r="G389" s="137"/>
      <c r="H389" s="137"/>
      <c r="I389" s="137"/>
      <c r="J389" s="137"/>
      <c r="K389" s="137"/>
      <c r="L389" s="137"/>
    </row>
    <row r="390" spans="2:12">
      <c r="B390" s="136"/>
      <c r="C390" s="136"/>
      <c r="D390" s="137"/>
      <c r="E390" s="137"/>
      <c r="F390" s="137"/>
      <c r="G390" s="137"/>
      <c r="H390" s="137"/>
      <c r="I390" s="137"/>
      <c r="J390" s="137"/>
      <c r="K390" s="137"/>
      <c r="L390" s="137"/>
    </row>
    <row r="391" spans="2:12">
      <c r="B391" s="136"/>
      <c r="C391" s="136"/>
      <c r="D391" s="137"/>
      <c r="E391" s="137"/>
      <c r="F391" s="137"/>
      <c r="G391" s="137"/>
      <c r="H391" s="137"/>
      <c r="I391" s="137"/>
      <c r="J391" s="137"/>
      <c r="K391" s="137"/>
      <c r="L391" s="137"/>
    </row>
    <row r="392" spans="2:12">
      <c r="B392" s="136"/>
      <c r="C392" s="136"/>
      <c r="D392" s="137"/>
      <c r="E392" s="137"/>
      <c r="F392" s="137"/>
      <c r="G392" s="137"/>
      <c r="H392" s="137"/>
      <c r="I392" s="137"/>
      <c r="J392" s="137"/>
      <c r="K392" s="137"/>
      <c r="L392" s="137"/>
    </row>
    <row r="393" spans="2:12">
      <c r="B393" s="136"/>
      <c r="C393" s="136"/>
      <c r="D393" s="137"/>
      <c r="E393" s="137"/>
      <c r="F393" s="137"/>
      <c r="G393" s="137"/>
      <c r="H393" s="137"/>
      <c r="I393" s="137"/>
      <c r="J393" s="137"/>
      <c r="K393" s="137"/>
      <c r="L393" s="137"/>
    </row>
    <row r="394" spans="2:12">
      <c r="B394" s="136"/>
      <c r="C394" s="136"/>
      <c r="D394" s="137"/>
      <c r="E394" s="137"/>
      <c r="F394" s="137"/>
      <c r="G394" s="137"/>
      <c r="H394" s="137"/>
      <c r="I394" s="137"/>
      <c r="J394" s="137"/>
      <c r="K394" s="137"/>
      <c r="L394" s="137"/>
    </row>
    <row r="395" spans="2:12">
      <c r="B395" s="136"/>
      <c r="C395" s="136"/>
      <c r="D395" s="137"/>
      <c r="E395" s="137"/>
      <c r="F395" s="137"/>
      <c r="G395" s="137"/>
      <c r="H395" s="137"/>
      <c r="I395" s="137"/>
      <c r="J395" s="137"/>
      <c r="K395" s="137"/>
      <c r="L395" s="137"/>
    </row>
    <row r="396" spans="2:12">
      <c r="B396" s="136"/>
      <c r="C396" s="136"/>
      <c r="D396" s="137"/>
      <c r="E396" s="137"/>
      <c r="F396" s="137"/>
      <c r="G396" s="137"/>
      <c r="H396" s="137"/>
      <c r="I396" s="137"/>
      <c r="J396" s="137"/>
      <c r="K396" s="137"/>
      <c r="L396" s="137"/>
    </row>
    <row r="397" spans="2:12">
      <c r="B397" s="136"/>
      <c r="C397" s="136"/>
      <c r="D397" s="137"/>
      <c r="E397" s="137"/>
      <c r="F397" s="137"/>
      <c r="G397" s="137"/>
      <c r="H397" s="137"/>
      <c r="I397" s="137"/>
      <c r="J397" s="137"/>
      <c r="K397" s="137"/>
      <c r="L397" s="137"/>
    </row>
    <row r="398" spans="2:12">
      <c r="B398" s="136"/>
      <c r="C398" s="136"/>
      <c r="D398" s="137"/>
      <c r="E398" s="137"/>
      <c r="F398" s="137"/>
      <c r="G398" s="137"/>
      <c r="H398" s="137"/>
      <c r="I398" s="137"/>
      <c r="J398" s="137"/>
      <c r="K398" s="137"/>
      <c r="L398" s="137"/>
    </row>
    <row r="399" spans="2:12">
      <c r="B399" s="136"/>
      <c r="C399" s="136"/>
      <c r="D399" s="137"/>
      <c r="E399" s="137"/>
      <c r="F399" s="137"/>
      <c r="G399" s="137"/>
      <c r="H399" s="137"/>
      <c r="I399" s="137"/>
      <c r="J399" s="137"/>
      <c r="K399" s="137"/>
      <c r="L399" s="137"/>
    </row>
    <row r="400" spans="2:12">
      <c r="B400" s="136"/>
      <c r="C400" s="136"/>
      <c r="D400" s="137"/>
      <c r="E400" s="137"/>
      <c r="F400" s="137"/>
      <c r="G400" s="137"/>
      <c r="H400" s="137"/>
      <c r="I400" s="137"/>
      <c r="J400" s="137"/>
      <c r="K400" s="137"/>
      <c r="L400" s="137"/>
    </row>
    <row r="401" spans="2:12">
      <c r="B401" s="136"/>
      <c r="C401" s="136"/>
      <c r="D401" s="137"/>
      <c r="E401" s="137"/>
      <c r="F401" s="137"/>
      <c r="G401" s="137"/>
      <c r="H401" s="137"/>
      <c r="I401" s="137"/>
      <c r="J401" s="137"/>
      <c r="K401" s="137"/>
      <c r="L401" s="137"/>
    </row>
    <row r="402" spans="2:12">
      <c r="B402" s="136"/>
      <c r="C402" s="136"/>
      <c r="D402" s="137"/>
      <c r="E402" s="137"/>
      <c r="F402" s="137"/>
      <c r="G402" s="137"/>
      <c r="H402" s="137"/>
      <c r="I402" s="137"/>
      <c r="J402" s="137"/>
      <c r="K402" s="137"/>
      <c r="L402" s="137"/>
    </row>
    <row r="403" spans="2:12">
      <c r="B403" s="136"/>
      <c r="C403" s="136"/>
      <c r="D403" s="137"/>
      <c r="E403" s="137"/>
      <c r="F403" s="137"/>
      <c r="G403" s="137"/>
      <c r="H403" s="137"/>
      <c r="I403" s="137"/>
      <c r="J403" s="137"/>
      <c r="K403" s="137"/>
      <c r="L403" s="137"/>
    </row>
    <row r="404" spans="2:12">
      <c r="B404" s="136"/>
      <c r="C404" s="136"/>
      <c r="D404" s="137"/>
      <c r="E404" s="137"/>
      <c r="F404" s="137"/>
      <c r="G404" s="137"/>
      <c r="H404" s="137"/>
      <c r="I404" s="137"/>
      <c r="J404" s="137"/>
      <c r="K404" s="137"/>
      <c r="L404" s="137"/>
    </row>
    <row r="405" spans="2:12">
      <c r="B405" s="136"/>
      <c r="C405" s="136"/>
      <c r="D405" s="137"/>
      <c r="E405" s="137"/>
      <c r="F405" s="137"/>
      <c r="G405" s="137"/>
      <c r="H405" s="137"/>
      <c r="I405" s="137"/>
      <c r="J405" s="137"/>
      <c r="K405" s="137"/>
      <c r="L405" s="137"/>
    </row>
    <row r="406" spans="2:12">
      <c r="B406" s="136"/>
      <c r="C406" s="136"/>
      <c r="D406" s="137"/>
      <c r="E406" s="137"/>
      <c r="F406" s="137"/>
      <c r="G406" s="137"/>
      <c r="H406" s="137"/>
      <c r="I406" s="137"/>
      <c r="J406" s="137"/>
      <c r="K406" s="137"/>
      <c r="L406" s="137"/>
    </row>
    <row r="407" spans="2:12">
      <c r="B407" s="136"/>
      <c r="C407" s="136"/>
      <c r="D407" s="137"/>
      <c r="E407" s="137"/>
      <c r="F407" s="137"/>
      <c r="G407" s="137"/>
      <c r="H407" s="137"/>
      <c r="I407" s="137"/>
      <c r="J407" s="137"/>
      <c r="K407" s="137"/>
      <c r="L407" s="137"/>
    </row>
    <row r="408" spans="2:12">
      <c r="B408" s="136"/>
      <c r="C408" s="136"/>
      <c r="D408" s="137"/>
      <c r="E408" s="137"/>
      <c r="F408" s="137"/>
      <c r="G408" s="137"/>
      <c r="H408" s="137"/>
      <c r="I408" s="137"/>
      <c r="J408" s="137"/>
      <c r="K408" s="137"/>
      <c r="L408" s="137"/>
    </row>
    <row r="409" spans="2:12">
      <c r="B409" s="136"/>
      <c r="C409" s="136"/>
      <c r="D409" s="137"/>
      <c r="E409" s="137"/>
      <c r="F409" s="137"/>
      <c r="G409" s="137"/>
      <c r="H409" s="137"/>
      <c r="I409" s="137"/>
      <c r="J409" s="137"/>
      <c r="K409" s="137"/>
      <c r="L409" s="137"/>
    </row>
    <row r="410" spans="2:12">
      <c r="B410" s="136"/>
      <c r="C410" s="136"/>
      <c r="D410" s="137"/>
      <c r="E410" s="137"/>
      <c r="F410" s="137"/>
      <c r="G410" s="137"/>
      <c r="H410" s="137"/>
      <c r="I410" s="137"/>
      <c r="J410" s="137"/>
      <c r="K410" s="137"/>
      <c r="L410" s="137"/>
    </row>
    <row r="411" spans="2:12">
      <c r="B411" s="136"/>
      <c r="C411" s="136"/>
      <c r="D411" s="137"/>
      <c r="E411" s="137"/>
      <c r="F411" s="137"/>
      <c r="G411" s="137"/>
      <c r="H411" s="137"/>
      <c r="I411" s="137"/>
      <c r="J411" s="137"/>
      <c r="K411" s="137"/>
      <c r="L411" s="137"/>
    </row>
    <row r="412" spans="2:12">
      <c r="B412" s="136"/>
      <c r="C412" s="136"/>
      <c r="D412" s="137"/>
      <c r="E412" s="137"/>
      <c r="F412" s="137"/>
      <c r="G412" s="137"/>
      <c r="H412" s="137"/>
      <c r="I412" s="137"/>
      <c r="J412" s="137"/>
      <c r="K412" s="137"/>
      <c r="L412" s="137"/>
    </row>
    <row r="413" spans="2:12">
      <c r="B413" s="136"/>
      <c r="C413" s="136"/>
      <c r="D413" s="137"/>
      <c r="E413" s="137"/>
      <c r="F413" s="137"/>
      <c r="G413" s="137"/>
      <c r="H413" s="137"/>
      <c r="I413" s="137"/>
      <c r="J413" s="137"/>
      <c r="K413" s="137"/>
      <c r="L413" s="137"/>
    </row>
    <row r="414" spans="2:12">
      <c r="B414" s="136"/>
      <c r="C414" s="136"/>
      <c r="D414" s="137"/>
      <c r="E414" s="137"/>
      <c r="F414" s="137"/>
      <c r="G414" s="137"/>
      <c r="H414" s="137"/>
      <c r="I414" s="137"/>
      <c r="J414" s="137"/>
      <c r="K414" s="137"/>
      <c r="L414" s="137"/>
    </row>
    <row r="415" spans="2:12">
      <c r="B415" s="136"/>
      <c r="C415" s="136"/>
      <c r="D415" s="137"/>
      <c r="E415" s="137"/>
      <c r="F415" s="137"/>
      <c r="G415" s="137"/>
      <c r="H415" s="137"/>
      <c r="I415" s="137"/>
      <c r="J415" s="137"/>
      <c r="K415" s="137"/>
      <c r="L415" s="137"/>
    </row>
    <row r="416" spans="2:12">
      <c r="B416" s="136"/>
      <c r="C416" s="136"/>
      <c r="D416" s="137"/>
      <c r="E416" s="137"/>
      <c r="F416" s="137"/>
      <c r="G416" s="137"/>
      <c r="H416" s="137"/>
      <c r="I416" s="137"/>
      <c r="J416" s="137"/>
      <c r="K416" s="137"/>
      <c r="L416" s="137"/>
    </row>
    <row r="417" spans="2:12">
      <c r="B417" s="136"/>
      <c r="C417" s="136"/>
      <c r="D417" s="137"/>
      <c r="E417" s="137"/>
      <c r="F417" s="137"/>
      <c r="G417" s="137"/>
      <c r="H417" s="137"/>
      <c r="I417" s="137"/>
      <c r="J417" s="137"/>
      <c r="K417" s="137"/>
      <c r="L417" s="137"/>
    </row>
    <row r="418" spans="2:12">
      <c r="B418" s="136"/>
      <c r="C418" s="136"/>
      <c r="D418" s="137"/>
      <c r="E418" s="137"/>
      <c r="F418" s="137"/>
      <c r="G418" s="137"/>
      <c r="H418" s="137"/>
      <c r="I418" s="137"/>
      <c r="J418" s="137"/>
      <c r="K418" s="137"/>
      <c r="L418" s="137"/>
    </row>
    <row r="419" spans="2:12">
      <c r="B419" s="136"/>
      <c r="C419" s="136"/>
      <c r="D419" s="137"/>
      <c r="E419" s="137"/>
      <c r="F419" s="137"/>
      <c r="G419" s="137"/>
      <c r="H419" s="137"/>
      <c r="I419" s="137"/>
      <c r="J419" s="137"/>
      <c r="K419" s="137"/>
      <c r="L419" s="137"/>
    </row>
    <row r="420" spans="2:12">
      <c r="B420" s="136"/>
      <c r="C420" s="136"/>
      <c r="D420" s="137"/>
      <c r="E420" s="137"/>
      <c r="F420" s="137"/>
      <c r="G420" s="137"/>
      <c r="H420" s="137"/>
      <c r="I420" s="137"/>
      <c r="J420" s="137"/>
      <c r="K420" s="137"/>
      <c r="L420" s="137"/>
    </row>
    <row r="421" spans="2:12">
      <c r="B421" s="136"/>
      <c r="C421" s="136"/>
      <c r="D421" s="137"/>
      <c r="E421" s="137"/>
      <c r="F421" s="137"/>
      <c r="G421" s="137"/>
      <c r="H421" s="137"/>
      <c r="I421" s="137"/>
      <c r="J421" s="137"/>
      <c r="K421" s="137"/>
      <c r="L421" s="137"/>
    </row>
    <row r="422" spans="2:12">
      <c r="B422" s="136"/>
      <c r="C422" s="136"/>
      <c r="D422" s="137"/>
      <c r="E422" s="137"/>
      <c r="F422" s="137"/>
      <c r="G422" s="137"/>
      <c r="H422" s="137"/>
      <c r="I422" s="137"/>
      <c r="J422" s="137"/>
      <c r="K422" s="137"/>
      <c r="L422" s="137"/>
    </row>
    <row r="423" spans="2:12">
      <c r="B423" s="136"/>
      <c r="C423" s="136"/>
      <c r="D423" s="137"/>
      <c r="E423" s="137"/>
      <c r="F423" s="137"/>
      <c r="G423" s="137"/>
      <c r="H423" s="137"/>
      <c r="I423" s="137"/>
      <c r="J423" s="137"/>
      <c r="K423" s="137"/>
      <c r="L423" s="137"/>
    </row>
    <row r="424" spans="2:12">
      <c r="B424" s="136"/>
      <c r="C424" s="136"/>
      <c r="D424" s="137"/>
      <c r="E424" s="137"/>
      <c r="F424" s="137"/>
      <c r="G424" s="137"/>
      <c r="H424" s="137"/>
      <c r="I424" s="137"/>
      <c r="J424" s="137"/>
      <c r="K424" s="137"/>
      <c r="L424" s="137"/>
    </row>
    <row r="425" spans="2:12">
      <c r="B425" s="136"/>
      <c r="C425" s="136"/>
      <c r="D425" s="137"/>
      <c r="E425" s="137"/>
      <c r="F425" s="137"/>
      <c r="G425" s="137"/>
      <c r="H425" s="137"/>
      <c r="I425" s="137"/>
      <c r="J425" s="137"/>
      <c r="K425" s="137"/>
      <c r="L425" s="137"/>
    </row>
    <row r="426" spans="2:12">
      <c r="B426" s="136"/>
      <c r="C426" s="136"/>
      <c r="D426" s="137"/>
      <c r="E426" s="137"/>
      <c r="F426" s="137"/>
      <c r="G426" s="137"/>
      <c r="H426" s="137"/>
      <c r="I426" s="137"/>
      <c r="J426" s="137"/>
      <c r="K426" s="137"/>
      <c r="L426" s="137"/>
    </row>
    <row r="427" spans="2:12">
      <c r="B427" s="136"/>
      <c r="C427" s="136"/>
      <c r="D427" s="137"/>
      <c r="E427" s="137"/>
      <c r="F427" s="137"/>
      <c r="G427" s="137"/>
      <c r="H427" s="137"/>
      <c r="I427" s="137"/>
      <c r="J427" s="137"/>
      <c r="K427" s="137"/>
      <c r="L427" s="137"/>
    </row>
    <row r="428" spans="2:12">
      <c r="B428" s="136"/>
      <c r="C428" s="136"/>
      <c r="D428" s="137"/>
      <c r="E428" s="137"/>
      <c r="F428" s="137"/>
      <c r="G428" s="137"/>
      <c r="H428" s="137"/>
      <c r="I428" s="137"/>
      <c r="J428" s="137"/>
      <c r="K428" s="137"/>
      <c r="L428" s="137"/>
    </row>
    <row r="429" spans="2:12">
      <c r="B429" s="136"/>
      <c r="C429" s="136"/>
      <c r="D429" s="137"/>
      <c r="E429" s="137"/>
      <c r="F429" s="137"/>
      <c r="G429" s="137"/>
      <c r="H429" s="137"/>
      <c r="I429" s="137"/>
      <c r="J429" s="137"/>
      <c r="K429" s="137"/>
      <c r="L429" s="137"/>
    </row>
    <row r="430" spans="2:12">
      <c r="B430" s="136"/>
      <c r="C430" s="136"/>
      <c r="D430" s="137"/>
      <c r="E430" s="137"/>
      <c r="F430" s="137"/>
      <c r="G430" s="137"/>
      <c r="H430" s="137"/>
      <c r="I430" s="137"/>
      <c r="J430" s="137"/>
      <c r="K430" s="137"/>
      <c r="L430" s="137"/>
    </row>
    <row r="431" spans="2:12">
      <c r="B431" s="136"/>
      <c r="C431" s="136"/>
      <c r="D431" s="137"/>
      <c r="E431" s="137"/>
      <c r="F431" s="137"/>
      <c r="G431" s="137"/>
      <c r="H431" s="137"/>
      <c r="I431" s="137"/>
      <c r="J431" s="137"/>
      <c r="K431" s="137"/>
      <c r="L431" s="137"/>
    </row>
    <row r="432" spans="2:12">
      <c r="B432" s="136"/>
      <c r="C432" s="136"/>
      <c r="D432" s="137"/>
      <c r="E432" s="137"/>
      <c r="F432" s="137"/>
      <c r="G432" s="137"/>
      <c r="H432" s="137"/>
      <c r="I432" s="137"/>
      <c r="J432" s="137"/>
      <c r="K432" s="137"/>
      <c r="L432" s="137"/>
    </row>
    <row r="433" spans="2:12">
      <c r="B433" s="136"/>
      <c r="C433" s="136"/>
      <c r="D433" s="137"/>
      <c r="E433" s="137"/>
      <c r="F433" s="137"/>
      <c r="G433" s="137"/>
      <c r="H433" s="137"/>
      <c r="I433" s="137"/>
      <c r="J433" s="137"/>
      <c r="K433" s="137"/>
      <c r="L433" s="137"/>
    </row>
    <row r="434" spans="2:12">
      <c r="B434" s="136"/>
      <c r="C434" s="136"/>
      <c r="D434" s="137"/>
      <c r="E434" s="137"/>
      <c r="F434" s="137"/>
      <c r="G434" s="137"/>
      <c r="H434" s="137"/>
      <c r="I434" s="137"/>
      <c r="J434" s="137"/>
      <c r="K434" s="137"/>
      <c r="L434" s="137"/>
    </row>
    <row r="435" spans="2:12">
      <c r="B435" s="136"/>
      <c r="C435" s="136"/>
      <c r="D435" s="137"/>
      <c r="E435" s="137"/>
      <c r="F435" s="137"/>
      <c r="G435" s="137"/>
      <c r="H435" s="137"/>
      <c r="I435" s="137"/>
      <c r="J435" s="137"/>
      <c r="K435" s="137"/>
      <c r="L435" s="137"/>
    </row>
    <row r="436" spans="2:12">
      <c r="B436" s="136"/>
      <c r="C436" s="136"/>
      <c r="D436" s="137"/>
      <c r="E436" s="137"/>
      <c r="F436" s="137"/>
      <c r="G436" s="137"/>
      <c r="H436" s="137"/>
      <c r="I436" s="137"/>
      <c r="J436" s="137"/>
      <c r="K436" s="137"/>
      <c r="L436" s="137"/>
    </row>
    <row r="437" spans="2:12">
      <c r="B437" s="136"/>
      <c r="C437" s="136"/>
      <c r="D437" s="137"/>
      <c r="E437" s="137"/>
      <c r="F437" s="137"/>
      <c r="G437" s="137"/>
      <c r="H437" s="137"/>
      <c r="I437" s="137"/>
      <c r="J437" s="137"/>
      <c r="K437" s="137"/>
      <c r="L437" s="137"/>
    </row>
    <row r="438" spans="2:12">
      <c r="B438" s="136"/>
      <c r="C438" s="136"/>
      <c r="D438" s="137"/>
      <c r="E438" s="137"/>
      <c r="F438" s="137"/>
      <c r="G438" s="137"/>
      <c r="H438" s="137"/>
      <c r="I438" s="137"/>
      <c r="J438" s="137"/>
      <c r="K438" s="137"/>
      <c r="L438" s="137"/>
    </row>
    <row r="439" spans="2:12">
      <c r="B439" s="136"/>
      <c r="C439" s="136"/>
      <c r="D439" s="137"/>
      <c r="E439" s="137"/>
      <c r="F439" s="137"/>
      <c r="G439" s="137"/>
      <c r="H439" s="137"/>
      <c r="I439" s="137"/>
      <c r="J439" s="137"/>
      <c r="K439" s="137"/>
      <c r="L439" s="137"/>
    </row>
    <row r="440" spans="2:12">
      <c r="B440" s="136"/>
      <c r="C440" s="136"/>
      <c r="D440" s="137"/>
      <c r="E440" s="137"/>
      <c r="F440" s="137"/>
      <c r="G440" s="137"/>
      <c r="H440" s="137"/>
      <c r="I440" s="137"/>
      <c r="J440" s="137"/>
      <c r="K440" s="137"/>
      <c r="L440" s="137"/>
    </row>
    <row r="441" spans="2:12">
      <c r="B441" s="136"/>
      <c r="C441" s="136"/>
      <c r="D441" s="137"/>
      <c r="E441" s="137"/>
      <c r="F441" s="137"/>
      <c r="G441" s="137"/>
      <c r="H441" s="137"/>
      <c r="I441" s="137"/>
      <c r="J441" s="137"/>
      <c r="K441" s="137"/>
      <c r="L441" s="137"/>
    </row>
    <row r="442" spans="2:12">
      <c r="B442" s="136"/>
      <c r="C442" s="136"/>
      <c r="D442" s="137"/>
      <c r="E442" s="137"/>
      <c r="F442" s="137"/>
      <c r="G442" s="137"/>
      <c r="H442" s="137"/>
      <c r="I442" s="137"/>
      <c r="J442" s="137"/>
      <c r="K442" s="137"/>
      <c r="L442" s="137"/>
    </row>
    <row r="443" spans="2:12">
      <c r="B443" s="136"/>
      <c r="C443" s="136"/>
      <c r="D443" s="137"/>
      <c r="E443" s="137"/>
      <c r="F443" s="137"/>
      <c r="G443" s="137"/>
      <c r="H443" s="137"/>
      <c r="I443" s="137"/>
      <c r="J443" s="137"/>
      <c r="K443" s="137"/>
      <c r="L443" s="137"/>
    </row>
    <row r="444" spans="2:12">
      <c r="B444" s="136"/>
      <c r="C444" s="136"/>
      <c r="D444" s="137"/>
      <c r="E444" s="137"/>
      <c r="F444" s="137"/>
      <c r="G444" s="137"/>
      <c r="H444" s="137"/>
      <c r="I444" s="137"/>
      <c r="J444" s="137"/>
      <c r="K444" s="137"/>
      <c r="L444" s="137"/>
    </row>
    <row r="445" spans="2:12">
      <c r="B445" s="136"/>
      <c r="C445" s="136"/>
      <c r="D445" s="137"/>
      <c r="E445" s="137"/>
      <c r="F445" s="137"/>
      <c r="G445" s="137"/>
      <c r="H445" s="137"/>
      <c r="I445" s="137"/>
      <c r="J445" s="137"/>
      <c r="K445" s="137"/>
      <c r="L445" s="137"/>
    </row>
    <row r="446" spans="2:12">
      <c r="B446" s="136"/>
      <c r="C446" s="136"/>
      <c r="D446" s="137"/>
      <c r="E446" s="137"/>
      <c r="F446" s="137"/>
      <c r="G446" s="137"/>
      <c r="H446" s="137"/>
      <c r="I446" s="137"/>
      <c r="J446" s="137"/>
      <c r="K446" s="137"/>
      <c r="L446" s="137"/>
    </row>
    <row r="447" spans="2:12">
      <c r="B447" s="136"/>
      <c r="C447" s="136"/>
      <c r="D447" s="137"/>
      <c r="E447" s="137"/>
      <c r="F447" s="137"/>
      <c r="G447" s="137"/>
      <c r="H447" s="137"/>
      <c r="I447" s="137"/>
      <c r="J447" s="137"/>
      <c r="K447" s="137"/>
      <c r="L447" s="137"/>
    </row>
    <row r="448" spans="2:12">
      <c r="B448" s="136"/>
      <c r="C448" s="136"/>
      <c r="D448" s="137"/>
      <c r="E448" s="137"/>
      <c r="F448" s="137"/>
      <c r="G448" s="137"/>
      <c r="H448" s="137"/>
      <c r="I448" s="137"/>
      <c r="J448" s="137"/>
      <c r="K448" s="137"/>
      <c r="L448" s="137"/>
    </row>
    <row r="449" spans="2:12">
      <c r="B449" s="136"/>
      <c r="C449" s="136"/>
      <c r="D449" s="137"/>
      <c r="E449" s="137"/>
      <c r="F449" s="137"/>
      <c r="G449" s="137"/>
      <c r="H449" s="137"/>
      <c r="I449" s="137"/>
      <c r="J449" s="137"/>
      <c r="K449" s="137"/>
      <c r="L449" s="137"/>
    </row>
    <row r="450" spans="2:12">
      <c r="B450" s="136"/>
      <c r="C450" s="136"/>
      <c r="D450" s="137"/>
      <c r="E450" s="137"/>
      <c r="F450" s="137"/>
      <c r="G450" s="137"/>
      <c r="H450" s="137"/>
      <c r="I450" s="137"/>
      <c r="J450" s="137"/>
      <c r="K450" s="137"/>
      <c r="L450" s="137"/>
    </row>
    <row r="451" spans="2:12">
      <c r="B451" s="136"/>
      <c r="C451" s="136"/>
      <c r="D451" s="137"/>
      <c r="E451" s="137"/>
      <c r="F451" s="137"/>
      <c r="G451" s="137"/>
      <c r="H451" s="137"/>
      <c r="I451" s="137"/>
      <c r="J451" s="137"/>
      <c r="K451" s="137"/>
      <c r="L451" s="137"/>
    </row>
    <row r="452" spans="2:12">
      <c r="B452" s="136"/>
      <c r="C452" s="136"/>
      <c r="D452" s="137"/>
      <c r="E452" s="137"/>
      <c r="F452" s="137"/>
      <c r="G452" s="137"/>
      <c r="H452" s="137"/>
      <c r="I452" s="137"/>
      <c r="J452" s="137"/>
      <c r="K452" s="137"/>
      <c r="L452" s="137"/>
    </row>
    <row r="453" spans="2:12">
      <c r="B453" s="136"/>
      <c r="C453" s="136"/>
      <c r="D453" s="137"/>
      <c r="E453" s="137"/>
      <c r="F453" s="137"/>
      <c r="G453" s="137"/>
      <c r="H453" s="137"/>
      <c r="I453" s="137"/>
      <c r="J453" s="137"/>
      <c r="K453" s="137"/>
      <c r="L453" s="137"/>
    </row>
    <row r="454" spans="2:12">
      <c r="B454" s="136"/>
      <c r="C454" s="136"/>
      <c r="D454" s="137"/>
      <c r="E454" s="137"/>
      <c r="F454" s="137"/>
      <c r="G454" s="137"/>
      <c r="H454" s="137"/>
      <c r="I454" s="137"/>
      <c r="J454" s="137"/>
      <c r="K454" s="137"/>
      <c r="L454" s="137"/>
    </row>
    <row r="455" spans="2:12">
      <c r="B455" s="136"/>
      <c r="C455" s="136"/>
      <c r="D455" s="137"/>
      <c r="E455" s="137"/>
      <c r="F455" s="137"/>
      <c r="G455" s="137"/>
      <c r="H455" s="137"/>
      <c r="I455" s="137"/>
      <c r="J455" s="137"/>
      <c r="K455" s="137"/>
      <c r="L455" s="137"/>
    </row>
    <row r="456" spans="2:12">
      <c r="B456" s="136"/>
      <c r="C456" s="136"/>
      <c r="D456" s="137"/>
      <c r="E456" s="137"/>
      <c r="F456" s="137"/>
      <c r="G456" s="137"/>
      <c r="H456" s="137"/>
      <c r="I456" s="137"/>
      <c r="J456" s="137"/>
      <c r="K456" s="137"/>
      <c r="L456" s="137"/>
    </row>
    <row r="457" spans="2:12">
      <c r="B457" s="136"/>
      <c r="C457" s="136"/>
      <c r="D457" s="137"/>
      <c r="E457" s="137"/>
      <c r="F457" s="137"/>
      <c r="G457" s="137"/>
      <c r="H457" s="137"/>
      <c r="I457" s="137"/>
      <c r="J457" s="137"/>
      <c r="K457" s="137"/>
      <c r="L457" s="137"/>
    </row>
    <row r="458" spans="2:12">
      <c r="B458" s="136"/>
      <c r="C458" s="136"/>
      <c r="D458" s="137"/>
      <c r="E458" s="137"/>
      <c r="F458" s="137"/>
      <c r="G458" s="137"/>
      <c r="H458" s="137"/>
      <c r="I458" s="137"/>
      <c r="J458" s="137"/>
      <c r="K458" s="137"/>
      <c r="L458" s="137"/>
    </row>
    <row r="459" spans="2:12">
      <c r="B459" s="136"/>
      <c r="C459" s="136"/>
      <c r="D459" s="137"/>
      <c r="E459" s="137"/>
      <c r="F459" s="137"/>
      <c r="G459" s="137"/>
      <c r="H459" s="137"/>
      <c r="I459" s="137"/>
      <c r="J459" s="137"/>
      <c r="K459" s="137"/>
      <c r="L459" s="137"/>
    </row>
    <row r="460" spans="2:12">
      <c r="B460" s="136"/>
      <c r="C460" s="136"/>
      <c r="D460" s="137"/>
      <c r="E460" s="137"/>
      <c r="F460" s="137"/>
      <c r="G460" s="137"/>
      <c r="H460" s="137"/>
      <c r="I460" s="137"/>
      <c r="J460" s="137"/>
      <c r="K460" s="137"/>
      <c r="L460" s="137"/>
    </row>
    <row r="461" spans="2:12">
      <c r="B461" s="136"/>
      <c r="C461" s="136"/>
      <c r="D461" s="137"/>
      <c r="E461" s="137"/>
      <c r="F461" s="137"/>
      <c r="G461" s="137"/>
      <c r="H461" s="137"/>
      <c r="I461" s="137"/>
      <c r="J461" s="137"/>
      <c r="K461" s="137"/>
      <c r="L461" s="137"/>
    </row>
    <row r="462" spans="2:12">
      <c r="B462" s="136"/>
      <c r="C462" s="136"/>
      <c r="D462" s="137"/>
      <c r="E462" s="137"/>
      <c r="F462" s="137"/>
      <c r="G462" s="137"/>
      <c r="H462" s="137"/>
      <c r="I462" s="137"/>
      <c r="J462" s="137"/>
      <c r="K462" s="137"/>
      <c r="L462" s="137"/>
    </row>
    <row r="463" spans="2:12">
      <c r="B463" s="136"/>
      <c r="C463" s="136"/>
      <c r="D463" s="137"/>
      <c r="E463" s="137"/>
      <c r="F463" s="137"/>
      <c r="G463" s="137"/>
      <c r="H463" s="137"/>
      <c r="I463" s="137"/>
      <c r="J463" s="137"/>
      <c r="K463" s="137"/>
      <c r="L463" s="137"/>
    </row>
    <row r="464" spans="2:12">
      <c r="B464" s="136"/>
      <c r="C464" s="136"/>
      <c r="D464" s="137"/>
      <c r="E464" s="137"/>
      <c r="F464" s="137"/>
      <c r="G464" s="137"/>
      <c r="H464" s="137"/>
      <c r="I464" s="137"/>
      <c r="J464" s="137"/>
      <c r="K464" s="137"/>
      <c r="L464" s="137"/>
    </row>
    <row r="465" spans="2:12">
      <c r="B465" s="136"/>
      <c r="C465" s="136"/>
      <c r="D465" s="137"/>
      <c r="E465" s="137"/>
      <c r="F465" s="137"/>
      <c r="G465" s="137"/>
      <c r="H465" s="137"/>
      <c r="I465" s="137"/>
      <c r="J465" s="137"/>
      <c r="K465" s="137"/>
      <c r="L465" s="137"/>
    </row>
    <row r="466" spans="2:12">
      <c r="B466" s="136"/>
      <c r="C466" s="136"/>
      <c r="D466" s="137"/>
      <c r="E466" s="137"/>
      <c r="F466" s="137"/>
      <c r="G466" s="137"/>
      <c r="H466" s="137"/>
      <c r="I466" s="137"/>
      <c r="J466" s="137"/>
      <c r="K466" s="137"/>
      <c r="L466" s="137"/>
    </row>
    <row r="467" spans="2:12">
      <c r="B467" s="136"/>
      <c r="C467" s="136"/>
      <c r="D467" s="137"/>
      <c r="E467" s="137"/>
      <c r="F467" s="137"/>
      <c r="G467" s="137"/>
      <c r="H467" s="137"/>
      <c r="I467" s="137"/>
      <c r="J467" s="137"/>
      <c r="K467" s="137"/>
      <c r="L467" s="137"/>
    </row>
    <row r="468" spans="2:12">
      <c r="B468" s="136"/>
      <c r="C468" s="136"/>
      <c r="D468" s="137"/>
      <c r="E468" s="137"/>
      <c r="F468" s="137"/>
      <c r="G468" s="137"/>
      <c r="H468" s="137"/>
      <c r="I468" s="137"/>
      <c r="J468" s="137"/>
      <c r="K468" s="137"/>
      <c r="L468" s="137"/>
    </row>
    <row r="469" spans="2:12">
      <c r="B469" s="136"/>
      <c r="C469" s="136"/>
      <c r="D469" s="137"/>
      <c r="E469" s="137"/>
      <c r="F469" s="137"/>
      <c r="G469" s="137"/>
      <c r="H469" s="137"/>
      <c r="I469" s="137"/>
      <c r="J469" s="137"/>
      <c r="K469" s="137"/>
      <c r="L469" s="137"/>
    </row>
    <row r="470" spans="2:12">
      <c r="B470" s="136"/>
      <c r="C470" s="136"/>
      <c r="D470" s="137"/>
      <c r="E470" s="137"/>
      <c r="F470" s="137"/>
      <c r="G470" s="137"/>
      <c r="H470" s="137"/>
      <c r="I470" s="137"/>
      <c r="J470" s="137"/>
      <c r="K470" s="137"/>
      <c r="L470" s="137"/>
    </row>
    <row r="471" spans="2:12">
      <c r="B471" s="136"/>
      <c r="C471" s="136"/>
      <c r="D471" s="137"/>
      <c r="E471" s="137"/>
      <c r="F471" s="137"/>
      <c r="G471" s="137"/>
      <c r="H471" s="137"/>
      <c r="I471" s="137"/>
      <c r="J471" s="137"/>
      <c r="K471" s="137"/>
      <c r="L471" s="137"/>
    </row>
    <row r="472" spans="2:12">
      <c r="B472" s="136"/>
      <c r="C472" s="136"/>
      <c r="D472" s="137"/>
      <c r="E472" s="137"/>
      <c r="F472" s="137"/>
      <c r="G472" s="137"/>
      <c r="H472" s="137"/>
      <c r="I472" s="137"/>
      <c r="J472" s="137"/>
      <c r="K472" s="137"/>
      <c r="L472" s="137"/>
    </row>
    <row r="473" spans="2:12">
      <c r="B473" s="136"/>
      <c r="C473" s="136"/>
      <c r="D473" s="137"/>
      <c r="E473" s="137"/>
      <c r="F473" s="137"/>
      <c r="G473" s="137"/>
      <c r="H473" s="137"/>
      <c r="I473" s="137"/>
      <c r="J473" s="137"/>
      <c r="K473" s="137"/>
      <c r="L473" s="137"/>
    </row>
    <row r="474" spans="2:12">
      <c r="B474" s="136"/>
      <c r="C474" s="136"/>
      <c r="D474" s="137"/>
      <c r="E474" s="137"/>
      <c r="F474" s="137"/>
      <c r="G474" s="137"/>
      <c r="H474" s="137"/>
      <c r="I474" s="137"/>
      <c r="J474" s="137"/>
      <c r="K474" s="137"/>
      <c r="L474" s="137"/>
    </row>
    <row r="475" spans="2:12">
      <c r="B475" s="136"/>
      <c r="C475" s="136"/>
      <c r="D475" s="137"/>
      <c r="E475" s="137"/>
      <c r="F475" s="137"/>
      <c r="G475" s="137"/>
      <c r="H475" s="137"/>
      <c r="I475" s="137"/>
      <c r="J475" s="137"/>
      <c r="K475" s="137"/>
      <c r="L475" s="137"/>
    </row>
    <row r="476" spans="2:12">
      <c r="B476" s="136"/>
      <c r="C476" s="136"/>
      <c r="D476" s="137"/>
      <c r="E476" s="137"/>
      <c r="F476" s="137"/>
      <c r="G476" s="137"/>
      <c r="H476" s="137"/>
      <c r="I476" s="137"/>
      <c r="J476" s="137"/>
      <c r="K476" s="137"/>
      <c r="L476" s="137"/>
    </row>
    <row r="477" spans="2:12">
      <c r="B477" s="136"/>
      <c r="C477" s="136"/>
      <c r="D477" s="137"/>
      <c r="E477" s="137"/>
      <c r="F477" s="137"/>
      <c r="G477" s="137"/>
      <c r="H477" s="137"/>
      <c r="I477" s="137"/>
      <c r="J477" s="137"/>
      <c r="K477" s="137"/>
      <c r="L477" s="137"/>
    </row>
    <row r="478" spans="2:12">
      <c r="B478" s="136"/>
      <c r="C478" s="136"/>
      <c r="D478" s="137"/>
      <c r="E478" s="137"/>
      <c r="F478" s="137"/>
      <c r="G478" s="137"/>
      <c r="H478" s="137"/>
      <c r="I478" s="137"/>
      <c r="J478" s="137"/>
      <c r="K478" s="137"/>
      <c r="L478" s="137"/>
    </row>
    <row r="479" spans="2:12">
      <c r="B479" s="136"/>
      <c r="C479" s="136"/>
      <c r="D479" s="137"/>
      <c r="E479" s="137"/>
      <c r="F479" s="137"/>
      <c r="G479" s="137"/>
      <c r="H479" s="137"/>
      <c r="I479" s="137"/>
      <c r="J479" s="137"/>
      <c r="K479" s="137"/>
      <c r="L479" s="137"/>
    </row>
    <row r="480" spans="2:12">
      <c r="B480" s="136"/>
      <c r="C480" s="136"/>
      <c r="D480" s="137"/>
      <c r="E480" s="137"/>
      <c r="F480" s="137"/>
      <c r="G480" s="137"/>
      <c r="H480" s="137"/>
      <c r="I480" s="137"/>
      <c r="J480" s="137"/>
      <c r="K480" s="137"/>
      <c r="L480" s="137"/>
    </row>
    <row r="481" spans="2:12">
      <c r="B481" s="136"/>
      <c r="C481" s="136"/>
      <c r="D481" s="137"/>
      <c r="E481" s="137"/>
      <c r="F481" s="137"/>
      <c r="G481" s="137"/>
      <c r="H481" s="137"/>
      <c r="I481" s="137"/>
      <c r="J481" s="137"/>
      <c r="K481" s="137"/>
      <c r="L481" s="137"/>
    </row>
    <row r="482" spans="2:12">
      <c r="B482" s="136"/>
      <c r="C482" s="136"/>
      <c r="D482" s="137"/>
      <c r="E482" s="137"/>
      <c r="F482" s="137"/>
      <c r="G482" s="137"/>
      <c r="H482" s="137"/>
      <c r="I482" s="137"/>
      <c r="J482" s="137"/>
      <c r="K482" s="137"/>
      <c r="L482" s="137"/>
    </row>
    <row r="483" spans="2:12">
      <c r="B483" s="136"/>
      <c r="C483" s="136"/>
      <c r="D483" s="137"/>
      <c r="E483" s="137"/>
      <c r="F483" s="137"/>
      <c r="G483" s="137"/>
      <c r="H483" s="137"/>
      <c r="I483" s="137"/>
      <c r="J483" s="137"/>
      <c r="K483" s="137"/>
      <c r="L483" s="137"/>
    </row>
    <row r="484" spans="2:12">
      <c r="B484" s="136"/>
      <c r="C484" s="136"/>
      <c r="D484" s="137"/>
      <c r="E484" s="137"/>
      <c r="F484" s="137"/>
      <c r="G484" s="137"/>
      <c r="H484" s="137"/>
      <c r="I484" s="137"/>
      <c r="J484" s="137"/>
      <c r="K484" s="137"/>
      <c r="L484" s="137"/>
    </row>
    <row r="485" spans="2:12">
      <c r="B485" s="136"/>
      <c r="C485" s="136"/>
      <c r="D485" s="137"/>
      <c r="E485" s="137"/>
      <c r="F485" s="137"/>
      <c r="G485" s="137"/>
      <c r="H485" s="137"/>
      <c r="I485" s="137"/>
      <c r="J485" s="137"/>
      <c r="K485" s="137"/>
      <c r="L485" s="137"/>
    </row>
    <row r="486" spans="2:12">
      <c r="B486" s="136"/>
      <c r="C486" s="136"/>
      <c r="D486" s="137"/>
      <c r="E486" s="137"/>
      <c r="F486" s="137"/>
      <c r="G486" s="137"/>
      <c r="H486" s="137"/>
      <c r="I486" s="137"/>
      <c r="J486" s="137"/>
      <c r="K486" s="137"/>
      <c r="L486" s="137"/>
    </row>
    <row r="487" spans="2:12">
      <c r="B487" s="136"/>
      <c r="C487" s="136"/>
      <c r="D487" s="137"/>
      <c r="E487" s="137"/>
      <c r="F487" s="137"/>
      <c r="G487" s="137"/>
      <c r="H487" s="137"/>
      <c r="I487" s="137"/>
      <c r="J487" s="137"/>
      <c r="K487" s="137"/>
      <c r="L487" s="137"/>
    </row>
    <row r="488" spans="2:12">
      <c r="B488" s="136"/>
      <c r="C488" s="136"/>
      <c r="D488" s="137"/>
      <c r="E488" s="137"/>
      <c r="F488" s="137"/>
      <c r="G488" s="137"/>
      <c r="H488" s="137"/>
      <c r="I488" s="137"/>
      <c r="J488" s="137"/>
      <c r="K488" s="137"/>
      <c r="L488" s="137"/>
    </row>
    <row r="489" spans="2:12">
      <c r="B489" s="136"/>
      <c r="C489" s="136"/>
      <c r="D489" s="137"/>
      <c r="E489" s="137"/>
      <c r="F489" s="137"/>
      <c r="G489" s="137"/>
      <c r="H489" s="137"/>
      <c r="I489" s="137"/>
      <c r="J489" s="137"/>
      <c r="K489" s="137"/>
      <c r="L489" s="137"/>
    </row>
    <row r="490" spans="2:12">
      <c r="B490" s="136"/>
      <c r="C490" s="136"/>
      <c r="D490" s="137"/>
      <c r="E490" s="137"/>
      <c r="F490" s="137"/>
      <c r="G490" s="137"/>
      <c r="H490" s="137"/>
      <c r="I490" s="137"/>
      <c r="J490" s="137"/>
      <c r="K490" s="137"/>
      <c r="L490" s="137"/>
    </row>
    <row r="491" spans="2:12">
      <c r="B491" s="136"/>
      <c r="C491" s="136"/>
      <c r="D491" s="137"/>
      <c r="E491" s="137"/>
      <c r="F491" s="137"/>
      <c r="G491" s="137"/>
      <c r="H491" s="137"/>
      <c r="I491" s="137"/>
      <c r="J491" s="137"/>
      <c r="K491" s="137"/>
      <c r="L491" s="137"/>
    </row>
    <row r="492" spans="2:12">
      <c r="B492" s="136"/>
      <c r="C492" s="136"/>
      <c r="D492" s="137"/>
      <c r="E492" s="137"/>
      <c r="F492" s="137"/>
      <c r="G492" s="137"/>
      <c r="H492" s="137"/>
      <c r="I492" s="137"/>
      <c r="J492" s="137"/>
      <c r="K492" s="137"/>
      <c r="L492" s="137"/>
    </row>
    <row r="493" spans="2:12">
      <c r="B493" s="136"/>
      <c r="C493" s="136"/>
      <c r="D493" s="137"/>
      <c r="E493" s="137"/>
      <c r="F493" s="137"/>
      <c r="G493" s="137"/>
      <c r="H493" s="137"/>
      <c r="I493" s="137"/>
      <c r="J493" s="137"/>
      <c r="K493" s="137"/>
      <c r="L493" s="137"/>
    </row>
    <row r="494" spans="2:12">
      <c r="B494" s="136"/>
      <c r="C494" s="136"/>
      <c r="D494" s="137"/>
      <c r="E494" s="137"/>
      <c r="F494" s="137"/>
      <c r="G494" s="137"/>
      <c r="H494" s="137"/>
      <c r="I494" s="137"/>
      <c r="J494" s="137"/>
      <c r="K494" s="137"/>
      <c r="L494" s="137"/>
    </row>
    <row r="495" spans="2:12">
      <c r="B495" s="136"/>
      <c r="C495" s="136"/>
      <c r="D495" s="137"/>
      <c r="E495" s="137"/>
      <c r="F495" s="137"/>
      <c r="G495" s="137"/>
      <c r="H495" s="137"/>
      <c r="I495" s="137"/>
      <c r="J495" s="137"/>
      <c r="K495" s="137"/>
      <c r="L495" s="137"/>
    </row>
    <row r="496" spans="2:12">
      <c r="B496" s="136"/>
      <c r="C496" s="136"/>
      <c r="D496" s="137"/>
      <c r="E496" s="137"/>
      <c r="F496" s="137"/>
      <c r="G496" s="137"/>
      <c r="H496" s="137"/>
      <c r="I496" s="137"/>
      <c r="J496" s="137"/>
      <c r="K496" s="137"/>
      <c r="L496" s="137"/>
    </row>
    <row r="497" spans="2:12">
      <c r="B497" s="136"/>
      <c r="C497" s="136"/>
      <c r="D497" s="137"/>
      <c r="E497" s="137"/>
      <c r="F497" s="137"/>
      <c r="G497" s="137"/>
      <c r="H497" s="137"/>
      <c r="I497" s="137"/>
      <c r="J497" s="137"/>
      <c r="K497" s="137"/>
      <c r="L497" s="137"/>
    </row>
    <row r="498" spans="2:12">
      <c r="B498" s="136"/>
      <c r="C498" s="136"/>
      <c r="D498" s="137"/>
      <c r="E498" s="137"/>
      <c r="F498" s="137"/>
      <c r="G498" s="137"/>
      <c r="H498" s="137"/>
      <c r="I498" s="137"/>
      <c r="J498" s="137"/>
      <c r="K498" s="137"/>
      <c r="L498" s="137"/>
    </row>
    <row r="499" spans="2:12">
      <c r="B499" s="136"/>
      <c r="C499" s="136"/>
      <c r="D499" s="137"/>
      <c r="E499" s="137"/>
      <c r="F499" s="137"/>
      <c r="G499" s="137"/>
      <c r="H499" s="137"/>
      <c r="I499" s="137"/>
      <c r="J499" s="137"/>
      <c r="K499" s="137"/>
      <c r="L499" s="137"/>
    </row>
    <row r="500" spans="2:12">
      <c r="B500" s="136"/>
      <c r="C500" s="136"/>
      <c r="D500" s="137"/>
      <c r="E500" s="137"/>
      <c r="F500" s="137"/>
      <c r="G500" s="137"/>
      <c r="H500" s="137"/>
      <c r="I500" s="137"/>
      <c r="J500" s="137"/>
      <c r="K500" s="137"/>
      <c r="L500" s="137"/>
    </row>
    <row r="501" spans="2:12">
      <c r="B501" s="136"/>
      <c r="C501" s="136"/>
      <c r="D501" s="137"/>
      <c r="E501" s="137"/>
      <c r="F501" s="137"/>
      <c r="G501" s="137"/>
      <c r="H501" s="137"/>
      <c r="I501" s="137"/>
      <c r="J501" s="137"/>
      <c r="K501" s="137"/>
      <c r="L501" s="137"/>
    </row>
    <row r="502" spans="2:12">
      <c r="B502" s="136"/>
      <c r="C502" s="136"/>
      <c r="D502" s="137"/>
      <c r="E502" s="137"/>
      <c r="F502" s="137"/>
      <c r="G502" s="137"/>
      <c r="H502" s="137"/>
      <c r="I502" s="137"/>
      <c r="J502" s="137"/>
      <c r="K502" s="137"/>
      <c r="L502" s="137"/>
    </row>
    <row r="503" spans="2:12">
      <c r="B503" s="136"/>
      <c r="C503" s="136"/>
      <c r="D503" s="137"/>
      <c r="E503" s="137"/>
      <c r="F503" s="137"/>
      <c r="G503" s="137"/>
      <c r="H503" s="137"/>
      <c r="I503" s="137"/>
      <c r="J503" s="137"/>
      <c r="K503" s="137"/>
      <c r="L503" s="137"/>
    </row>
    <row r="504" spans="2:12">
      <c r="B504" s="136"/>
      <c r="C504" s="136"/>
      <c r="D504" s="137"/>
      <c r="E504" s="137"/>
      <c r="F504" s="137"/>
      <c r="G504" s="137"/>
      <c r="H504" s="137"/>
      <c r="I504" s="137"/>
      <c r="J504" s="137"/>
      <c r="K504" s="137"/>
      <c r="L504" s="137"/>
    </row>
    <row r="505" spans="2:12">
      <c r="B505" s="136"/>
      <c r="C505" s="136"/>
      <c r="D505" s="137"/>
      <c r="E505" s="137"/>
      <c r="F505" s="137"/>
      <c r="G505" s="137"/>
      <c r="H505" s="137"/>
      <c r="I505" s="137"/>
      <c r="J505" s="137"/>
      <c r="K505" s="137"/>
      <c r="L505" s="137"/>
    </row>
    <row r="506" spans="2:12">
      <c r="D506" s="1"/>
    </row>
    <row r="507" spans="2:12">
      <c r="E50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48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2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148</v>
      </c>
      <c r="C1" s="67" t="s" vm="1">
        <v>236</v>
      </c>
    </row>
    <row r="2" spans="2:11">
      <c r="B2" s="46" t="s">
        <v>147</v>
      </c>
      <c r="C2" s="67" t="s">
        <v>237</v>
      </c>
    </row>
    <row r="3" spans="2:11">
      <c r="B3" s="46" t="s">
        <v>149</v>
      </c>
      <c r="C3" s="67" t="s">
        <v>238</v>
      </c>
    </row>
    <row r="4" spans="2:11">
      <c r="B4" s="46" t="s">
        <v>150</v>
      </c>
      <c r="C4" s="67">
        <v>2102</v>
      </c>
    </row>
    <row r="6" spans="2:11" ht="26.25" customHeight="1">
      <c r="B6" s="180" t="s">
        <v>177</v>
      </c>
      <c r="C6" s="181"/>
      <c r="D6" s="181"/>
      <c r="E6" s="181"/>
      <c r="F6" s="181"/>
      <c r="G6" s="181"/>
      <c r="H6" s="181"/>
      <c r="I6" s="181"/>
      <c r="J6" s="181"/>
      <c r="K6" s="182"/>
    </row>
    <row r="7" spans="2:11" ht="26.25" customHeight="1">
      <c r="B7" s="180" t="s">
        <v>103</v>
      </c>
      <c r="C7" s="181"/>
      <c r="D7" s="181"/>
      <c r="E7" s="181"/>
      <c r="F7" s="181"/>
      <c r="G7" s="181"/>
      <c r="H7" s="181"/>
      <c r="I7" s="181"/>
      <c r="J7" s="181"/>
      <c r="K7" s="182"/>
    </row>
    <row r="8" spans="2:11" s="3" customFormat="1" ht="63">
      <c r="B8" s="21" t="s">
        <v>118</v>
      </c>
      <c r="C8" s="29" t="s">
        <v>46</v>
      </c>
      <c r="D8" s="29" t="s">
        <v>67</v>
      </c>
      <c r="E8" s="29" t="s">
        <v>105</v>
      </c>
      <c r="F8" s="29" t="s">
        <v>106</v>
      </c>
      <c r="G8" s="29" t="s">
        <v>212</v>
      </c>
      <c r="H8" s="29" t="s">
        <v>211</v>
      </c>
      <c r="I8" s="29" t="s">
        <v>113</v>
      </c>
      <c r="J8" s="29" t="s">
        <v>151</v>
      </c>
      <c r="K8" s="30" t="s">
        <v>153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51</v>
      </c>
      <c r="C11" s="69"/>
      <c r="D11" s="69"/>
      <c r="E11" s="69"/>
      <c r="F11" s="69"/>
      <c r="G11" s="77"/>
      <c r="H11" s="79"/>
      <c r="I11" s="77">
        <v>-466774.91847194708</v>
      </c>
      <c r="J11" s="78">
        <f>IFERROR(I11/$I$11,0)</f>
        <v>1</v>
      </c>
      <c r="K11" s="78">
        <f>I11/'סכום נכסי הקרן'!$C$42</f>
        <v>-7.516195198491755E-3</v>
      </c>
    </row>
    <row r="12" spans="2:11" ht="19.5" customHeight="1">
      <c r="B12" s="70" t="s">
        <v>33</v>
      </c>
      <c r="C12" s="71"/>
      <c r="D12" s="71"/>
      <c r="E12" s="71"/>
      <c r="F12" s="71"/>
      <c r="G12" s="80"/>
      <c r="H12" s="82"/>
      <c r="I12" s="80">
        <v>-500025.44961417309</v>
      </c>
      <c r="J12" s="81">
        <f t="shared" ref="J12:J75" si="0">IFERROR(I12/$I$11,0)</f>
        <v>1.0712346139999902</v>
      </c>
      <c r="K12" s="81">
        <f>I12/'סכום נכסי הקרן'!$C$42</f>
        <v>-8.0516084622048942E-3</v>
      </c>
    </row>
    <row r="13" spans="2:11">
      <c r="B13" s="92" t="s">
        <v>195</v>
      </c>
      <c r="C13" s="71"/>
      <c r="D13" s="71"/>
      <c r="E13" s="71"/>
      <c r="F13" s="71"/>
      <c r="G13" s="80"/>
      <c r="H13" s="82"/>
      <c r="I13" s="80">
        <v>8591.0875924149987</v>
      </c>
      <c r="J13" s="81">
        <f t="shared" si="0"/>
        <v>-1.8405203991120868E-2</v>
      </c>
      <c r="K13" s="81">
        <f>I13/'סכום נכסי הקרן'!$C$42</f>
        <v>1.3833710586532395E-4</v>
      </c>
    </row>
    <row r="14" spans="2:11">
      <c r="B14" s="76" t="s">
        <v>925</v>
      </c>
      <c r="C14" s="73" t="s">
        <v>2476</v>
      </c>
      <c r="D14" s="86" t="s">
        <v>515</v>
      </c>
      <c r="E14" s="86" t="s">
        <v>135</v>
      </c>
      <c r="F14" s="95">
        <v>44882</v>
      </c>
      <c r="G14" s="83">
        <v>11076215.130194003</v>
      </c>
      <c r="H14" s="85">
        <v>1.585175</v>
      </c>
      <c r="I14" s="83">
        <v>175.57741772600002</v>
      </c>
      <c r="J14" s="84">
        <f t="shared" si="0"/>
        <v>-3.761500688614059E-4</v>
      </c>
      <c r="K14" s="84">
        <f>I14/'סכום נכסי הקרן'!$C$42</f>
        <v>2.8272173414884423E-6</v>
      </c>
    </row>
    <row r="15" spans="2:11">
      <c r="B15" s="76" t="s">
        <v>957</v>
      </c>
      <c r="C15" s="73" t="s">
        <v>2477</v>
      </c>
      <c r="D15" s="86" t="s">
        <v>515</v>
      </c>
      <c r="E15" s="86" t="s">
        <v>135</v>
      </c>
      <c r="F15" s="95">
        <v>44917</v>
      </c>
      <c r="G15" s="83">
        <v>39003487.386826009</v>
      </c>
      <c r="H15" s="85">
        <v>4.195055</v>
      </c>
      <c r="I15" s="83">
        <v>1636.2175996330002</v>
      </c>
      <c r="J15" s="84">
        <f t="shared" si="0"/>
        <v>-3.5053674370280801E-3</v>
      </c>
      <c r="K15" s="84">
        <f>I15/'סכום נכסי הקרן'!$C$42</f>
        <v>2.6347025899139804E-5</v>
      </c>
    </row>
    <row r="16" spans="2:11" s="6" customFormat="1">
      <c r="B16" s="76" t="s">
        <v>2478</v>
      </c>
      <c r="C16" s="73" t="s">
        <v>2479</v>
      </c>
      <c r="D16" s="86" t="s">
        <v>515</v>
      </c>
      <c r="E16" s="86" t="s">
        <v>135</v>
      </c>
      <c r="F16" s="95">
        <v>44952</v>
      </c>
      <c r="G16" s="83">
        <v>24619523.667013004</v>
      </c>
      <c r="H16" s="85">
        <v>-35.132581999999999</v>
      </c>
      <c r="I16" s="83">
        <v>-8649.474336674999</v>
      </c>
      <c r="J16" s="84">
        <f t="shared" si="0"/>
        <v>1.8530289427268847E-2</v>
      </c>
      <c r="K16" s="84">
        <f>I16/'סכום נכסי הקרן'!$C$42</f>
        <v>-1.3927727241990064E-4</v>
      </c>
    </row>
    <row r="17" spans="2:11" s="6" customFormat="1">
      <c r="B17" s="76" t="s">
        <v>912</v>
      </c>
      <c r="C17" s="73" t="s">
        <v>2480</v>
      </c>
      <c r="D17" s="86" t="s">
        <v>515</v>
      </c>
      <c r="E17" s="86" t="s">
        <v>135</v>
      </c>
      <c r="F17" s="95">
        <v>44952</v>
      </c>
      <c r="G17" s="83">
        <v>40976195.288880005</v>
      </c>
      <c r="H17" s="85">
        <v>-6.1673660000000003</v>
      </c>
      <c r="I17" s="83">
        <v>-2527.1520410010003</v>
      </c>
      <c r="J17" s="84">
        <f t="shared" si="0"/>
        <v>5.4140699103413384E-3</v>
      </c>
      <c r="K17" s="84">
        <f>I17/'סכום נכסי הקרן'!$C$42</f>
        <v>-4.0693206264406256E-5</v>
      </c>
    </row>
    <row r="18" spans="2:11" s="6" customFormat="1">
      <c r="B18" s="76" t="s">
        <v>925</v>
      </c>
      <c r="C18" s="73" t="s">
        <v>2481</v>
      </c>
      <c r="D18" s="86" t="s">
        <v>515</v>
      </c>
      <c r="E18" s="86" t="s">
        <v>135</v>
      </c>
      <c r="F18" s="95">
        <v>44965</v>
      </c>
      <c r="G18" s="83">
        <v>11515073.477256002</v>
      </c>
      <c r="H18" s="85">
        <v>2.1349860000000001</v>
      </c>
      <c r="I18" s="83">
        <v>245.84523976500003</v>
      </c>
      <c r="J18" s="84">
        <f t="shared" si="0"/>
        <v>-5.2668905298041454E-4</v>
      </c>
      <c r="K18" s="84">
        <f>I18/'סכום נכסי הקרן'!$C$42</f>
        <v>3.9586977311095614E-6</v>
      </c>
    </row>
    <row r="19" spans="2:11">
      <c r="B19" s="76" t="s">
        <v>1040</v>
      </c>
      <c r="C19" s="73" t="s">
        <v>2482</v>
      </c>
      <c r="D19" s="86" t="s">
        <v>515</v>
      </c>
      <c r="E19" s="86" t="s">
        <v>135</v>
      </c>
      <c r="F19" s="95">
        <v>44965</v>
      </c>
      <c r="G19" s="83">
        <v>9847615.1690100022</v>
      </c>
      <c r="H19" s="85">
        <v>19.151985</v>
      </c>
      <c r="I19" s="83">
        <v>1886.0137849850003</v>
      </c>
      <c r="J19" s="84">
        <f t="shared" si="0"/>
        <v>-4.0405208385213371E-3</v>
      </c>
      <c r="K19" s="84">
        <f>I19/'סכום נכסי הקרן'!$C$42</f>
        <v>3.0369343325899953E-5</v>
      </c>
    </row>
    <row r="20" spans="2:11">
      <c r="B20" s="76" t="s">
        <v>1040</v>
      </c>
      <c r="C20" s="73" t="s">
        <v>2483</v>
      </c>
      <c r="D20" s="86" t="s">
        <v>515</v>
      </c>
      <c r="E20" s="86" t="s">
        <v>135</v>
      </c>
      <c r="F20" s="95">
        <v>44952</v>
      </c>
      <c r="G20" s="83">
        <v>28352155.101151004</v>
      </c>
      <c r="H20" s="85">
        <v>31.591823000000002</v>
      </c>
      <c r="I20" s="83">
        <v>8956.9626470910007</v>
      </c>
      <c r="J20" s="84">
        <f t="shared" si="0"/>
        <v>-1.9189040140401865E-2</v>
      </c>
      <c r="K20" s="84">
        <f>I20/'סכום נכסי הקרן'!$C$42</f>
        <v>1.4422857136695406E-4</v>
      </c>
    </row>
    <row r="21" spans="2:11">
      <c r="B21" s="76" t="s">
        <v>938</v>
      </c>
      <c r="C21" s="73" t="s">
        <v>2484</v>
      </c>
      <c r="D21" s="86" t="s">
        <v>515</v>
      </c>
      <c r="E21" s="86" t="s">
        <v>135</v>
      </c>
      <c r="F21" s="95">
        <v>45091</v>
      </c>
      <c r="G21" s="83">
        <v>24125767.242745005</v>
      </c>
      <c r="H21" s="85">
        <v>14.614584000000001</v>
      </c>
      <c r="I21" s="83">
        <v>3525.8805985640001</v>
      </c>
      <c r="J21" s="84">
        <f t="shared" si="0"/>
        <v>-7.5537062062084716E-3</v>
      </c>
      <c r="K21" s="84">
        <f>I21/'סכום נכסי הקרן'!$C$42</f>
        <v>5.6775130317921491E-5</v>
      </c>
    </row>
    <row r="22" spans="2:11">
      <c r="B22" s="76" t="s">
        <v>957</v>
      </c>
      <c r="C22" s="73" t="s">
        <v>2485</v>
      </c>
      <c r="D22" s="86" t="s">
        <v>515</v>
      </c>
      <c r="E22" s="86" t="s">
        <v>135</v>
      </c>
      <c r="F22" s="95">
        <v>45043</v>
      </c>
      <c r="G22" s="83">
        <v>32143958.421540003</v>
      </c>
      <c r="H22" s="85">
        <v>10.394539999999999</v>
      </c>
      <c r="I22" s="83">
        <v>3341.2166823270004</v>
      </c>
      <c r="J22" s="84">
        <f t="shared" si="0"/>
        <v>-7.1580895847294882E-3</v>
      </c>
      <c r="K22" s="84">
        <f>I22/'סכום נכסי הקרן'!$C$42</f>
        <v>5.3801598567117619E-5</v>
      </c>
    </row>
    <row r="23" spans="2:11">
      <c r="B23" s="72"/>
      <c r="C23" s="73"/>
      <c r="D23" s="73"/>
      <c r="E23" s="73"/>
      <c r="F23" s="73"/>
      <c r="G23" s="83"/>
      <c r="H23" s="85"/>
      <c r="I23" s="73"/>
      <c r="J23" s="84"/>
      <c r="K23" s="73"/>
    </row>
    <row r="24" spans="2:11">
      <c r="B24" s="92" t="s">
        <v>2465</v>
      </c>
      <c r="C24" s="71"/>
      <c r="D24" s="71"/>
      <c r="E24" s="71"/>
      <c r="F24" s="71"/>
      <c r="G24" s="80"/>
      <c r="H24" s="82"/>
      <c r="I24" s="80">
        <v>-572234.68497000809</v>
      </c>
      <c r="J24" s="81">
        <f t="shared" si="0"/>
        <v>1.2259328047087412</v>
      </c>
      <c r="K24" s="81">
        <f>I24/'סכום נכסי הקרן'!$C$42</f>
        <v>-9.2143502604253719E-3</v>
      </c>
    </row>
    <row r="25" spans="2:11">
      <c r="B25" s="76" t="s">
        <v>2486</v>
      </c>
      <c r="C25" s="73" t="s">
        <v>2487</v>
      </c>
      <c r="D25" s="86" t="s">
        <v>515</v>
      </c>
      <c r="E25" s="86" t="s">
        <v>134</v>
      </c>
      <c r="F25" s="95">
        <v>44951</v>
      </c>
      <c r="G25" s="83">
        <v>26238099.573000003</v>
      </c>
      <c r="H25" s="85">
        <v>-15.460433999999999</v>
      </c>
      <c r="I25" s="83">
        <v>-4056.5239996190007</v>
      </c>
      <c r="J25" s="84">
        <f t="shared" si="0"/>
        <v>8.6905355002762329E-3</v>
      </c>
      <c r="K25" s="84">
        <f>I25/'סכום נכסי הקרן'!$C$42</f>
        <v>-6.5319761199498374E-5</v>
      </c>
    </row>
    <row r="26" spans="2:11">
      <c r="B26" s="76" t="s">
        <v>2486</v>
      </c>
      <c r="C26" s="73" t="s">
        <v>2488</v>
      </c>
      <c r="D26" s="86" t="s">
        <v>515</v>
      </c>
      <c r="E26" s="86" t="s">
        <v>134</v>
      </c>
      <c r="F26" s="95">
        <v>44951</v>
      </c>
      <c r="G26" s="83">
        <v>12624169.717050001</v>
      </c>
      <c r="H26" s="85">
        <v>-15.460433999999999</v>
      </c>
      <c r="I26" s="83">
        <v>-1951.7513938440004</v>
      </c>
      <c r="J26" s="84">
        <f t="shared" si="0"/>
        <v>4.1813544743006569E-3</v>
      </c>
      <c r="K26" s="84">
        <f>I26/'סכום נכסי הקרן'!$C$42</f>
        <v>-3.1427876422930617E-5</v>
      </c>
    </row>
    <row r="27" spans="2:11">
      <c r="B27" s="76" t="s">
        <v>2489</v>
      </c>
      <c r="C27" s="73" t="s">
        <v>2490</v>
      </c>
      <c r="D27" s="86" t="s">
        <v>515</v>
      </c>
      <c r="E27" s="86" t="s">
        <v>134</v>
      </c>
      <c r="F27" s="95">
        <v>44951</v>
      </c>
      <c r="G27" s="83">
        <v>29986399.512000002</v>
      </c>
      <c r="H27" s="85">
        <v>-15.460433999999999</v>
      </c>
      <c r="I27" s="83">
        <v>-4636.0274294310011</v>
      </c>
      <c r="J27" s="84">
        <f t="shared" si="0"/>
        <v>9.9320405745186233E-3</v>
      </c>
      <c r="K27" s="84">
        <f>I27/'סכום נכסי הקרן'!$C$42</f>
        <v>-7.465115567742218E-5</v>
      </c>
    </row>
    <row r="28" spans="2:11">
      <c r="B28" s="76" t="s">
        <v>2491</v>
      </c>
      <c r="C28" s="73" t="s">
        <v>2492</v>
      </c>
      <c r="D28" s="86" t="s">
        <v>515</v>
      </c>
      <c r="E28" s="86" t="s">
        <v>134</v>
      </c>
      <c r="F28" s="95">
        <v>44951</v>
      </c>
      <c r="G28" s="83">
        <v>9248511.6152450014</v>
      </c>
      <c r="H28" s="85">
        <v>-15.408134</v>
      </c>
      <c r="I28" s="83">
        <v>-1425.023061138</v>
      </c>
      <c r="J28" s="84">
        <f t="shared" si="0"/>
        <v>3.0529126667795522E-3</v>
      </c>
      <c r="K28" s="84">
        <f>I28/'סכום נכסי הקרן'!$C$42</f>
        <v>-2.2946287527463129E-5</v>
      </c>
    </row>
    <row r="29" spans="2:11">
      <c r="B29" s="76" t="s">
        <v>2491</v>
      </c>
      <c r="C29" s="73" t="s">
        <v>2493</v>
      </c>
      <c r="D29" s="86" t="s">
        <v>515</v>
      </c>
      <c r="E29" s="86" t="s">
        <v>134</v>
      </c>
      <c r="F29" s="95">
        <v>44951</v>
      </c>
      <c r="G29" s="83">
        <v>56249978.465250008</v>
      </c>
      <c r="H29" s="85">
        <v>-15.408134</v>
      </c>
      <c r="I29" s="83">
        <v>-8667.0720488000024</v>
      </c>
      <c r="J29" s="84">
        <f t="shared" si="0"/>
        <v>1.8567990065046499E-2</v>
      </c>
      <c r="K29" s="84">
        <f>I29/'סכום נכסי הקרן'!$C$42</f>
        <v>-1.3956063777254509E-4</v>
      </c>
    </row>
    <row r="30" spans="2:11">
      <c r="B30" s="76" t="s">
        <v>2494</v>
      </c>
      <c r="C30" s="73" t="s">
        <v>2495</v>
      </c>
      <c r="D30" s="86" t="s">
        <v>515</v>
      </c>
      <c r="E30" s="86" t="s">
        <v>134</v>
      </c>
      <c r="F30" s="95">
        <v>44950</v>
      </c>
      <c r="G30" s="83">
        <v>131614000.00000001</v>
      </c>
      <c r="H30" s="85">
        <v>-14.7034</v>
      </c>
      <c r="I30" s="83">
        <v>-19351.732800000002</v>
      </c>
      <c r="J30" s="84">
        <f t="shared" si="0"/>
        <v>4.1458381832834124E-2</v>
      </c>
      <c r="K30" s="84">
        <f>I30/'סכום נכסי הקרן'!$C$42</f>
        <v>-3.1160929046918567E-4</v>
      </c>
    </row>
    <row r="31" spans="2:11">
      <c r="B31" s="76" t="s">
        <v>2494</v>
      </c>
      <c r="C31" s="73" t="s">
        <v>2496</v>
      </c>
      <c r="D31" s="86" t="s">
        <v>515</v>
      </c>
      <c r="E31" s="86" t="s">
        <v>134</v>
      </c>
      <c r="F31" s="95">
        <v>44950</v>
      </c>
      <c r="G31" s="83">
        <v>38124229.755780004</v>
      </c>
      <c r="H31" s="85">
        <v>-14.7034</v>
      </c>
      <c r="I31" s="83">
        <v>-5605.5579750280003</v>
      </c>
      <c r="J31" s="84">
        <f t="shared" si="0"/>
        <v>1.2009124212111862E-2</v>
      </c>
      <c r="K31" s="84">
        <f>I31/'סכום נכסי הקרן'!$C$42</f>
        <v>-9.026292174116626E-5</v>
      </c>
    </row>
    <row r="32" spans="2:11">
      <c r="B32" s="76" t="s">
        <v>2497</v>
      </c>
      <c r="C32" s="73" t="s">
        <v>2498</v>
      </c>
      <c r="D32" s="86" t="s">
        <v>515</v>
      </c>
      <c r="E32" s="86" t="s">
        <v>134</v>
      </c>
      <c r="F32" s="95">
        <v>44950</v>
      </c>
      <c r="G32" s="83">
        <v>45330195.540240005</v>
      </c>
      <c r="H32" s="85">
        <v>-14.572735</v>
      </c>
      <c r="I32" s="83">
        <v>-6605.8491605820009</v>
      </c>
      <c r="J32" s="84">
        <f t="shared" si="0"/>
        <v>1.4152108219968569E-2</v>
      </c>
      <c r="K32" s="84">
        <f>I32/'סכום נכסי הקרן'!$C$42</f>
        <v>-1.0637000785146346E-4</v>
      </c>
    </row>
    <row r="33" spans="2:11">
      <c r="B33" s="76" t="s">
        <v>2499</v>
      </c>
      <c r="C33" s="73" t="s">
        <v>2500</v>
      </c>
      <c r="D33" s="86" t="s">
        <v>515</v>
      </c>
      <c r="E33" s="86" t="s">
        <v>134</v>
      </c>
      <c r="F33" s="95">
        <v>44950</v>
      </c>
      <c r="G33" s="83">
        <v>26444199.448800005</v>
      </c>
      <c r="H33" s="85">
        <v>-14.565866</v>
      </c>
      <c r="I33" s="83">
        <v>-3851.826626680001</v>
      </c>
      <c r="J33" s="84">
        <f t="shared" si="0"/>
        <v>8.2519999988206177E-3</v>
      </c>
      <c r="K33" s="84">
        <f>I33/'סכום נכסי הקרן'!$C$42</f>
        <v>-6.2023642769089499E-5</v>
      </c>
    </row>
    <row r="34" spans="2:11">
      <c r="B34" s="76" t="s">
        <v>2501</v>
      </c>
      <c r="C34" s="73" t="s">
        <v>2502</v>
      </c>
      <c r="D34" s="86" t="s">
        <v>515</v>
      </c>
      <c r="E34" s="86" t="s">
        <v>134</v>
      </c>
      <c r="F34" s="95">
        <v>44952</v>
      </c>
      <c r="G34" s="83">
        <v>35544845.217312008</v>
      </c>
      <c r="H34" s="85">
        <v>-14.445479000000001</v>
      </c>
      <c r="I34" s="83">
        <v>-5134.6230893710017</v>
      </c>
      <c r="J34" s="84">
        <f t="shared" si="0"/>
        <v>1.100021206404986E-2</v>
      </c>
      <c r="K34" s="84">
        <f>I34/'סכום נכסי הקרן'!$C$42</f>
        <v>-8.2679741098202634E-5</v>
      </c>
    </row>
    <row r="35" spans="2:11">
      <c r="B35" s="76" t="s">
        <v>2503</v>
      </c>
      <c r="C35" s="73" t="s">
        <v>2504</v>
      </c>
      <c r="D35" s="86" t="s">
        <v>515</v>
      </c>
      <c r="E35" s="86" t="s">
        <v>134</v>
      </c>
      <c r="F35" s="95">
        <v>44952</v>
      </c>
      <c r="G35" s="83">
        <v>71863176.474000022</v>
      </c>
      <c r="H35" s="85">
        <v>-14.418067000000001</v>
      </c>
      <c r="I35" s="83">
        <v>-10361.280741877003</v>
      </c>
      <c r="J35" s="84">
        <f t="shared" si="0"/>
        <v>2.2197595311667779E-2</v>
      </c>
      <c r="K35" s="84">
        <f>I35/'סכום נכסי הקרן'!$C$42</f>
        <v>-1.6684145929962046E-4</v>
      </c>
    </row>
    <row r="36" spans="2:11">
      <c r="B36" s="76" t="s">
        <v>2505</v>
      </c>
      <c r="C36" s="73" t="s">
        <v>2506</v>
      </c>
      <c r="D36" s="86" t="s">
        <v>515</v>
      </c>
      <c r="E36" s="86" t="s">
        <v>134</v>
      </c>
      <c r="F36" s="95">
        <v>44952</v>
      </c>
      <c r="G36" s="83">
        <v>36323948.044512011</v>
      </c>
      <c r="H36" s="85">
        <v>-14.37355</v>
      </c>
      <c r="I36" s="83">
        <v>-5221.0408646820015</v>
      </c>
      <c r="J36" s="84">
        <f t="shared" si="0"/>
        <v>1.1185350065024505E-2</v>
      </c>
      <c r="K36" s="84">
        <f>I36/'סכום נכסי הקרן'!$C$42</f>
        <v>-8.4071274452186633E-5</v>
      </c>
    </row>
    <row r="37" spans="2:11">
      <c r="B37" s="76" t="s">
        <v>2507</v>
      </c>
      <c r="C37" s="73" t="s">
        <v>2508</v>
      </c>
      <c r="D37" s="86" t="s">
        <v>515</v>
      </c>
      <c r="E37" s="86" t="s">
        <v>134</v>
      </c>
      <c r="F37" s="95">
        <v>44959</v>
      </c>
      <c r="G37" s="83">
        <v>47371988.507616006</v>
      </c>
      <c r="H37" s="85">
        <v>-13.245649</v>
      </c>
      <c r="I37" s="83">
        <v>-6274.7273131680013</v>
      </c>
      <c r="J37" s="84">
        <f t="shared" si="0"/>
        <v>1.3442725958175297E-2</v>
      </c>
      <c r="K37" s="84">
        <f>I37/'סכום נכסי הקרן'!$C$42</f>
        <v>-1.0103815230147765E-4</v>
      </c>
    </row>
    <row r="38" spans="2:11">
      <c r="B38" s="76" t="s">
        <v>2509</v>
      </c>
      <c r="C38" s="73" t="s">
        <v>2510</v>
      </c>
      <c r="D38" s="86" t="s">
        <v>515</v>
      </c>
      <c r="E38" s="86" t="s">
        <v>134</v>
      </c>
      <c r="F38" s="95">
        <v>44959</v>
      </c>
      <c r="G38" s="83">
        <v>3554719.8412600006</v>
      </c>
      <c r="H38" s="85">
        <v>-13.232222999999999</v>
      </c>
      <c r="I38" s="83">
        <v>-470.36846693500001</v>
      </c>
      <c r="J38" s="84">
        <f t="shared" si="0"/>
        <v>1.0076986751447934E-3</v>
      </c>
      <c r="K38" s="84">
        <f>I38/'סכום נכסי הקרן'!$C$42</f>
        <v>-7.5740599436497989E-6</v>
      </c>
    </row>
    <row r="39" spans="2:11">
      <c r="B39" s="76" t="s">
        <v>2511</v>
      </c>
      <c r="C39" s="73" t="s">
        <v>2512</v>
      </c>
      <c r="D39" s="86" t="s">
        <v>515</v>
      </c>
      <c r="E39" s="86" t="s">
        <v>134</v>
      </c>
      <c r="F39" s="95">
        <v>44959</v>
      </c>
      <c r="G39" s="83">
        <v>38238321.46230001</v>
      </c>
      <c r="H39" s="85">
        <v>-13.141683</v>
      </c>
      <c r="I39" s="83">
        <v>-5025.1590379670006</v>
      </c>
      <c r="J39" s="84">
        <f t="shared" si="0"/>
        <v>1.0765700638795162E-2</v>
      </c>
      <c r="K39" s="84">
        <f>I39/'סכום נכסי הקרן'!$C$42</f>
        <v>-8.0917107449711819E-5</v>
      </c>
    </row>
    <row r="40" spans="2:11">
      <c r="B40" s="76" t="s">
        <v>2511</v>
      </c>
      <c r="C40" s="73" t="s">
        <v>2513</v>
      </c>
      <c r="D40" s="86" t="s">
        <v>515</v>
      </c>
      <c r="E40" s="86" t="s">
        <v>134</v>
      </c>
      <c r="F40" s="95">
        <v>44959</v>
      </c>
      <c r="G40" s="83">
        <v>50650500.000000007</v>
      </c>
      <c r="H40" s="85">
        <v>-13.141683</v>
      </c>
      <c r="I40" s="83">
        <v>-6656.3282100000006</v>
      </c>
      <c r="J40" s="84">
        <f t="shared" si="0"/>
        <v>1.426025252554362E-2</v>
      </c>
      <c r="K40" s="84">
        <f>I40/'סכום נכסי הקרן'!$C$42</f>
        <v>-1.0718284156177088E-4</v>
      </c>
    </row>
    <row r="41" spans="2:11">
      <c r="B41" s="76" t="s">
        <v>2511</v>
      </c>
      <c r="C41" s="73" t="s">
        <v>2514</v>
      </c>
      <c r="D41" s="86" t="s">
        <v>515</v>
      </c>
      <c r="E41" s="86" t="s">
        <v>134</v>
      </c>
      <c r="F41" s="95">
        <v>44959</v>
      </c>
      <c r="G41" s="83">
        <v>34342826.895116001</v>
      </c>
      <c r="H41" s="85">
        <v>-13.141683</v>
      </c>
      <c r="I41" s="83">
        <v>-4513.225485891001</v>
      </c>
      <c r="J41" s="84">
        <f t="shared" si="0"/>
        <v>9.6689545802196818E-3</v>
      </c>
      <c r="K41" s="84">
        <f>I41/'סכום נכסי הקרן'!$C$42</f>
        <v>-7.2673749990282037E-5</v>
      </c>
    </row>
    <row r="42" spans="2:11">
      <c r="B42" s="76" t="s">
        <v>2515</v>
      </c>
      <c r="C42" s="73" t="s">
        <v>2516</v>
      </c>
      <c r="D42" s="86" t="s">
        <v>515</v>
      </c>
      <c r="E42" s="86" t="s">
        <v>134</v>
      </c>
      <c r="F42" s="95">
        <v>44958</v>
      </c>
      <c r="G42" s="83">
        <v>25870013.048565008</v>
      </c>
      <c r="H42" s="85">
        <v>-12.652526</v>
      </c>
      <c r="I42" s="83">
        <v>-3273.2102012400005</v>
      </c>
      <c r="J42" s="84">
        <f t="shared" si="0"/>
        <v>7.0123952074274071E-3</v>
      </c>
      <c r="K42" s="84">
        <f>I42/'סכום נכסי הקרן'!$C$42</f>
        <v>-5.2706531187992477E-5</v>
      </c>
    </row>
    <row r="43" spans="2:11">
      <c r="B43" s="76" t="s">
        <v>2515</v>
      </c>
      <c r="C43" s="73" t="s">
        <v>2517</v>
      </c>
      <c r="D43" s="86" t="s">
        <v>515</v>
      </c>
      <c r="E43" s="86" t="s">
        <v>134</v>
      </c>
      <c r="F43" s="95">
        <v>44958</v>
      </c>
      <c r="G43" s="83">
        <v>55304523.595440008</v>
      </c>
      <c r="H43" s="85">
        <v>-12.652526</v>
      </c>
      <c r="I43" s="83">
        <v>-6997.4193858810013</v>
      </c>
      <c r="J43" s="84">
        <f t="shared" si="0"/>
        <v>1.4990992679701024E-2</v>
      </c>
      <c r="K43" s="84">
        <f>I43/'סכום נכסי הקרן'!$C$42</f>
        <v>-1.1267522719979389E-4</v>
      </c>
    </row>
    <row r="44" spans="2:11">
      <c r="B44" s="76" t="s">
        <v>2518</v>
      </c>
      <c r="C44" s="73" t="s">
        <v>2519</v>
      </c>
      <c r="D44" s="86" t="s">
        <v>515</v>
      </c>
      <c r="E44" s="86" t="s">
        <v>134</v>
      </c>
      <c r="F44" s="95">
        <v>44958</v>
      </c>
      <c r="G44" s="83">
        <v>15013897.619994001</v>
      </c>
      <c r="H44" s="85">
        <v>-12.602724</v>
      </c>
      <c r="I44" s="83">
        <v>-1892.1600951850003</v>
      </c>
      <c r="J44" s="84">
        <f t="shared" si="0"/>
        <v>4.0536884487693782E-3</v>
      </c>
      <c r="K44" s="84">
        <f>I44/'סכום נכסי הקרן'!$C$42</f>
        <v>-3.0468313654821893E-5</v>
      </c>
    </row>
    <row r="45" spans="2:11">
      <c r="B45" s="76" t="s">
        <v>2518</v>
      </c>
      <c r="C45" s="73" t="s">
        <v>2520</v>
      </c>
      <c r="D45" s="86" t="s">
        <v>515</v>
      </c>
      <c r="E45" s="86" t="s">
        <v>134</v>
      </c>
      <c r="F45" s="95">
        <v>44958</v>
      </c>
      <c r="G45" s="83">
        <v>34580614.875300005</v>
      </c>
      <c r="H45" s="85">
        <v>-12.602724</v>
      </c>
      <c r="I45" s="83">
        <v>-4358.0994866100009</v>
      </c>
      <c r="J45" s="84">
        <f t="shared" si="0"/>
        <v>9.3366188159313447E-3</v>
      </c>
      <c r="K45" s="84">
        <f>I45/'סכום נכסי הקרן'!$C$42</f>
        <v>-7.0175849514450957E-5</v>
      </c>
    </row>
    <row r="46" spans="2:11">
      <c r="B46" s="76" t="s">
        <v>2521</v>
      </c>
      <c r="C46" s="73" t="s">
        <v>2522</v>
      </c>
      <c r="D46" s="86" t="s">
        <v>515</v>
      </c>
      <c r="E46" s="86" t="s">
        <v>134</v>
      </c>
      <c r="F46" s="95">
        <v>44958</v>
      </c>
      <c r="G46" s="83">
        <v>28435463.974098004</v>
      </c>
      <c r="H46" s="85">
        <v>-12.592769000000001</v>
      </c>
      <c r="I46" s="83">
        <v>-3580.8122792800004</v>
      </c>
      <c r="J46" s="84">
        <f t="shared" si="0"/>
        <v>7.6713896517882534E-3</v>
      </c>
      <c r="K46" s="84">
        <f>I46/'סכום נכסי הקרן'!$C$42</f>
        <v>-5.7659662066530205E-5</v>
      </c>
    </row>
    <row r="47" spans="2:11">
      <c r="B47" s="76" t="s">
        <v>2521</v>
      </c>
      <c r="C47" s="73" t="s">
        <v>2523</v>
      </c>
      <c r="D47" s="86" t="s">
        <v>515</v>
      </c>
      <c r="E47" s="86" t="s">
        <v>134</v>
      </c>
      <c r="F47" s="95">
        <v>44958</v>
      </c>
      <c r="G47" s="83">
        <v>17875267.986585002</v>
      </c>
      <c r="H47" s="85">
        <v>-12.592769000000001</v>
      </c>
      <c r="I47" s="83">
        <v>-2250.9911979010003</v>
      </c>
      <c r="J47" s="84">
        <f t="shared" si="0"/>
        <v>4.8224339158366401E-3</v>
      </c>
      <c r="K47" s="84">
        <f>I47/'סכום נכסי הקרן'!$C$42</f>
        <v>-3.624635464325515E-5</v>
      </c>
    </row>
    <row r="48" spans="2:11">
      <c r="B48" s="76" t="s">
        <v>2524</v>
      </c>
      <c r="C48" s="73" t="s">
        <v>2525</v>
      </c>
      <c r="D48" s="86" t="s">
        <v>515</v>
      </c>
      <c r="E48" s="86" t="s">
        <v>134</v>
      </c>
      <c r="F48" s="95">
        <v>44963</v>
      </c>
      <c r="G48" s="83">
        <v>34595902.503450006</v>
      </c>
      <c r="H48" s="85">
        <v>-12.527127</v>
      </c>
      <c r="I48" s="83">
        <v>-4333.8727134600013</v>
      </c>
      <c r="J48" s="84">
        <f t="shared" si="0"/>
        <v>9.284716341759619E-3</v>
      </c>
      <c r="K48" s="84">
        <f>I48/'סכום נכסי הקרן'!$C$42</f>
        <v>-6.9785740387291593E-5</v>
      </c>
    </row>
    <row r="49" spans="2:11">
      <c r="B49" s="76" t="s">
        <v>2526</v>
      </c>
      <c r="C49" s="73" t="s">
        <v>2527</v>
      </c>
      <c r="D49" s="86" t="s">
        <v>515</v>
      </c>
      <c r="E49" s="86" t="s">
        <v>134</v>
      </c>
      <c r="F49" s="95">
        <v>44963</v>
      </c>
      <c r="G49" s="83">
        <v>35772660.78546001</v>
      </c>
      <c r="H49" s="85">
        <v>-12.518561</v>
      </c>
      <c r="I49" s="83">
        <v>-4478.2222964930015</v>
      </c>
      <c r="J49" s="84">
        <f t="shared" si="0"/>
        <v>9.5939651409572054E-3</v>
      </c>
      <c r="K49" s="84">
        <f>I49/'סכום נכסי הקרן'!$C$42</f>
        <v>-7.2110114726959811E-5</v>
      </c>
    </row>
    <row r="50" spans="2:11">
      <c r="B50" s="76" t="s">
        <v>2528</v>
      </c>
      <c r="C50" s="73" t="s">
        <v>2529</v>
      </c>
      <c r="D50" s="86" t="s">
        <v>515</v>
      </c>
      <c r="E50" s="86" t="s">
        <v>134</v>
      </c>
      <c r="F50" s="95">
        <v>44963</v>
      </c>
      <c r="G50" s="83">
        <v>30774561.674400005</v>
      </c>
      <c r="H50" s="85">
        <v>-12.444314</v>
      </c>
      <c r="I50" s="83">
        <v>-3829.6829638600007</v>
      </c>
      <c r="J50" s="84">
        <f t="shared" si="0"/>
        <v>8.2045602972777611E-3</v>
      </c>
      <c r="K50" s="84">
        <f>I50/'סכום נכסי הקרן'!$C$42</f>
        <v>-6.1667076712135197E-5</v>
      </c>
    </row>
    <row r="51" spans="2:11">
      <c r="B51" s="76" t="s">
        <v>2530</v>
      </c>
      <c r="C51" s="73" t="s">
        <v>2531</v>
      </c>
      <c r="D51" s="86" t="s">
        <v>515</v>
      </c>
      <c r="E51" s="86" t="s">
        <v>134</v>
      </c>
      <c r="F51" s="95">
        <v>44963</v>
      </c>
      <c r="G51" s="83">
        <v>47742696.504000008</v>
      </c>
      <c r="H51" s="85">
        <v>-12.345098</v>
      </c>
      <c r="I51" s="83">
        <v>-5893.8826862090009</v>
      </c>
      <c r="J51" s="84">
        <f t="shared" si="0"/>
        <v>1.2626819593270885E-2</v>
      </c>
      <c r="K51" s="84">
        <f>I51/'סכום נכסי הקרן'!$C$42</f>
        <v>-9.4905640799164233E-5</v>
      </c>
    </row>
    <row r="52" spans="2:11">
      <c r="B52" s="76" t="s">
        <v>2532</v>
      </c>
      <c r="C52" s="73" t="s">
        <v>2533</v>
      </c>
      <c r="D52" s="86" t="s">
        <v>515</v>
      </c>
      <c r="E52" s="86" t="s">
        <v>134</v>
      </c>
      <c r="F52" s="95">
        <v>44964</v>
      </c>
      <c r="G52" s="83">
        <v>171205000.00000003</v>
      </c>
      <c r="H52" s="85">
        <v>-11.543341</v>
      </c>
      <c r="I52" s="83">
        <v>-19762.7778</v>
      </c>
      <c r="J52" s="84">
        <f t="shared" si="0"/>
        <v>4.2338988274469018E-2</v>
      </c>
      <c r="K52" s="84">
        <f>I52/'סכום נכסי הקרן'!$C$42</f>
        <v>-3.1822810037756275E-4</v>
      </c>
    </row>
    <row r="53" spans="2:11">
      <c r="B53" s="76" t="s">
        <v>2532</v>
      </c>
      <c r="C53" s="73" t="s">
        <v>2534</v>
      </c>
      <c r="D53" s="86" t="s">
        <v>515</v>
      </c>
      <c r="E53" s="86" t="s">
        <v>134</v>
      </c>
      <c r="F53" s="95">
        <v>44964</v>
      </c>
      <c r="G53" s="83">
        <v>8196845.2678140011</v>
      </c>
      <c r="H53" s="85">
        <v>-11.543341</v>
      </c>
      <c r="I53" s="83">
        <v>-946.18984076900028</v>
      </c>
      <c r="J53" s="84">
        <f t="shared" si="0"/>
        <v>2.0270794409144454E-3</v>
      </c>
      <c r="K53" s="84">
        <f>I53/'סכום נכסי הקרן'!$C$42</f>
        <v>-1.5235924760762506E-5</v>
      </c>
    </row>
    <row r="54" spans="2:11">
      <c r="B54" s="76" t="s">
        <v>2535</v>
      </c>
      <c r="C54" s="73" t="s">
        <v>2536</v>
      </c>
      <c r="D54" s="86" t="s">
        <v>515</v>
      </c>
      <c r="E54" s="86" t="s">
        <v>134</v>
      </c>
      <c r="F54" s="95">
        <v>44964</v>
      </c>
      <c r="G54" s="83">
        <v>1018536.3848090001</v>
      </c>
      <c r="H54" s="85">
        <v>-11.540084</v>
      </c>
      <c r="I54" s="83">
        <v>-117.53995425300002</v>
      </c>
      <c r="J54" s="84">
        <f t="shared" si="0"/>
        <v>2.5181291796436595E-4</v>
      </c>
      <c r="K54" s="84">
        <f>I54/'סכום נכסי הקרן'!$C$42</f>
        <v>-1.8926750449219657E-6</v>
      </c>
    </row>
    <row r="55" spans="2:11">
      <c r="B55" s="76" t="s">
        <v>2535</v>
      </c>
      <c r="C55" s="73" t="s">
        <v>2537</v>
      </c>
      <c r="D55" s="86" t="s">
        <v>515</v>
      </c>
      <c r="E55" s="86" t="s">
        <v>134</v>
      </c>
      <c r="F55" s="95">
        <v>44964</v>
      </c>
      <c r="G55" s="83">
        <v>7215217.3565160008</v>
      </c>
      <c r="H55" s="85">
        <v>-11.540084</v>
      </c>
      <c r="I55" s="83">
        <v>-832.64214303300002</v>
      </c>
      <c r="J55" s="84">
        <f t="shared" si="0"/>
        <v>1.7838193743544971E-3</v>
      </c>
      <c r="K55" s="84">
        <f>I55/'סכום נכסי הקרן'!$C$42</f>
        <v>-1.3407534616499837E-5</v>
      </c>
    </row>
    <row r="56" spans="2:11">
      <c r="B56" s="76" t="s">
        <v>2538</v>
      </c>
      <c r="C56" s="73" t="s">
        <v>2539</v>
      </c>
      <c r="D56" s="86" t="s">
        <v>515</v>
      </c>
      <c r="E56" s="86" t="s">
        <v>134</v>
      </c>
      <c r="F56" s="95">
        <v>44964</v>
      </c>
      <c r="G56" s="83">
        <v>15515470.430280002</v>
      </c>
      <c r="H56" s="85">
        <v>-11.504263999999999</v>
      </c>
      <c r="I56" s="83">
        <v>-1784.940684613</v>
      </c>
      <c r="J56" s="84">
        <f t="shared" si="0"/>
        <v>3.8239858526594632E-3</v>
      </c>
      <c r="K56" s="84">
        <f>I56/'סכום נכסי הקרן'!$C$42</f>
        <v>-2.8741824104859459E-5</v>
      </c>
    </row>
    <row r="57" spans="2:11">
      <c r="B57" s="76" t="s">
        <v>2538</v>
      </c>
      <c r="C57" s="73" t="s">
        <v>2540</v>
      </c>
      <c r="D57" s="86" t="s">
        <v>515</v>
      </c>
      <c r="E57" s="86" t="s">
        <v>134</v>
      </c>
      <c r="F57" s="95">
        <v>44964</v>
      </c>
      <c r="G57" s="83">
        <v>7217535.1939940015</v>
      </c>
      <c r="H57" s="85">
        <v>-11.504263999999999</v>
      </c>
      <c r="I57" s="83">
        <v>-830.32430555500025</v>
      </c>
      <c r="J57" s="84">
        <f t="shared" si="0"/>
        <v>1.7788537316297604E-3</v>
      </c>
      <c r="K57" s="84">
        <f>I57/'סכום נכסי הקרן'!$C$42</f>
        <v>-1.3370211876494747E-5</v>
      </c>
    </row>
    <row r="58" spans="2:11">
      <c r="B58" s="76" t="s">
        <v>2538</v>
      </c>
      <c r="C58" s="73" t="s">
        <v>2541</v>
      </c>
      <c r="D58" s="86" t="s">
        <v>515</v>
      </c>
      <c r="E58" s="86" t="s">
        <v>134</v>
      </c>
      <c r="F58" s="95">
        <v>44964</v>
      </c>
      <c r="G58" s="83">
        <v>17418557.313922003</v>
      </c>
      <c r="H58" s="85">
        <v>-11.504263999999999</v>
      </c>
      <c r="I58" s="83">
        <v>-2003.8768245280003</v>
      </c>
      <c r="J58" s="84">
        <f t="shared" si="0"/>
        <v>4.2930259215468794E-3</v>
      </c>
      <c r="K58" s="84">
        <f>I58/'סכום נכסי הקרן'!$C$42</f>
        <v>-3.2267220818531301E-5</v>
      </c>
    </row>
    <row r="59" spans="2:11">
      <c r="B59" s="76" t="s">
        <v>2542</v>
      </c>
      <c r="C59" s="73" t="s">
        <v>2543</v>
      </c>
      <c r="D59" s="86" t="s">
        <v>515</v>
      </c>
      <c r="E59" s="86" t="s">
        <v>134</v>
      </c>
      <c r="F59" s="95">
        <v>44964</v>
      </c>
      <c r="G59" s="83">
        <v>21658294.819428004</v>
      </c>
      <c r="H59" s="85">
        <v>-11.474974</v>
      </c>
      <c r="I59" s="83">
        <v>-2485.2836792200001</v>
      </c>
      <c r="J59" s="84">
        <f t="shared" si="0"/>
        <v>5.3243727991125218E-3</v>
      </c>
      <c r="K59" s="84">
        <f>I59/'סכום נכסי הקרן'!$C$42</f>
        <v>-4.0019025267669641E-5</v>
      </c>
    </row>
    <row r="60" spans="2:11">
      <c r="B60" s="76" t="s">
        <v>2544</v>
      </c>
      <c r="C60" s="73" t="s">
        <v>2545</v>
      </c>
      <c r="D60" s="86" t="s">
        <v>515</v>
      </c>
      <c r="E60" s="86" t="s">
        <v>134</v>
      </c>
      <c r="F60" s="95">
        <v>44964</v>
      </c>
      <c r="G60" s="83">
        <v>171445000.00000003</v>
      </c>
      <c r="H60" s="85">
        <v>-11.392704</v>
      </c>
      <c r="I60" s="83">
        <v>-19532.222200000004</v>
      </c>
      <c r="J60" s="84">
        <f t="shared" si="0"/>
        <v>4.1845055136941513E-2</v>
      </c>
      <c r="K60" s="84">
        <f>I60/'סכום נכסי הקרן'!$C$42</f>
        <v>-3.1451560250090254E-4</v>
      </c>
    </row>
    <row r="61" spans="2:11">
      <c r="B61" s="76" t="s">
        <v>2544</v>
      </c>
      <c r="C61" s="73" t="s">
        <v>2546</v>
      </c>
      <c r="D61" s="86" t="s">
        <v>515</v>
      </c>
      <c r="E61" s="86" t="s">
        <v>134</v>
      </c>
      <c r="F61" s="95">
        <v>44964</v>
      </c>
      <c r="G61" s="83">
        <v>27180610.158870004</v>
      </c>
      <c r="H61" s="85">
        <v>-11.392704</v>
      </c>
      <c r="I61" s="83">
        <v>-3096.6065919369998</v>
      </c>
      <c r="J61" s="84">
        <f t="shared" si="0"/>
        <v>6.6340466665907715E-3</v>
      </c>
      <c r="K61" s="84">
        <f>I61/'סכום נכסי הקרן'!$C$42</f>
        <v>-4.9862789701999795E-5</v>
      </c>
    </row>
    <row r="62" spans="2:11">
      <c r="B62" s="76" t="s">
        <v>2547</v>
      </c>
      <c r="C62" s="73" t="s">
        <v>2548</v>
      </c>
      <c r="D62" s="86" t="s">
        <v>515</v>
      </c>
      <c r="E62" s="86" t="s">
        <v>134</v>
      </c>
      <c r="F62" s="95">
        <v>44956</v>
      </c>
      <c r="G62" s="83">
        <v>34957709.703000009</v>
      </c>
      <c r="H62" s="85">
        <v>-11.39711</v>
      </c>
      <c r="I62" s="83">
        <v>-3984.1684641310003</v>
      </c>
      <c r="J62" s="84">
        <f t="shared" si="0"/>
        <v>8.5355238819894881E-3</v>
      </c>
      <c r="K62" s="84">
        <f>I62/'סכום נכסי הקרן'!$C$42</f>
        <v>-6.4154663618421089E-5</v>
      </c>
    </row>
    <row r="63" spans="2:11">
      <c r="B63" s="76" t="s">
        <v>2549</v>
      </c>
      <c r="C63" s="73" t="s">
        <v>2550</v>
      </c>
      <c r="D63" s="86" t="s">
        <v>515</v>
      </c>
      <c r="E63" s="86" t="s">
        <v>134</v>
      </c>
      <c r="F63" s="95">
        <v>44956</v>
      </c>
      <c r="G63" s="83">
        <v>15536759.868000003</v>
      </c>
      <c r="H63" s="85">
        <v>-11.39711</v>
      </c>
      <c r="I63" s="83">
        <v>-1770.7415401170003</v>
      </c>
      <c r="J63" s="84">
        <f t="shared" si="0"/>
        <v>3.7935661708511895E-3</v>
      </c>
      <c r="K63" s="84">
        <f>I63/'סכום נכסי הקרן'!$C$42</f>
        <v>-2.8513183838512463E-5</v>
      </c>
    </row>
    <row r="64" spans="2:11">
      <c r="B64" s="76" t="s">
        <v>2551</v>
      </c>
      <c r="C64" s="73" t="s">
        <v>2552</v>
      </c>
      <c r="D64" s="86" t="s">
        <v>515</v>
      </c>
      <c r="E64" s="86" t="s">
        <v>134</v>
      </c>
      <c r="F64" s="95">
        <v>44964</v>
      </c>
      <c r="G64" s="83">
        <v>68600000.000000015</v>
      </c>
      <c r="H64" s="85">
        <v>-11.356980999999999</v>
      </c>
      <c r="I64" s="83">
        <v>-7790.8888800000004</v>
      </c>
      <c r="J64" s="84">
        <f t="shared" si="0"/>
        <v>1.6690890130739166E-2</v>
      </c>
      <c r="K64" s="84">
        <f>I64/'סכום נכסי הקרן'!$C$42</f>
        <v>-1.2545198825921513E-4</v>
      </c>
    </row>
    <row r="65" spans="2:11">
      <c r="B65" s="76" t="s">
        <v>2553</v>
      </c>
      <c r="C65" s="73" t="s">
        <v>2554</v>
      </c>
      <c r="D65" s="86" t="s">
        <v>515</v>
      </c>
      <c r="E65" s="86" t="s">
        <v>134</v>
      </c>
      <c r="F65" s="95">
        <v>44957</v>
      </c>
      <c r="G65" s="83">
        <v>120480098.82480001</v>
      </c>
      <c r="H65" s="85">
        <v>-11.327669999999999</v>
      </c>
      <c r="I65" s="83">
        <v>-13647.588311317002</v>
      </c>
      <c r="J65" s="84">
        <f t="shared" si="0"/>
        <v>2.9238049799235763E-2</v>
      </c>
      <c r="K65" s="84">
        <f>I65/'סכום נכסי הקרן'!$C$42</f>
        <v>-2.1975888951427866E-4</v>
      </c>
    </row>
    <row r="66" spans="2:11">
      <c r="B66" s="76" t="s">
        <v>2555</v>
      </c>
      <c r="C66" s="73" t="s">
        <v>2556</v>
      </c>
      <c r="D66" s="86" t="s">
        <v>515</v>
      </c>
      <c r="E66" s="86" t="s">
        <v>134</v>
      </c>
      <c r="F66" s="95">
        <v>44964</v>
      </c>
      <c r="G66" s="83">
        <v>1160064.2196000002</v>
      </c>
      <c r="H66" s="85">
        <v>-11.292088</v>
      </c>
      <c r="I66" s="83">
        <v>-130.99546707100001</v>
      </c>
      <c r="J66" s="84">
        <f t="shared" si="0"/>
        <v>2.8063947287448941E-4</v>
      </c>
      <c r="K66" s="84">
        <f>I66/'סכום נכסי הקרן'!$C$42</f>
        <v>-2.1093410585264944E-6</v>
      </c>
    </row>
    <row r="67" spans="2:11">
      <c r="B67" s="76" t="s">
        <v>2555</v>
      </c>
      <c r="C67" s="73" t="s">
        <v>2557</v>
      </c>
      <c r="D67" s="86" t="s">
        <v>515</v>
      </c>
      <c r="E67" s="86" t="s">
        <v>134</v>
      </c>
      <c r="F67" s="95">
        <v>44964</v>
      </c>
      <c r="G67" s="83">
        <v>30919510.640264004</v>
      </c>
      <c r="H67" s="85">
        <v>-11.292088</v>
      </c>
      <c r="I67" s="83">
        <v>-3491.458205338</v>
      </c>
      <c r="J67" s="84">
        <f t="shared" si="0"/>
        <v>7.4799610415396279E-3</v>
      </c>
      <c r="K67" s="84">
        <f>I67/'סכום נכסי הקרן'!$C$42</f>
        <v>-5.6220847265325533E-5</v>
      </c>
    </row>
    <row r="68" spans="2:11">
      <c r="B68" s="76" t="s">
        <v>2558</v>
      </c>
      <c r="C68" s="73" t="s">
        <v>2559</v>
      </c>
      <c r="D68" s="86" t="s">
        <v>515</v>
      </c>
      <c r="E68" s="86" t="s">
        <v>134</v>
      </c>
      <c r="F68" s="95">
        <v>44956</v>
      </c>
      <c r="G68" s="83">
        <v>35771011.520580009</v>
      </c>
      <c r="H68" s="85">
        <v>-11.283555</v>
      </c>
      <c r="I68" s="83">
        <v>-4036.2417176360004</v>
      </c>
      <c r="J68" s="84">
        <f t="shared" si="0"/>
        <v>8.6470835469249323E-3</v>
      </c>
      <c r="K68" s="84">
        <f>I68/'סכום נכסי הקרן'!$C$42</f>
        <v>-6.4993167836354236E-5</v>
      </c>
    </row>
    <row r="69" spans="2:11">
      <c r="B69" s="76" t="s">
        <v>2560</v>
      </c>
      <c r="C69" s="73" t="s">
        <v>2561</v>
      </c>
      <c r="D69" s="86" t="s">
        <v>515</v>
      </c>
      <c r="E69" s="86" t="s">
        <v>134</v>
      </c>
      <c r="F69" s="95">
        <v>44956</v>
      </c>
      <c r="G69" s="83">
        <v>27995520.008448005</v>
      </c>
      <c r="H69" s="85">
        <v>-11.280314000000001</v>
      </c>
      <c r="I69" s="83">
        <v>-3157.9825257100001</v>
      </c>
      <c r="J69" s="84">
        <f t="shared" si="0"/>
        <v>6.7655360233323959E-3</v>
      </c>
      <c r="K69" s="84">
        <f>I69/'סכום נכסי הקרן'!$C$42</f>
        <v>-5.0851089373793954E-5</v>
      </c>
    </row>
    <row r="70" spans="2:11">
      <c r="B70" s="76" t="s">
        <v>2562</v>
      </c>
      <c r="C70" s="73" t="s">
        <v>2563</v>
      </c>
      <c r="D70" s="86" t="s">
        <v>515</v>
      </c>
      <c r="E70" s="86" t="s">
        <v>134</v>
      </c>
      <c r="F70" s="95">
        <v>44973</v>
      </c>
      <c r="G70" s="83">
        <v>104220000.00000001</v>
      </c>
      <c r="H70" s="85">
        <v>-9.9141359999999992</v>
      </c>
      <c r="I70" s="83">
        <v>-10332.513000000003</v>
      </c>
      <c r="J70" s="84">
        <f t="shared" si="0"/>
        <v>2.2135964446900719E-2</v>
      </c>
      <c r="K70" s="84">
        <f>I70/'סכום נכסי הקרן'!$C$42</f>
        <v>-1.6637822968977939E-4</v>
      </c>
    </row>
    <row r="71" spans="2:11">
      <c r="B71" s="76" t="s">
        <v>2564</v>
      </c>
      <c r="C71" s="73" t="s">
        <v>2565</v>
      </c>
      <c r="D71" s="86" t="s">
        <v>515</v>
      </c>
      <c r="E71" s="86" t="s">
        <v>134</v>
      </c>
      <c r="F71" s="95">
        <v>44973</v>
      </c>
      <c r="G71" s="83">
        <v>145950000.00000003</v>
      </c>
      <c r="H71" s="85">
        <v>-9.8825059999999993</v>
      </c>
      <c r="I71" s="83">
        <v>-14423.518200000002</v>
      </c>
      <c r="J71" s="84">
        <f t="shared" si="0"/>
        <v>3.0900371097953173E-2</v>
      </c>
      <c r="K71" s="84">
        <f>I71/'סכום נכסי הקרן'!$C$42</f>
        <v>-2.3225322087804903E-4</v>
      </c>
    </row>
    <row r="72" spans="2:11">
      <c r="B72" s="76" t="s">
        <v>2566</v>
      </c>
      <c r="C72" s="73" t="s">
        <v>2567</v>
      </c>
      <c r="D72" s="86" t="s">
        <v>515</v>
      </c>
      <c r="E72" s="86" t="s">
        <v>134</v>
      </c>
      <c r="F72" s="95">
        <v>44972</v>
      </c>
      <c r="G72" s="83">
        <v>12861890.87792</v>
      </c>
      <c r="H72" s="85">
        <v>-9.4944570000000006</v>
      </c>
      <c r="I72" s="83">
        <v>-1221.1667245400004</v>
      </c>
      <c r="J72" s="84">
        <f t="shared" si="0"/>
        <v>2.6161789680937877E-3</v>
      </c>
      <c r="K72" s="84">
        <f>I72/'סכום נכסי הקרן'!$C$42</f>
        <v>-1.9663711798381641E-5</v>
      </c>
    </row>
    <row r="73" spans="2:11">
      <c r="B73" s="76" t="s">
        <v>2568</v>
      </c>
      <c r="C73" s="73" t="s">
        <v>2569</v>
      </c>
      <c r="D73" s="86" t="s">
        <v>515</v>
      </c>
      <c r="E73" s="86" t="s">
        <v>134</v>
      </c>
      <c r="F73" s="95">
        <v>44972</v>
      </c>
      <c r="G73" s="83">
        <v>7353866.1802000012</v>
      </c>
      <c r="H73" s="85">
        <v>-9.4317100000000007</v>
      </c>
      <c r="I73" s="83">
        <v>-693.59530661900021</v>
      </c>
      <c r="J73" s="84">
        <f t="shared" si="0"/>
        <v>1.4859309683767528E-3</v>
      </c>
      <c r="K73" s="84">
        <f>I73/'סכום נכסי הקרן'!$C$42</f>
        <v>-1.1168547209803554E-5</v>
      </c>
    </row>
    <row r="74" spans="2:11">
      <c r="B74" s="76" t="s">
        <v>2570</v>
      </c>
      <c r="C74" s="73" t="s">
        <v>2571</v>
      </c>
      <c r="D74" s="86" t="s">
        <v>515</v>
      </c>
      <c r="E74" s="86" t="s">
        <v>134</v>
      </c>
      <c r="F74" s="95">
        <v>44972</v>
      </c>
      <c r="G74" s="83">
        <v>39532673.979000002</v>
      </c>
      <c r="H74" s="85">
        <v>-9.4003630000000005</v>
      </c>
      <c r="I74" s="83">
        <v>-3716.2147972750004</v>
      </c>
      <c r="J74" s="84">
        <f t="shared" si="0"/>
        <v>7.9614706150890648E-3</v>
      </c>
      <c r="K74" s="84">
        <f>I74/'סכום נכסי הקרן'!$C$42</f>
        <v>-5.9839967210065627E-5</v>
      </c>
    </row>
    <row r="75" spans="2:11">
      <c r="B75" s="76" t="s">
        <v>2570</v>
      </c>
      <c r="C75" s="73" t="s">
        <v>2572</v>
      </c>
      <c r="D75" s="86" t="s">
        <v>515</v>
      </c>
      <c r="E75" s="86" t="s">
        <v>134</v>
      </c>
      <c r="F75" s="95">
        <v>44972</v>
      </c>
      <c r="G75" s="83">
        <v>35505318.414679997</v>
      </c>
      <c r="H75" s="85">
        <v>-9.4003630000000005</v>
      </c>
      <c r="I75" s="83">
        <v>-3337.6287610770005</v>
      </c>
      <c r="J75" s="84">
        <f t="shared" si="0"/>
        <v>7.150402965101884E-3</v>
      </c>
      <c r="K75" s="84">
        <f>I75/'סכום נכסי הקרן'!$C$42</f>
        <v>-5.3743824433579988E-5</v>
      </c>
    </row>
    <row r="76" spans="2:11">
      <c r="B76" s="76" t="s">
        <v>2573</v>
      </c>
      <c r="C76" s="73" t="s">
        <v>2574</v>
      </c>
      <c r="D76" s="86" t="s">
        <v>515</v>
      </c>
      <c r="E76" s="86" t="s">
        <v>134</v>
      </c>
      <c r="F76" s="95">
        <v>44972</v>
      </c>
      <c r="G76" s="83">
        <v>7907893.696080002</v>
      </c>
      <c r="H76" s="85">
        <v>-9.3815629999999999</v>
      </c>
      <c r="I76" s="83">
        <v>-741.88405917500006</v>
      </c>
      <c r="J76" s="84">
        <f t="shared" ref="J76:J139" si="1">IFERROR(I76/$I$11,0)</f>
        <v>1.589382869164567E-3</v>
      </c>
      <c r="K76" s="84">
        <f>I76/'סכום נכסי הקרן'!$C$42</f>
        <v>-1.1946111889779767E-5</v>
      </c>
    </row>
    <row r="77" spans="2:11">
      <c r="B77" s="76" t="s">
        <v>2575</v>
      </c>
      <c r="C77" s="73" t="s">
        <v>2576</v>
      </c>
      <c r="D77" s="86" t="s">
        <v>515</v>
      </c>
      <c r="E77" s="86" t="s">
        <v>134</v>
      </c>
      <c r="F77" s="95">
        <v>44973</v>
      </c>
      <c r="G77" s="83">
        <v>39657239.838000007</v>
      </c>
      <c r="H77" s="85">
        <v>-9.0248799999999996</v>
      </c>
      <c r="I77" s="83">
        <v>-3579.0183338700008</v>
      </c>
      <c r="J77" s="84">
        <f t="shared" si="1"/>
        <v>7.6675463745704622E-3</v>
      </c>
      <c r="K77" s="84">
        <f>I77/'סכום נכסי הקרן'!$C$42</f>
        <v>-5.7630775244759368E-5</v>
      </c>
    </row>
    <row r="78" spans="2:11">
      <c r="B78" s="76" t="s">
        <v>2577</v>
      </c>
      <c r="C78" s="73" t="s">
        <v>2578</v>
      </c>
      <c r="D78" s="86" t="s">
        <v>515</v>
      </c>
      <c r="E78" s="86" t="s">
        <v>134</v>
      </c>
      <c r="F78" s="95">
        <v>44973</v>
      </c>
      <c r="G78" s="83">
        <v>98361188.373888016</v>
      </c>
      <c r="H78" s="85">
        <v>-9.0124289999999991</v>
      </c>
      <c r="I78" s="83">
        <v>-8864.7318923489984</v>
      </c>
      <c r="J78" s="84">
        <f t="shared" si="1"/>
        <v>1.899144864374662E-2</v>
      </c>
      <c r="K78" s="84">
        <f>I78/'סכום נכסי הקרן'!$C$42</f>
        <v>-1.427434351085311E-4</v>
      </c>
    </row>
    <row r="79" spans="2:11">
      <c r="B79" s="76" t="s">
        <v>2579</v>
      </c>
      <c r="C79" s="73" t="s">
        <v>2580</v>
      </c>
      <c r="D79" s="86" t="s">
        <v>515</v>
      </c>
      <c r="E79" s="86" t="s">
        <v>134</v>
      </c>
      <c r="F79" s="95">
        <v>44977</v>
      </c>
      <c r="G79" s="83">
        <v>69222312.318186</v>
      </c>
      <c r="H79" s="85">
        <v>-8.6751989999999992</v>
      </c>
      <c r="I79" s="83">
        <v>-6005.173029380001</v>
      </c>
      <c r="J79" s="84">
        <f t="shared" si="1"/>
        <v>1.2865243593290689E-2</v>
      </c>
      <c r="K79" s="84">
        <f>I79/'סכום נכסי הקרן'!$C$42</f>
        <v>-9.6697682123318292E-5</v>
      </c>
    </row>
    <row r="80" spans="2:11">
      <c r="B80" s="76" t="s">
        <v>2581</v>
      </c>
      <c r="C80" s="73" t="s">
        <v>2582</v>
      </c>
      <c r="D80" s="86" t="s">
        <v>515</v>
      </c>
      <c r="E80" s="86" t="s">
        <v>134</v>
      </c>
      <c r="F80" s="95">
        <v>44977</v>
      </c>
      <c r="G80" s="83">
        <v>83994385.616175011</v>
      </c>
      <c r="H80" s="85">
        <v>-8.63809</v>
      </c>
      <c r="I80" s="83">
        <v>-7255.510699282002</v>
      </c>
      <c r="J80" s="84">
        <f t="shared" si="1"/>
        <v>1.5543917233243658E-2</v>
      </c>
      <c r="K80" s="84">
        <f>I80/'סכום נכסי הקרן'!$C$42</f>
        <v>-1.1683111607425923E-4</v>
      </c>
    </row>
    <row r="81" spans="2:11">
      <c r="B81" s="76" t="s">
        <v>2581</v>
      </c>
      <c r="C81" s="73" t="s">
        <v>2583</v>
      </c>
      <c r="D81" s="86" t="s">
        <v>515</v>
      </c>
      <c r="E81" s="86" t="s">
        <v>134</v>
      </c>
      <c r="F81" s="95">
        <v>44977</v>
      </c>
      <c r="G81" s="83">
        <v>126514800.00000001</v>
      </c>
      <c r="H81" s="85">
        <v>-8.63809</v>
      </c>
      <c r="I81" s="83">
        <v>-10928.462400000002</v>
      </c>
      <c r="J81" s="84">
        <f t="shared" si="1"/>
        <v>2.3412702712853232E-2</v>
      </c>
      <c r="K81" s="84">
        <f>I81/'סכום נכסי הקרן'!$C$42</f>
        <v>-1.7597444371406237E-4</v>
      </c>
    </row>
    <row r="82" spans="2:11">
      <c r="B82" s="76" t="s">
        <v>2584</v>
      </c>
      <c r="C82" s="73" t="s">
        <v>2585</v>
      </c>
      <c r="D82" s="86" t="s">
        <v>515</v>
      </c>
      <c r="E82" s="86" t="s">
        <v>134</v>
      </c>
      <c r="F82" s="95">
        <v>44977</v>
      </c>
      <c r="G82" s="83">
        <v>123025000.00000001</v>
      </c>
      <c r="H82" s="85">
        <v>-8.6164550000000002</v>
      </c>
      <c r="I82" s="83">
        <v>-10600.394000000002</v>
      </c>
      <c r="J82" s="84">
        <f t="shared" si="1"/>
        <v>2.2709862035222187E-2</v>
      </c>
      <c r="K82" s="84">
        <f>I82/'סכום נכסי הקרן'!$C$42</f>
        <v>-1.7069175598754719E-4</v>
      </c>
    </row>
    <row r="83" spans="2:11">
      <c r="B83" s="76" t="s">
        <v>2586</v>
      </c>
      <c r="C83" s="73" t="s">
        <v>2587</v>
      </c>
      <c r="D83" s="86" t="s">
        <v>515</v>
      </c>
      <c r="E83" s="86" t="s">
        <v>134</v>
      </c>
      <c r="F83" s="95">
        <v>45013</v>
      </c>
      <c r="G83" s="83">
        <v>39827102.373000003</v>
      </c>
      <c r="H83" s="85">
        <v>-8.4818820000000006</v>
      </c>
      <c r="I83" s="83">
        <v>-3378.0879412180007</v>
      </c>
      <c r="J83" s="84">
        <f t="shared" si="1"/>
        <v>7.2370811016938177E-3</v>
      </c>
      <c r="K83" s="84">
        <f>I83/'סכום נכסי הקרן'!$C$42</f>
        <v>-5.439531422764649E-5</v>
      </c>
    </row>
    <row r="84" spans="2:11">
      <c r="B84" s="76" t="s">
        <v>2586</v>
      </c>
      <c r="C84" s="73" t="s">
        <v>2588</v>
      </c>
      <c r="D84" s="86" t="s">
        <v>515</v>
      </c>
      <c r="E84" s="86" t="s">
        <v>134</v>
      </c>
      <c r="F84" s="95">
        <v>45013</v>
      </c>
      <c r="G84" s="83">
        <v>13413657.067935001</v>
      </c>
      <c r="H84" s="85">
        <v>-8.4818820000000006</v>
      </c>
      <c r="I84" s="83">
        <v>-1137.7306027550003</v>
      </c>
      <c r="J84" s="84">
        <f t="shared" si="1"/>
        <v>2.4374287429142945E-3</v>
      </c>
      <c r="K84" s="84">
        <f>I84/'סכום נכסי הקרן'!$C$42</f>
        <v>-1.8320190214158214E-5</v>
      </c>
    </row>
    <row r="85" spans="2:11">
      <c r="B85" s="76" t="s">
        <v>2589</v>
      </c>
      <c r="C85" s="73" t="s">
        <v>2590</v>
      </c>
      <c r="D85" s="86" t="s">
        <v>515</v>
      </c>
      <c r="E85" s="86" t="s">
        <v>134</v>
      </c>
      <c r="F85" s="95">
        <v>45013</v>
      </c>
      <c r="G85" s="83">
        <v>13552765.459200002</v>
      </c>
      <c r="H85" s="85">
        <v>-8.3894260000000003</v>
      </c>
      <c r="I85" s="83">
        <v>-1136.9992476340001</v>
      </c>
      <c r="J85" s="84">
        <f t="shared" si="1"/>
        <v>2.4358619168230503E-3</v>
      </c>
      <c r="K85" s="84">
        <f>I85/'סכום נכסי הקרן'!$C$42</f>
        <v>-1.8308413643414336E-5</v>
      </c>
    </row>
    <row r="86" spans="2:11">
      <c r="B86" s="76" t="s">
        <v>2591</v>
      </c>
      <c r="C86" s="73" t="s">
        <v>2592</v>
      </c>
      <c r="D86" s="86" t="s">
        <v>515</v>
      </c>
      <c r="E86" s="86" t="s">
        <v>134</v>
      </c>
      <c r="F86" s="95">
        <v>45013</v>
      </c>
      <c r="G86" s="83">
        <v>15962548.622400003</v>
      </c>
      <c r="H86" s="85">
        <v>-8.2663960000000003</v>
      </c>
      <c r="I86" s="83">
        <v>-1319.5275032870004</v>
      </c>
      <c r="J86" s="84">
        <f t="shared" si="1"/>
        <v>2.8269031841013609E-3</v>
      </c>
      <c r="K86" s="84">
        <f>I86/'סכום נכסי הקרן'!$C$42</f>
        <v>-2.1247556138943703E-5</v>
      </c>
    </row>
    <row r="87" spans="2:11">
      <c r="B87" s="76" t="s">
        <v>2593</v>
      </c>
      <c r="C87" s="73" t="s">
        <v>2594</v>
      </c>
      <c r="D87" s="86" t="s">
        <v>515</v>
      </c>
      <c r="E87" s="86" t="s">
        <v>134</v>
      </c>
      <c r="F87" s="95">
        <v>45014</v>
      </c>
      <c r="G87" s="83">
        <v>22413304.341550004</v>
      </c>
      <c r="H87" s="85">
        <v>-8.1790500000000002</v>
      </c>
      <c r="I87" s="83">
        <v>-1833.1953496780002</v>
      </c>
      <c r="J87" s="84">
        <f t="shared" si="1"/>
        <v>3.9273647257638033E-3</v>
      </c>
      <c r="K87" s="84">
        <f>I87/'סכום נכסי הקרן'!$C$42</f>
        <v>-2.9518839894511789E-5</v>
      </c>
    </row>
    <row r="88" spans="2:11">
      <c r="B88" s="76" t="s">
        <v>2593</v>
      </c>
      <c r="C88" s="73" t="s">
        <v>2595</v>
      </c>
      <c r="D88" s="86" t="s">
        <v>515</v>
      </c>
      <c r="E88" s="86" t="s">
        <v>134</v>
      </c>
      <c r="F88" s="95">
        <v>45014</v>
      </c>
      <c r="G88" s="83">
        <v>13575866.763960002</v>
      </c>
      <c r="H88" s="85">
        <v>-8.1790500000000002</v>
      </c>
      <c r="I88" s="83">
        <v>-1110.3769190070002</v>
      </c>
      <c r="J88" s="84">
        <f t="shared" si="1"/>
        <v>2.3788272999799866E-3</v>
      </c>
      <c r="K88" s="84">
        <f>I88/'סכום נכסי הקרן'!$C$42</f>
        <v>-1.7879730330150681E-5</v>
      </c>
    </row>
    <row r="89" spans="2:11">
      <c r="B89" s="76" t="s">
        <v>2596</v>
      </c>
      <c r="C89" s="73" t="s">
        <v>2597</v>
      </c>
      <c r="D89" s="86" t="s">
        <v>515</v>
      </c>
      <c r="E89" s="86" t="s">
        <v>134</v>
      </c>
      <c r="F89" s="95">
        <v>45012</v>
      </c>
      <c r="G89" s="83">
        <v>55924408.606500007</v>
      </c>
      <c r="H89" s="85">
        <v>-8.1382340000000006</v>
      </c>
      <c r="I89" s="83">
        <v>-4551.2591665490008</v>
      </c>
      <c r="J89" s="84">
        <f t="shared" si="1"/>
        <v>9.7504364232940868E-3</v>
      </c>
      <c r="K89" s="84">
        <f>I89/'סכום נכסי הקרן'!$C$42</f>
        <v>-7.328618342796214E-5</v>
      </c>
    </row>
    <row r="90" spans="2:11">
      <c r="B90" s="76" t="s">
        <v>2598</v>
      </c>
      <c r="C90" s="73" t="s">
        <v>2599</v>
      </c>
      <c r="D90" s="86" t="s">
        <v>515</v>
      </c>
      <c r="E90" s="86" t="s">
        <v>134</v>
      </c>
      <c r="F90" s="95">
        <v>45014</v>
      </c>
      <c r="G90" s="83">
        <v>67917835.99440001</v>
      </c>
      <c r="H90" s="85">
        <v>-8.1177240000000008</v>
      </c>
      <c r="I90" s="83">
        <v>-5513.3824204350003</v>
      </c>
      <c r="J90" s="84">
        <f t="shared" si="1"/>
        <v>1.1811650974057964E-2</v>
      </c>
      <c r="K90" s="84">
        <f>I90/'סכום נכסי הקרן'!$C$42</f>
        <v>-8.8778674337474934E-5</v>
      </c>
    </row>
    <row r="91" spans="2:11">
      <c r="B91" s="76" t="s">
        <v>2600</v>
      </c>
      <c r="C91" s="73" t="s">
        <v>2601</v>
      </c>
      <c r="D91" s="86" t="s">
        <v>515</v>
      </c>
      <c r="E91" s="86" t="s">
        <v>134</v>
      </c>
      <c r="F91" s="95">
        <v>45012</v>
      </c>
      <c r="G91" s="83">
        <v>70590000.000000015</v>
      </c>
      <c r="H91" s="85">
        <v>-8.0769570000000002</v>
      </c>
      <c r="I91" s="83">
        <v>-5701.5240000000013</v>
      </c>
      <c r="J91" s="84">
        <f t="shared" si="1"/>
        <v>1.2214718002982544E-2</v>
      </c>
      <c r="K91" s="84">
        <f>I91/'סכום נכסי הקרן'!$C$42</f>
        <v>-9.1808204804948201E-5</v>
      </c>
    </row>
    <row r="92" spans="2:11">
      <c r="B92" s="76" t="s">
        <v>2602</v>
      </c>
      <c r="C92" s="73" t="s">
        <v>2603</v>
      </c>
      <c r="D92" s="86" t="s">
        <v>515</v>
      </c>
      <c r="E92" s="86" t="s">
        <v>134</v>
      </c>
      <c r="F92" s="95">
        <v>45012</v>
      </c>
      <c r="G92" s="83">
        <v>23984589.942000002</v>
      </c>
      <c r="H92" s="85">
        <v>-8.0616489999999992</v>
      </c>
      <c r="I92" s="83">
        <v>-1933.5533893070005</v>
      </c>
      <c r="J92" s="84">
        <f t="shared" si="1"/>
        <v>4.1423677939610758E-3</v>
      </c>
      <c r="K92" s="84">
        <f>I92/'סכום נכסי הקרן'!$C$42</f>
        <v>-3.1134844923357127E-5</v>
      </c>
    </row>
    <row r="93" spans="2:11">
      <c r="B93" s="76" t="s">
        <v>2602</v>
      </c>
      <c r="C93" s="73" t="s">
        <v>2604</v>
      </c>
      <c r="D93" s="86" t="s">
        <v>515</v>
      </c>
      <c r="E93" s="86" t="s">
        <v>134</v>
      </c>
      <c r="F93" s="95">
        <v>45012</v>
      </c>
      <c r="G93" s="83">
        <v>35300000.000000007</v>
      </c>
      <c r="H93" s="85">
        <v>-8.0616489999999992</v>
      </c>
      <c r="I93" s="83">
        <v>-2845.7620000000006</v>
      </c>
      <c r="J93" s="84">
        <f t="shared" si="1"/>
        <v>6.0966472005736733E-3</v>
      </c>
      <c r="K93" s="84">
        <f>I93/'סכום נכסי הקרן'!$C$42</f>
        <v>-4.5823590415850038E-5</v>
      </c>
    </row>
    <row r="94" spans="2:11">
      <c r="B94" s="76" t="s">
        <v>2605</v>
      </c>
      <c r="C94" s="73" t="s">
        <v>2606</v>
      </c>
      <c r="D94" s="86" t="s">
        <v>515</v>
      </c>
      <c r="E94" s="86" t="s">
        <v>134</v>
      </c>
      <c r="F94" s="95">
        <v>44993</v>
      </c>
      <c r="G94" s="83">
        <v>13090513.93825</v>
      </c>
      <c r="H94" s="85">
        <v>-7.4786109999999999</v>
      </c>
      <c r="I94" s="83">
        <v>-978.98865037300004</v>
      </c>
      <c r="J94" s="84">
        <f t="shared" si="1"/>
        <v>2.0973463046769013E-3</v>
      </c>
      <c r="K94" s="84">
        <f>I94/'סכום נכסי הקרן'!$C$42</f>
        <v>-1.5764064224786951E-5</v>
      </c>
    </row>
    <row r="95" spans="2:11">
      <c r="B95" s="76" t="s">
        <v>2605</v>
      </c>
      <c r="C95" s="73" t="s">
        <v>2607</v>
      </c>
      <c r="D95" s="86" t="s">
        <v>515</v>
      </c>
      <c r="E95" s="86" t="s">
        <v>134</v>
      </c>
      <c r="F95" s="95">
        <v>44993</v>
      </c>
      <c r="G95" s="83">
        <v>21300000.000000004</v>
      </c>
      <c r="H95" s="85">
        <v>-7.4786109999999999</v>
      </c>
      <c r="I95" s="83">
        <v>-1592.9442000000001</v>
      </c>
      <c r="J95" s="84">
        <f t="shared" si="1"/>
        <v>3.4126602286488005E-3</v>
      </c>
      <c r="K95" s="84">
        <f>I95/'סכום נכסי הקרן'!$C$42</f>
        <v>-2.5650220424653888E-5</v>
      </c>
    </row>
    <row r="96" spans="2:11">
      <c r="B96" s="76" t="s">
        <v>2608</v>
      </c>
      <c r="C96" s="73" t="s">
        <v>2609</v>
      </c>
      <c r="D96" s="86" t="s">
        <v>515</v>
      </c>
      <c r="E96" s="86" t="s">
        <v>134</v>
      </c>
      <c r="F96" s="95">
        <v>44993</v>
      </c>
      <c r="G96" s="83">
        <v>88800000.000000015</v>
      </c>
      <c r="H96" s="85">
        <v>-7.418094</v>
      </c>
      <c r="I96" s="83">
        <v>-6587.2675000000008</v>
      </c>
      <c r="J96" s="84">
        <f t="shared" si="1"/>
        <v>1.4112299610194013E-2</v>
      </c>
      <c r="K96" s="84">
        <f>I96/'סכום נכסי הקרן'!$C$42</f>
        <v>-1.0607079856981731E-4</v>
      </c>
    </row>
    <row r="97" spans="2:11">
      <c r="B97" s="76" t="s">
        <v>2610</v>
      </c>
      <c r="C97" s="73" t="s">
        <v>2611</v>
      </c>
      <c r="D97" s="86" t="s">
        <v>515</v>
      </c>
      <c r="E97" s="86" t="s">
        <v>134</v>
      </c>
      <c r="F97" s="95">
        <v>44993</v>
      </c>
      <c r="G97" s="83">
        <v>22592351.308464002</v>
      </c>
      <c r="H97" s="85">
        <v>-7.1036210000000004</v>
      </c>
      <c r="I97" s="83">
        <v>-1604.8750008700003</v>
      </c>
      <c r="J97" s="84">
        <f t="shared" si="1"/>
        <v>3.4382203013901924E-3</v>
      </c>
      <c r="K97" s="84">
        <f>I97/'סכום נכסי הקרן'!$C$42</f>
        <v>-2.5842334920665838E-5</v>
      </c>
    </row>
    <row r="98" spans="2:11">
      <c r="B98" s="76" t="s">
        <v>2612</v>
      </c>
      <c r="C98" s="73" t="s">
        <v>2613</v>
      </c>
      <c r="D98" s="86" t="s">
        <v>515</v>
      </c>
      <c r="E98" s="86" t="s">
        <v>134</v>
      </c>
      <c r="F98" s="95">
        <v>44993</v>
      </c>
      <c r="G98" s="83">
        <v>28264219.890480004</v>
      </c>
      <c r="H98" s="85">
        <v>-7.0135069999999997</v>
      </c>
      <c r="I98" s="83">
        <v>-1982.3129961870004</v>
      </c>
      <c r="J98" s="84">
        <f t="shared" si="1"/>
        <v>4.2468284343048657E-3</v>
      </c>
      <c r="K98" s="84">
        <f>I98/'סכום נכסי הקרן'!$C$42</f>
        <v>-3.1919991486740491E-5</v>
      </c>
    </row>
    <row r="99" spans="2:11">
      <c r="B99" s="76" t="s">
        <v>2614</v>
      </c>
      <c r="C99" s="73" t="s">
        <v>2615</v>
      </c>
      <c r="D99" s="86" t="s">
        <v>515</v>
      </c>
      <c r="E99" s="86" t="s">
        <v>134</v>
      </c>
      <c r="F99" s="95">
        <v>44993</v>
      </c>
      <c r="G99" s="83">
        <v>1157046.4301620002</v>
      </c>
      <c r="H99" s="85">
        <v>-7.0105060000000003</v>
      </c>
      <c r="I99" s="83">
        <v>-81.114805372000021</v>
      </c>
      <c r="J99" s="84">
        <f t="shared" si="1"/>
        <v>1.737771293229308E-4</v>
      </c>
      <c r="K99" s="84">
        <f>I99/'סכום נכסי הקרן'!$C$42</f>
        <v>-1.3061428250246932E-6</v>
      </c>
    </row>
    <row r="100" spans="2:11">
      <c r="B100" s="76" t="s">
        <v>2614</v>
      </c>
      <c r="C100" s="73" t="s">
        <v>2616</v>
      </c>
      <c r="D100" s="86" t="s">
        <v>515</v>
      </c>
      <c r="E100" s="86" t="s">
        <v>134</v>
      </c>
      <c r="F100" s="95">
        <v>44993</v>
      </c>
      <c r="G100" s="83">
        <v>66621583.553922005</v>
      </c>
      <c r="H100" s="85">
        <v>-7.0105060000000003</v>
      </c>
      <c r="I100" s="83">
        <v>-4670.5098796150014</v>
      </c>
      <c r="J100" s="84">
        <f t="shared" si="1"/>
        <v>1.0005914402823031E-2</v>
      </c>
      <c r="K100" s="84">
        <f>I100/'סכום נכסי הקרן'!$C$42</f>
        <v>-7.520640579101796E-5</v>
      </c>
    </row>
    <row r="101" spans="2:11">
      <c r="B101" s="76" t="s">
        <v>2614</v>
      </c>
      <c r="C101" s="73" t="s">
        <v>2617</v>
      </c>
      <c r="D101" s="86" t="s">
        <v>515</v>
      </c>
      <c r="E101" s="86" t="s">
        <v>134</v>
      </c>
      <c r="F101" s="95">
        <v>44993</v>
      </c>
      <c r="G101" s="83">
        <v>17828500.000000004</v>
      </c>
      <c r="H101" s="85">
        <v>-7.0105060000000003</v>
      </c>
      <c r="I101" s="83">
        <v>-1249.8680000000002</v>
      </c>
      <c r="J101" s="84">
        <f t="shared" si="1"/>
        <v>2.6776674378555252E-3</v>
      </c>
      <c r="K101" s="84">
        <f>I101/'סכום נכסי הקרן'!$C$42</f>
        <v>-2.0125871139567418E-5</v>
      </c>
    </row>
    <row r="102" spans="2:11">
      <c r="B102" s="76" t="s">
        <v>2618</v>
      </c>
      <c r="C102" s="73" t="s">
        <v>2619</v>
      </c>
      <c r="D102" s="86" t="s">
        <v>515</v>
      </c>
      <c r="E102" s="86" t="s">
        <v>134</v>
      </c>
      <c r="F102" s="95">
        <v>44986</v>
      </c>
      <c r="G102" s="83">
        <v>976394.82113900024</v>
      </c>
      <c r="H102" s="85">
        <v>-7.0262739999999999</v>
      </c>
      <c r="I102" s="83">
        <v>-68.60418000300001</v>
      </c>
      <c r="J102" s="84">
        <f t="shared" si="1"/>
        <v>1.4697486366145246E-4</v>
      </c>
      <c r="K102" s="84">
        <f>I102/'סכום נכסי הקרן'!$C$42</f>
        <v>-1.1046917645511893E-6</v>
      </c>
    </row>
    <row r="103" spans="2:11">
      <c r="B103" s="76" t="s">
        <v>2618</v>
      </c>
      <c r="C103" s="73" t="s">
        <v>2620</v>
      </c>
      <c r="D103" s="86" t="s">
        <v>515</v>
      </c>
      <c r="E103" s="86" t="s">
        <v>134</v>
      </c>
      <c r="F103" s="95">
        <v>44986</v>
      </c>
      <c r="G103" s="83">
        <v>41191936.517556004</v>
      </c>
      <c r="H103" s="85">
        <v>-7.0262739999999999</v>
      </c>
      <c r="I103" s="83">
        <v>-2894.2585175090003</v>
      </c>
      <c r="J103" s="84">
        <f t="shared" si="1"/>
        <v>6.2005442087243248E-3</v>
      </c>
      <c r="K103" s="84">
        <f>I103/'סכום נכסי הקרן'!$C$42</f>
        <v>-4.660450060964963E-5</v>
      </c>
    </row>
    <row r="104" spans="2:11">
      <c r="B104" s="76" t="s">
        <v>2621</v>
      </c>
      <c r="C104" s="73" t="s">
        <v>2622</v>
      </c>
      <c r="D104" s="86" t="s">
        <v>515</v>
      </c>
      <c r="E104" s="86" t="s">
        <v>134</v>
      </c>
      <c r="F104" s="95">
        <v>44986</v>
      </c>
      <c r="G104" s="83">
        <v>37163929.604256004</v>
      </c>
      <c r="H104" s="85">
        <v>-6.9962720000000003</v>
      </c>
      <c r="I104" s="83">
        <v>-2600.0894469790001</v>
      </c>
      <c r="J104" s="84">
        <f t="shared" si="1"/>
        <v>5.5703281047978243E-3</v>
      </c>
      <c r="K104" s="84">
        <f>I104/'סכום נכסי הקרן'!$C$42</f>
        <v>-4.1867673355305085E-5</v>
      </c>
    </row>
    <row r="105" spans="2:11">
      <c r="B105" s="76" t="s">
        <v>2621</v>
      </c>
      <c r="C105" s="73" t="s">
        <v>2623</v>
      </c>
      <c r="D105" s="86" t="s">
        <v>515</v>
      </c>
      <c r="E105" s="86" t="s">
        <v>134</v>
      </c>
      <c r="F105" s="95">
        <v>44986</v>
      </c>
      <c r="G105" s="83">
        <v>160524000.00000003</v>
      </c>
      <c r="H105" s="85">
        <v>-6.9962720000000003</v>
      </c>
      <c r="I105" s="83">
        <v>-11230.695000000002</v>
      </c>
      <c r="J105" s="84">
        <f t="shared" si="1"/>
        <v>2.4060193801254896E-2</v>
      </c>
      <c r="K105" s="84">
        <f>I105/'סכום נכסי הקרן'!$C$42</f>
        <v>-1.8084111312377315E-4</v>
      </c>
    </row>
    <row r="106" spans="2:11">
      <c r="B106" s="76" t="s">
        <v>2624</v>
      </c>
      <c r="C106" s="73" t="s">
        <v>2625</v>
      </c>
      <c r="D106" s="86" t="s">
        <v>515</v>
      </c>
      <c r="E106" s="86" t="s">
        <v>134</v>
      </c>
      <c r="F106" s="95">
        <v>44993</v>
      </c>
      <c r="G106" s="83">
        <v>48512739.996000007</v>
      </c>
      <c r="H106" s="85">
        <v>-6.8816129999999998</v>
      </c>
      <c r="I106" s="83">
        <v>-3338.4592382860005</v>
      </c>
      <c r="J106" s="84">
        <f t="shared" si="1"/>
        <v>7.1521821464077661E-3</v>
      </c>
      <c r="K106" s="84">
        <f>I106/'סכום נכסי הקרן'!$C$42</f>
        <v>-5.3757197107568508E-5</v>
      </c>
    </row>
    <row r="107" spans="2:11">
      <c r="B107" s="76" t="s">
        <v>2624</v>
      </c>
      <c r="C107" s="73" t="s">
        <v>2626</v>
      </c>
      <c r="D107" s="86" t="s">
        <v>515</v>
      </c>
      <c r="E107" s="86" t="s">
        <v>134</v>
      </c>
      <c r="F107" s="95">
        <v>44993</v>
      </c>
      <c r="G107" s="83">
        <v>9077197.5609000027</v>
      </c>
      <c r="H107" s="85">
        <v>-6.8816129999999998</v>
      </c>
      <c r="I107" s="83">
        <v>-624.65764781400014</v>
      </c>
      <c r="J107" s="84">
        <f t="shared" si="1"/>
        <v>1.3382416730078476E-3</v>
      </c>
      <c r="K107" s="84">
        <f>I107/'סכום נכסי הקרן'!$C$42</f>
        <v>-1.0058485637083157E-5</v>
      </c>
    </row>
    <row r="108" spans="2:11">
      <c r="B108" s="76" t="s">
        <v>2627</v>
      </c>
      <c r="C108" s="73" t="s">
        <v>2628</v>
      </c>
      <c r="D108" s="86" t="s">
        <v>515</v>
      </c>
      <c r="E108" s="86" t="s">
        <v>134</v>
      </c>
      <c r="F108" s="95">
        <v>44980</v>
      </c>
      <c r="G108" s="83">
        <v>40866840.161681004</v>
      </c>
      <c r="H108" s="85">
        <v>-6.8717079999999999</v>
      </c>
      <c r="I108" s="83">
        <v>-2808.2499861110005</v>
      </c>
      <c r="J108" s="84">
        <f t="shared" si="1"/>
        <v>6.0162829556142374E-3</v>
      </c>
      <c r="K108" s="84">
        <f>I108/'סכום נכסי הקרן'!$C$42</f>
        <v>-4.5219557063755518E-5</v>
      </c>
    </row>
    <row r="109" spans="2:11">
      <c r="B109" s="76" t="s">
        <v>2627</v>
      </c>
      <c r="C109" s="73" t="s">
        <v>2629</v>
      </c>
      <c r="D109" s="86" t="s">
        <v>515</v>
      </c>
      <c r="E109" s="86" t="s">
        <v>134</v>
      </c>
      <c r="F109" s="95">
        <v>44980</v>
      </c>
      <c r="G109" s="83">
        <v>32357227.533840004</v>
      </c>
      <c r="H109" s="85">
        <v>-6.8717079999999999</v>
      </c>
      <c r="I109" s="83">
        <v>-2223.4942416150002</v>
      </c>
      <c r="J109" s="84">
        <f t="shared" si="1"/>
        <v>4.7635255315215293E-3</v>
      </c>
      <c r="K109" s="84">
        <f>I109/'סכום נכסי הקרן'!$C$42</f>
        <v>-3.5803587727915004E-5</v>
      </c>
    </row>
    <row r="110" spans="2:11">
      <c r="B110" s="76" t="s">
        <v>2627</v>
      </c>
      <c r="C110" s="73" t="s">
        <v>2630</v>
      </c>
      <c r="D110" s="86" t="s">
        <v>515</v>
      </c>
      <c r="E110" s="86" t="s">
        <v>134</v>
      </c>
      <c r="F110" s="95">
        <v>44980</v>
      </c>
      <c r="G110" s="83">
        <v>11289027.436599001</v>
      </c>
      <c r="H110" s="85">
        <v>-6.8717079999999999</v>
      </c>
      <c r="I110" s="83">
        <v>-775.74901843700013</v>
      </c>
      <c r="J110" s="84">
        <f t="shared" si="1"/>
        <v>1.6619338095039959E-3</v>
      </c>
      <c r="K110" s="84">
        <f>I110/'סכום נכסי הקרן'!$C$42</f>
        <v>-1.2491418919205045E-5</v>
      </c>
    </row>
    <row r="111" spans="2:11">
      <c r="B111" s="76" t="s">
        <v>2631</v>
      </c>
      <c r="C111" s="73" t="s">
        <v>2632</v>
      </c>
      <c r="D111" s="86" t="s">
        <v>515</v>
      </c>
      <c r="E111" s="86" t="s">
        <v>134</v>
      </c>
      <c r="F111" s="95">
        <v>44998</v>
      </c>
      <c r="G111" s="83">
        <v>142876000.00000003</v>
      </c>
      <c r="H111" s="85">
        <v>-6.6438800000000002</v>
      </c>
      <c r="I111" s="83">
        <v>-9492.509320000001</v>
      </c>
      <c r="J111" s="84">
        <f t="shared" si="1"/>
        <v>2.0336374008858609E-2</v>
      </c>
      <c r="K111" s="84">
        <f>I111/'סכום נכסי הקרן'!$C$42</f>
        <v>-1.5285215668011561E-4</v>
      </c>
    </row>
    <row r="112" spans="2:11">
      <c r="B112" s="76" t="s">
        <v>2633</v>
      </c>
      <c r="C112" s="73" t="s">
        <v>2634</v>
      </c>
      <c r="D112" s="86" t="s">
        <v>515</v>
      </c>
      <c r="E112" s="86" t="s">
        <v>134</v>
      </c>
      <c r="F112" s="95">
        <v>44998</v>
      </c>
      <c r="G112" s="83">
        <v>24269959.000800002</v>
      </c>
      <c r="H112" s="85">
        <v>-6.6408940000000003</v>
      </c>
      <c r="I112" s="83">
        <v>-1611.7422464660003</v>
      </c>
      <c r="J112" s="84">
        <f t="shared" si="1"/>
        <v>3.4529324149255142E-3</v>
      </c>
      <c r="K112" s="84">
        <f>I112/'סכום נכסי הקרן'!$C$42</f>
        <v>-2.5952914037779691E-5</v>
      </c>
    </row>
    <row r="113" spans="2:11">
      <c r="B113" s="76" t="s">
        <v>2635</v>
      </c>
      <c r="C113" s="73" t="s">
        <v>2636</v>
      </c>
      <c r="D113" s="86" t="s">
        <v>515</v>
      </c>
      <c r="E113" s="86" t="s">
        <v>134</v>
      </c>
      <c r="F113" s="95">
        <v>44991</v>
      </c>
      <c r="G113" s="83">
        <v>15069736.431964003</v>
      </c>
      <c r="H113" s="85">
        <v>-6.7052659999999999</v>
      </c>
      <c r="I113" s="83">
        <v>-1010.4658842090001</v>
      </c>
      <c r="J113" s="84">
        <f t="shared" si="1"/>
        <v>2.1647818771344902E-3</v>
      </c>
      <c r="K113" s="84">
        <f>I113/'סכום נכסי הקרן'!$C$42</f>
        <v>-1.6270923150700222E-5</v>
      </c>
    </row>
    <row r="114" spans="2:11">
      <c r="B114" s="76" t="s">
        <v>2637</v>
      </c>
      <c r="C114" s="73" t="s">
        <v>2638</v>
      </c>
      <c r="D114" s="86" t="s">
        <v>515</v>
      </c>
      <c r="E114" s="86" t="s">
        <v>134</v>
      </c>
      <c r="F114" s="95">
        <v>45000</v>
      </c>
      <c r="G114" s="83">
        <v>71520000.000000015</v>
      </c>
      <c r="H114" s="85">
        <v>-6.7431989999999997</v>
      </c>
      <c r="I114" s="83">
        <v>-4822.7360000000008</v>
      </c>
      <c r="J114" s="84">
        <f t="shared" si="1"/>
        <v>1.0332037582027545E-2</v>
      </c>
      <c r="K114" s="84">
        <f>I114/'סכום נכסי הקרן'!$C$42</f>
        <v>-7.7657611264671806E-5</v>
      </c>
    </row>
    <row r="115" spans="2:11">
      <c r="B115" s="76" t="s">
        <v>2639</v>
      </c>
      <c r="C115" s="73" t="s">
        <v>2640</v>
      </c>
      <c r="D115" s="86" t="s">
        <v>515</v>
      </c>
      <c r="E115" s="86" t="s">
        <v>134</v>
      </c>
      <c r="F115" s="95">
        <v>44991</v>
      </c>
      <c r="G115" s="83">
        <v>13201137.999700002</v>
      </c>
      <c r="H115" s="85">
        <v>-6.757466</v>
      </c>
      <c r="I115" s="83">
        <v>-892.06242374300018</v>
      </c>
      <c r="J115" s="84">
        <f t="shared" si="1"/>
        <v>1.911119017841171E-3</v>
      </c>
      <c r="K115" s="84">
        <f>I115/'סכום נכסי הקרן'!$C$42</f>
        <v>-1.4364343585644089E-5</v>
      </c>
    </row>
    <row r="116" spans="2:11">
      <c r="B116" s="76" t="s">
        <v>2641</v>
      </c>
      <c r="C116" s="73" t="s">
        <v>2642</v>
      </c>
      <c r="D116" s="86" t="s">
        <v>515</v>
      </c>
      <c r="E116" s="86" t="s">
        <v>134</v>
      </c>
      <c r="F116" s="95">
        <v>44998</v>
      </c>
      <c r="G116" s="83">
        <v>40633383.205800004</v>
      </c>
      <c r="H116" s="85">
        <v>-6.1594319999999998</v>
      </c>
      <c r="I116" s="83">
        <v>-2502.7855396440004</v>
      </c>
      <c r="J116" s="84">
        <f t="shared" si="1"/>
        <v>5.3618680880224215E-3</v>
      </c>
      <c r="K116" s="84">
        <f>I116/'סכום נכסי הקרן'!$C$42</f>
        <v>-4.0300847178140293E-5</v>
      </c>
    </row>
    <row r="117" spans="2:11">
      <c r="B117" s="76" t="s">
        <v>2641</v>
      </c>
      <c r="C117" s="73" t="s">
        <v>2643</v>
      </c>
      <c r="D117" s="86" t="s">
        <v>515</v>
      </c>
      <c r="E117" s="86" t="s">
        <v>134</v>
      </c>
      <c r="F117" s="95">
        <v>44998</v>
      </c>
      <c r="G117" s="83">
        <v>45617367.350170009</v>
      </c>
      <c r="H117" s="85">
        <v>-6.1594319999999998</v>
      </c>
      <c r="I117" s="83">
        <v>-2809.7706455400003</v>
      </c>
      <c r="J117" s="84">
        <f t="shared" si="1"/>
        <v>6.0195407558276204E-3</v>
      </c>
      <c r="K117" s="84">
        <f>I117/'סכום נכסי הקרן'!$C$42</f>
        <v>-4.5244043326076988E-5</v>
      </c>
    </row>
    <row r="118" spans="2:11">
      <c r="B118" s="76" t="s">
        <v>2644</v>
      </c>
      <c r="C118" s="73" t="s">
        <v>2645</v>
      </c>
      <c r="D118" s="86" t="s">
        <v>515</v>
      </c>
      <c r="E118" s="86" t="s">
        <v>134</v>
      </c>
      <c r="F118" s="95">
        <v>44987</v>
      </c>
      <c r="G118" s="83">
        <v>1893778.5757750003</v>
      </c>
      <c r="H118" s="85">
        <v>-6.2355119999999999</v>
      </c>
      <c r="I118" s="83">
        <v>-118.08679645700002</v>
      </c>
      <c r="J118" s="84">
        <f t="shared" si="1"/>
        <v>2.5298445092888379E-4</v>
      </c>
      <c r="K118" s="84">
        <f>I118/'סכום נכסי הקרן'!$C$42</f>
        <v>-1.9014805153647492E-6</v>
      </c>
    </row>
    <row r="119" spans="2:11">
      <c r="B119" s="76" t="s">
        <v>2644</v>
      </c>
      <c r="C119" s="73" t="s">
        <v>2646</v>
      </c>
      <c r="D119" s="86" t="s">
        <v>515</v>
      </c>
      <c r="E119" s="86" t="s">
        <v>134</v>
      </c>
      <c r="F119" s="95">
        <v>44987</v>
      </c>
      <c r="G119" s="83">
        <v>31992671.795525003</v>
      </c>
      <c r="H119" s="85">
        <v>-6.2355119999999999</v>
      </c>
      <c r="I119" s="83">
        <v>-1994.9069845340005</v>
      </c>
      <c r="J119" s="84">
        <f t="shared" si="1"/>
        <v>4.2738092934911914E-3</v>
      </c>
      <c r="K119" s="84">
        <f>I119/'סכום נכסי הקרן'!$C$42</f>
        <v>-3.212278489100793E-5</v>
      </c>
    </row>
    <row r="120" spans="2:11">
      <c r="B120" s="76" t="s">
        <v>2644</v>
      </c>
      <c r="C120" s="73" t="s">
        <v>2647</v>
      </c>
      <c r="D120" s="86" t="s">
        <v>515</v>
      </c>
      <c r="E120" s="86" t="s">
        <v>134</v>
      </c>
      <c r="F120" s="95">
        <v>44987</v>
      </c>
      <c r="G120" s="83">
        <v>140205000.00000003</v>
      </c>
      <c r="H120" s="85">
        <v>-6.2355119999999999</v>
      </c>
      <c r="I120" s="83">
        <v>-8742.5000100000016</v>
      </c>
      <c r="J120" s="84">
        <f t="shared" si="1"/>
        <v>1.8729583925845453E-2</v>
      </c>
      <c r="K120" s="84">
        <f>I120/'סכום נכסי הקרן'!$C$42</f>
        <v>-1.4077520877318794E-4</v>
      </c>
    </row>
    <row r="121" spans="2:11">
      <c r="B121" s="76" t="s">
        <v>2648</v>
      </c>
      <c r="C121" s="73" t="s">
        <v>2649</v>
      </c>
      <c r="D121" s="86" t="s">
        <v>515</v>
      </c>
      <c r="E121" s="86" t="s">
        <v>134</v>
      </c>
      <c r="F121" s="95">
        <v>44987</v>
      </c>
      <c r="G121" s="83">
        <v>11365832.142120002</v>
      </c>
      <c r="H121" s="85">
        <v>-6.2059699999999998</v>
      </c>
      <c r="I121" s="83">
        <v>-705.36008810900012</v>
      </c>
      <c r="J121" s="84">
        <f t="shared" si="1"/>
        <v>1.5111353678087395E-3</v>
      </c>
      <c r="K121" s="84">
        <f>I121/'סכום נכסי הקרן'!$C$42</f>
        <v>-1.1357988395795119E-5</v>
      </c>
    </row>
    <row r="122" spans="2:11">
      <c r="B122" s="76" t="s">
        <v>2650</v>
      </c>
      <c r="C122" s="73" t="s">
        <v>2651</v>
      </c>
      <c r="D122" s="86" t="s">
        <v>515</v>
      </c>
      <c r="E122" s="86" t="s">
        <v>134</v>
      </c>
      <c r="F122" s="95">
        <v>44987</v>
      </c>
      <c r="G122" s="83">
        <v>35894897.929439999</v>
      </c>
      <c r="H122" s="85">
        <v>-5.957471</v>
      </c>
      <c r="I122" s="83">
        <v>-2138.428080614</v>
      </c>
      <c r="J122" s="84">
        <f t="shared" si="1"/>
        <v>4.5812831752281014E-3</v>
      </c>
      <c r="K122" s="84">
        <f>I122/'סכום נכסי הקרן'!$C$42</f>
        <v>-3.4433818604580518E-5</v>
      </c>
    </row>
    <row r="123" spans="2:11">
      <c r="B123" s="76" t="s">
        <v>2652</v>
      </c>
      <c r="C123" s="73" t="s">
        <v>2653</v>
      </c>
      <c r="D123" s="86" t="s">
        <v>515</v>
      </c>
      <c r="E123" s="86" t="s">
        <v>134</v>
      </c>
      <c r="F123" s="95">
        <v>44987</v>
      </c>
      <c r="G123" s="83">
        <v>48947588.085600011</v>
      </c>
      <c r="H123" s="85">
        <v>-5.957471</v>
      </c>
      <c r="I123" s="83">
        <v>-2916.0382917470001</v>
      </c>
      <c r="J123" s="84">
        <f t="shared" si="1"/>
        <v>6.247204329857866E-3</v>
      </c>
      <c r="K123" s="84">
        <f>I123/'סכום נכסי הקרן'!$C$42</f>
        <v>-4.6955207188074592E-5</v>
      </c>
    </row>
    <row r="124" spans="2:11">
      <c r="B124" s="76" t="s">
        <v>2654</v>
      </c>
      <c r="C124" s="73" t="s">
        <v>2655</v>
      </c>
      <c r="D124" s="86" t="s">
        <v>515</v>
      </c>
      <c r="E124" s="86" t="s">
        <v>134</v>
      </c>
      <c r="F124" s="95">
        <v>44987</v>
      </c>
      <c r="G124" s="83">
        <v>121786.46221500002</v>
      </c>
      <c r="H124" s="85">
        <v>-5.9331389999999997</v>
      </c>
      <c r="I124" s="83">
        <v>-7.2257601480000009</v>
      </c>
      <c r="J124" s="84">
        <f t="shared" si="1"/>
        <v>1.5480180836739335E-5</v>
      </c>
      <c r="K124" s="84">
        <f>I124/'סכום נכסי הקרן'!$C$42</f>
        <v>-1.1635206087688427E-7</v>
      </c>
    </row>
    <row r="125" spans="2:11">
      <c r="B125" s="76" t="s">
        <v>2656</v>
      </c>
      <c r="C125" s="73" t="s">
        <v>2657</v>
      </c>
      <c r="D125" s="86" t="s">
        <v>515</v>
      </c>
      <c r="E125" s="86" t="s">
        <v>134</v>
      </c>
      <c r="F125" s="95">
        <v>44987</v>
      </c>
      <c r="G125" s="83">
        <v>40800980.907000005</v>
      </c>
      <c r="H125" s="85">
        <v>-5.9280629999999999</v>
      </c>
      <c r="I125" s="83">
        <v>-2418.7077407890006</v>
      </c>
      <c r="J125" s="84">
        <f t="shared" si="1"/>
        <v>5.1817431594374831E-3</v>
      </c>
      <c r="K125" s="84">
        <f>I125/'סכום נכסי הקרן'!$C$42</f>
        <v>-3.8946993054781509E-5</v>
      </c>
    </row>
    <row r="126" spans="2:11">
      <c r="B126" s="76" t="s">
        <v>2658</v>
      </c>
      <c r="C126" s="73" t="s">
        <v>2659</v>
      </c>
      <c r="D126" s="86" t="s">
        <v>515</v>
      </c>
      <c r="E126" s="86" t="s">
        <v>134</v>
      </c>
      <c r="F126" s="95">
        <v>44987</v>
      </c>
      <c r="G126" s="83">
        <v>55504734.903360017</v>
      </c>
      <c r="H126" s="85">
        <v>-5.8986710000000002</v>
      </c>
      <c r="I126" s="83">
        <v>-3274.0416576330003</v>
      </c>
      <c r="J126" s="84">
        <f t="shared" si="1"/>
        <v>7.0141764864981035E-3</v>
      </c>
      <c r="K126" s="84">
        <f>I126/'סכום נכסי הקרן'!$C$42</f>
        <v>-5.2719919629190813E-5</v>
      </c>
    </row>
    <row r="127" spans="2:11">
      <c r="B127" s="76" t="s">
        <v>2660</v>
      </c>
      <c r="C127" s="73" t="s">
        <v>2661</v>
      </c>
      <c r="D127" s="86" t="s">
        <v>515</v>
      </c>
      <c r="E127" s="86" t="s">
        <v>134</v>
      </c>
      <c r="F127" s="95">
        <v>45007</v>
      </c>
      <c r="G127" s="83">
        <v>18055000.000000004</v>
      </c>
      <c r="H127" s="85">
        <v>-5.4958879999999999</v>
      </c>
      <c r="I127" s="83">
        <v>-992.28250000000014</v>
      </c>
      <c r="J127" s="84">
        <f t="shared" si="1"/>
        <v>2.1258265188034858E-3</v>
      </c>
      <c r="K127" s="84">
        <f>I127/'סכום נכסי הקרן'!$C$42</f>
        <v>-1.5978127073457204E-5</v>
      </c>
    </row>
    <row r="128" spans="2:11">
      <c r="B128" s="76" t="s">
        <v>2660</v>
      </c>
      <c r="C128" s="73" t="s">
        <v>2662</v>
      </c>
      <c r="D128" s="86" t="s">
        <v>515</v>
      </c>
      <c r="E128" s="86" t="s">
        <v>134</v>
      </c>
      <c r="F128" s="95">
        <v>45007</v>
      </c>
      <c r="G128" s="83">
        <v>47434226.14044001</v>
      </c>
      <c r="H128" s="85">
        <v>-5.4958879999999999</v>
      </c>
      <c r="I128" s="83">
        <v>-2606.9317363720006</v>
      </c>
      <c r="J128" s="84">
        <f t="shared" si="1"/>
        <v>5.5849867531575087E-3</v>
      </c>
      <c r="K128" s="84">
        <f>I128/'סכום נכסי הקרן'!$C$42</f>
        <v>-4.1977850617722528E-5</v>
      </c>
    </row>
    <row r="129" spans="2:11">
      <c r="B129" s="76" t="s">
        <v>2663</v>
      </c>
      <c r="C129" s="73" t="s">
        <v>2664</v>
      </c>
      <c r="D129" s="86" t="s">
        <v>515</v>
      </c>
      <c r="E129" s="86" t="s">
        <v>134</v>
      </c>
      <c r="F129" s="95">
        <v>45007</v>
      </c>
      <c r="G129" s="83">
        <v>61354347.642000005</v>
      </c>
      <c r="H129" s="85">
        <v>-5.4666810000000003</v>
      </c>
      <c r="I129" s="83">
        <v>-3354.0461642230002</v>
      </c>
      <c r="J129" s="84">
        <f t="shared" si="1"/>
        <v>7.1855749559186664E-3</v>
      </c>
      <c r="K129" s="84">
        <f>I129/'סכום נכסי הקרן'!$C$42</f>
        <v>-5.4008183982078482E-5</v>
      </c>
    </row>
    <row r="130" spans="2:11">
      <c r="B130" s="76" t="s">
        <v>2665</v>
      </c>
      <c r="C130" s="73" t="s">
        <v>2666</v>
      </c>
      <c r="D130" s="86" t="s">
        <v>515</v>
      </c>
      <c r="E130" s="86" t="s">
        <v>134</v>
      </c>
      <c r="F130" s="95">
        <v>44985</v>
      </c>
      <c r="G130" s="83">
        <v>24545136.307500005</v>
      </c>
      <c r="H130" s="85">
        <v>-5.659624</v>
      </c>
      <c r="I130" s="83">
        <v>-1389.1623097850004</v>
      </c>
      <c r="J130" s="84">
        <f t="shared" si="1"/>
        <v>2.976086020929782E-3</v>
      </c>
      <c r="K130" s="84">
        <f>I130/'סכום נכסי הקרן'!$C$42</f>
        <v>-2.2368843460810859E-5</v>
      </c>
    </row>
    <row r="131" spans="2:11">
      <c r="B131" s="76" t="s">
        <v>2665</v>
      </c>
      <c r="C131" s="73" t="s">
        <v>2667</v>
      </c>
      <c r="D131" s="86" t="s">
        <v>515</v>
      </c>
      <c r="E131" s="86" t="s">
        <v>134</v>
      </c>
      <c r="F131" s="95">
        <v>44985</v>
      </c>
      <c r="G131" s="83">
        <v>144500000.00000003</v>
      </c>
      <c r="H131" s="85">
        <v>-5.659624</v>
      </c>
      <c r="I131" s="83">
        <v>-8178.1560000000009</v>
      </c>
      <c r="J131" s="84">
        <f t="shared" si="1"/>
        <v>1.7520555789013553E-2</v>
      </c>
      <c r="K131" s="84">
        <f>I131/'סכום נכסי הקרן'!$C$42</f>
        <v>-1.3168791729629059E-4</v>
      </c>
    </row>
    <row r="132" spans="2:11">
      <c r="B132" s="76" t="s">
        <v>2665</v>
      </c>
      <c r="C132" s="73" t="s">
        <v>2668</v>
      </c>
      <c r="D132" s="86" t="s">
        <v>515</v>
      </c>
      <c r="E132" s="86" t="s">
        <v>134</v>
      </c>
      <c r="F132" s="95">
        <v>44985</v>
      </c>
      <c r="G132" s="83">
        <v>19029972.475625005</v>
      </c>
      <c r="H132" s="85">
        <v>-5.659624</v>
      </c>
      <c r="I132" s="83">
        <v>-1077.0247998710001</v>
      </c>
      <c r="J132" s="84">
        <f t="shared" si="1"/>
        <v>2.3073750479070112E-3</v>
      </c>
      <c r="K132" s="84">
        <f>I132/'סכום נכסי הקרן'!$C$42</f>
        <v>-1.734268125619836E-5</v>
      </c>
    </row>
    <row r="133" spans="2:11">
      <c r="B133" s="76" t="s">
        <v>2669</v>
      </c>
      <c r="C133" s="73" t="s">
        <v>2670</v>
      </c>
      <c r="D133" s="86" t="s">
        <v>515</v>
      </c>
      <c r="E133" s="86" t="s">
        <v>134</v>
      </c>
      <c r="F133" s="95">
        <v>44991</v>
      </c>
      <c r="G133" s="83">
        <v>11417983.485375002</v>
      </c>
      <c r="H133" s="85">
        <v>-5.6292460000000002</v>
      </c>
      <c r="I133" s="83">
        <v>-642.74634149300016</v>
      </c>
      <c r="J133" s="84">
        <f t="shared" si="1"/>
        <v>1.3769941701176236E-3</v>
      </c>
      <c r="K133" s="84">
        <f>I133/'סכום נכסי הקרן'!$C$42</f>
        <v>-1.0349756969789221E-5</v>
      </c>
    </row>
    <row r="134" spans="2:11">
      <c r="B134" s="76" t="s">
        <v>2671</v>
      </c>
      <c r="C134" s="73" t="s">
        <v>2672</v>
      </c>
      <c r="D134" s="86" t="s">
        <v>515</v>
      </c>
      <c r="E134" s="86" t="s">
        <v>134</v>
      </c>
      <c r="F134" s="95">
        <v>44985</v>
      </c>
      <c r="G134" s="83">
        <v>13779423.125046004</v>
      </c>
      <c r="H134" s="85">
        <v>-5.6478609999999998</v>
      </c>
      <c r="I134" s="83">
        <v>-778.24268636000022</v>
      </c>
      <c r="J134" s="84">
        <f t="shared" si="1"/>
        <v>1.6672761443731518E-3</v>
      </c>
      <c r="K134" s="84">
        <f>I134/'סכום נכסי הקרן'!$C$42</f>
        <v>-1.2531572950897331E-5</v>
      </c>
    </row>
    <row r="135" spans="2:11">
      <c r="B135" s="76" t="s">
        <v>2673</v>
      </c>
      <c r="C135" s="73" t="s">
        <v>2674</v>
      </c>
      <c r="D135" s="86" t="s">
        <v>515</v>
      </c>
      <c r="E135" s="86" t="s">
        <v>134</v>
      </c>
      <c r="F135" s="95">
        <v>44985</v>
      </c>
      <c r="G135" s="83">
        <v>24548533.558200005</v>
      </c>
      <c r="H135" s="85">
        <v>-5.6450009999999997</v>
      </c>
      <c r="I135" s="83">
        <v>-1385.7650590850001</v>
      </c>
      <c r="J135" s="84">
        <f t="shared" si="1"/>
        <v>2.9688078862966667E-3</v>
      </c>
      <c r="K135" s="84">
        <f>I135/'סכום נכסי הקרן'!$C$42</f>
        <v>-2.2314139580227463E-5</v>
      </c>
    </row>
    <row r="136" spans="2:11">
      <c r="B136" s="76" t="s">
        <v>2675</v>
      </c>
      <c r="C136" s="73" t="s">
        <v>2676</v>
      </c>
      <c r="D136" s="86" t="s">
        <v>515</v>
      </c>
      <c r="E136" s="86" t="s">
        <v>134</v>
      </c>
      <c r="F136" s="95">
        <v>44985</v>
      </c>
      <c r="G136" s="83">
        <v>93325738.089672014</v>
      </c>
      <c r="H136" s="85">
        <v>-5.5982380000000003</v>
      </c>
      <c r="I136" s="83">
        <v>-5224.5966560130009</v>
      </c>
      <c r="J136" s="84">
        <f t="shared" si="1"/>
        <v>1.1192967850792943E-2</v>
      </c>
      <c r="K136" s="84">
        <f>I136/'סכום נכסי הקרן'!$C$42</f>
        <v>-8.4128531217002507E-5</v>
      </c>
    </row>
    <row r="137" spans="2:11">
      <c r="B137" s="76" t="s">
        <v>2675</v>
      </c>
      <c r="C137" s="73" t="s">
        <v>2677</v>
      </c>
      <c r="D137" s="86" t="s">
        <v>515</v>
      </c>
      <c r="E137" s="86" t="s">
        <v>134</v>
      </c>
      <c r="F137" s="95">
        <v>44985</v>
      </c>
      <c r="G137" s="83">
        <v>919059.89646000008</v>
      </c>
      <c r="H137" s="85">
        <v>-5.5982380000000003</v>
      </c>
      <c r="I137" s="83">
        <v>-51.451157634000019</v>
      </c>
      <c r="J137" s="84">
        <f t="shared" si="1"/>
        <v>1.1022691151108242E-4</v>
      </c>
      <c r="K137" s="84">
        <f>I137/'סכום נכסי הקרן'!$C$42</f>
        <v>-8.2848698304417318E-7</v>
      </c>
    </row>
    <row r="138" spans="2:11">
      <c r="B138" s="76" t="s">
        <v>2678</v>
      </c>
      <c r="C138" s="73" t="s">
        <v>2679</v>
      </c>
      <c r="D138" s="86" t="s">
        <v>515</v>
      </c>
      <c r="E138" s="86" t="s">
        <v>134</v>
      </c>
      <c r="F138" s="95">
        <v>44991</v>
      </c>
      <c r="G138" s="83">
        <v>36765447.017251998</v>
      </c>
      <c r="H138" s="85">
        <v>-5.5591160000000004</v>
      </c>
      <c r="I138" s="83">
        <v>-2043.8340074480004</v>
      </c>
      <c r="J138" s="84">
        <f t="shared" si="1"/>
        <v>4.3786285992803058E-3</v>
      </c>
      <c r="K138" s="84">
        <f>I138/'סכום נכסי הקרן'!$C$42</f>
        <v>-3.2910627253889314E-5</v>
      </c>
    </row>
    <row r="139" spans="2:11">
      <c r="B139" s="76" t="s">
        <v>2680</v>
      </c>
      <c r="C139" s="73" t="s">
        <v>2681</v>
      </c>
      <c r="D139" s="86" t="s">
        <v>515</v>
      </c>
      <c r="E139" s="86" t="s">
        <v>134</v>
      </c>
      <c r="F139" s="95">
        <v>44991</v>
      </c>
      <c r="G139" s="83">
        <v>16386162.763219004</v>
      </c>
      <c r="H139" s="85">
        <v>-5.4978300000000004</v>
      </c>
      <c r="I139" s="83">
        <v>-900.88332195900011</v>
      </c>
      <c r="J139" s="84">
        <f t="shared" si="1"/>
        <v>1.93001655896201E-3</v>
      </c>
      <c r="K139" s="84">
        <f>I139/'סכום נכסי הקרן'!$C$42</f>
        <v>-1.450638119347984E-5</v>
      </c>
    </row>
    <row r="140" spans="2:11">
      <c r="B140" s="76" t="s">
        <v>2682</v>
      </c>
      <c r="C140" s="73" t="s">
        <v>2683</v>
      </c>
      <c r="D140" s="86" t="s">
        <v>515</v>
      </c>
      <c r="E140" s="86" t="s">
        <v>134</v>
      </c>
      <c r="F140" s="95">
        <v>45007</v>
      </c>
      <c r="G140" s="83">
        <v>5716103.2894950006</v>
      </c>
      <c r="H140" s="85">
        <v>-5.4826600000000001</v>
      </c>
      <c r="I140" s="83">
        <v>-313.39448933200003</v>
      </c>
      <c r="J140" s="84">
        <f t="shared" ref="J140:J203" si="2">IFERROR(I140/$I$11,0)</f>
        <v>6.7140387567939748E-4</v>
      </c>
      <c r="K140" s="84">
        <f>I140/'סכום נכסי הקרן'!$C$42</f>
        <v>-5.046402586630242E-6</v>
      </c>
    </row>
    <row r="141" spans="2:11">
      <c r="B141" s="76" t="s">
        <v>2682</v>
      </c>
      <c r="C141" s="73" t="s">
        <v>2684</v>
      </c>
      <c r="D141" s="86" t="s">
        <v>515</v>
      </c>
      <c r="E141" s="86" t="s">
        <v>134</v>
      </c>
      <c r="F141" s="95">
        <v>45007</v>
      </c>
      <c r="G141" s="83">
        <v>244519.36377000005</v>
      </c>
      <c r="H141" s="85">
        <v>-5.4826600000000001</v>
      </c>
      <c r="I141" s="83">
        <v>-13.406164525000001</v>
      </c>
      <c r="J141" s="84">
        <f t="shared" si="2"/>
        <v>2.8720833092075627E-5</v>
      </c>
      <c r="K141" s="84">
        <f>I141/'סכום נכסי הקרן'!$C$42</f>
        <v>-2.1587138778334193E-7</v>
      </c>
    </row>
    <row r="142" spans="2:11">
      <c r="B142" s="76" t="s">
        <v>2682</v>
      </c>
      <c r="C142" s="73" t="s">
        <v>2685</v>
      </c>
      <c r="D142" s="86" t="s">
        <v>515</v>
      </c>
      <c r="E142" s="86" t="s">
        <v>134</v>
      </c>
      <c r="F142" s="95">
        <v>45007</v>
      </c>
      <c r="G142" s="83">
        <v>32767615.418400005</v>
      </c>
      <c r="H142" s="85">
        <v>-5.4826600000000001</v>
      </c>
      <c r="I142" s="83">
        <v>-1796.5368329750002</v>
      </c>
      <c r="J142" s="84">
        <f t="shared" si="2"/>
        <v>3.8488289791924007E-3</v>
      </c>
      <c r="K142" s="84">
        <f>I142/'סכום נכסי הקרן'!$C$42</f>
        <v>-2.8928549893221847E-5</v>
      </c>
    </row>
    <row r="143" spans="2:11">
      <c r="B143" s="76" t="s">
        <v>2686</v>
      </c>
      <c r="C143" s="73" t="s">
        <v>2687</v>
      </c>
      <c r="D143" s="86" t="s">
        <v>515</v>
      </c>
      <c r="E143" s="86" t="s">
        <v>134</v>
      </c>
      <c r="F143" s="95">
        <v>44984</v>
      </c>
      <c r="G143" s="83">
        <v>76125000.000000015</v>
      </c>
      <c r="H143" s="85">
        <v>-5.29528</v>
      </c>
      <c r="I143" s="83">
        <v>-4031.0319000000004</v>
      </c>
      <c r="J143" s="84">
        <f t="shared" si="2"/>
        <v>8.6359222410581672E-3</v>
      </c>
      <c r="K143" s="84">
        <f>I143/'סכום נכסי הקרן'!$C$42</f>
        <v>-6.4909277282789555E-5</v>
      </c>
    </row>
    <row r="144" spans="2:11">
      <c r="B144" s="76" t="s">
        <v>2686</v>
      </c>
      <c r="C144" s="73" t="s">
        <v>2688</v>
      </c>
      <c r="D144" s="86" t="s">
        <v>515</v>
      </c>
      <c r="E144" s="86" t="s">
        <v>134</v>
      </c>
      <c r="F144" s="95">
        <v>44984</v>
      </c>
      <c r="G144" s="83">
        <v>24630067.575000003</v>
      </c>
      <c r="H144" s="85">
        <v>-5.29528</v>
      </c>
      <c r="I144" s="83">
        <v>-1304.2310422850001</v>
      </c>
      <c r="J144" s="84">
        <f t="shared" si="2"/>
        <v>2.7941326551019119E-3</v>
      </c>
      <c r="K144" s="84">
        <f>I144/'סכום נכסי הקרן'!$C$42</f>
        <v>-2.100124644622601E-5</v>
      </c>
    </row>
    <row r="145" spans="2:11">
      <c r="B145" s="76" t="s">
        <v>2689</v>
      </c>
      <c r="C145" s="73" t="s">
        <v>2690</v>
      </c>
      <c r="D145" s="86" t="s">
        <v>515</v>
      </c>
      <c r="E145" s="86" t="s">
        <v>134</v>
      </c>
      <c r="F145" s="95">
        <v>45005</v>
      </c>
      <c r="G145" s="83">
        <v>37067402.387700006</v>
      </c>
      <c r="H145" s="85">
        <v>-4.907635</v>
      </c>
      <c r="I145" s="83">
        <v>-1819.1329665550004</v>
      </c>
      <c r="J145" s="84">
        <f t="shared" si="2"/>
        <v>3.8972380360756879E-3</v>
      </c>
      <c r="K145" s="84">
        <f>I145/'סכום נכסי הקרן'!$C$42</f>
        <v>-2.9292401814131525E-5</v>
      </c>
    </row>
    <row r="146" spans="2:11">
      <c r="B146" s="76" t="s">
        <v>2691</v>
      </c>
      <c r="C146" s="73" t="s">
        <v>2692</v>
      </c>
      <c r="D146" s="86" t="s">
        <v>515</v>
      </c>
      <c r="E146" s="86" t="s">
        <v>134</v>
      </c>
      <c r="F146" s="95">
        <v>45090</v>
      </c>
      <c r="G146" s="83">
        <v>68091095.780100018</v>
      </c>
      <c r="H146" s="85">
        <v>-7.7926339999999996</v>
      </c>
      <c r="I146" s="83">
        <v>-5306.0899261880004</v>
      </c>
      <c r="J146" s="84">
        <f t="shared" si="2"/>
        <v>1.1367555788040684E-2</v>
      </c>
      <c r="K146" s="84">
        <f>I146/'סכום נכסי הקרן'!$C$42</f>
        <v>-8.5440768232658554E-5</v>
      </c>
    </row>
    <row r="147" spans="2:11">
      <c r="B147" s="76" t="s">
        <v>2693</v>
      </c>
      <c r="C147" s="73" t="s">
        <v>2694</v>
      </c>
      <c r="D147" s="86" t="s">
        <v>515</v>
      </c>
      <c r="E147" s="86" t="s">
        <v>134</v>
      </c>
      <c r="F147" s="95">
        <v>45090</v>
      </c>
      <c r="G147" s="83">
        <v>28077144.6186</v>
      </c>
      <c r="H147" s="85">
        <v>-7.6404709999999998</v>
      </c>
      <c r="I147" s="83">
        <v>-2145.2259656760002</v>
      </c>
      <c r="J147" s="84">
        <f t="shared" si="2"/>
        <v>4.5958466935170752E-3</v>
      </c>
      <c r="K147" s="84">
        <f>I147/'סכום נכסי הקרן'!$C$42</f>
        <v>-3.454328085081725E-5</v>
      </c>
    </row>
    <row r="148" spans="2:11">
      <c r="B148" s="76" t="s">
        <v>2695</v>
      </c>
      <c r="C148" s="73" t="s">
        <v>2696</v>
      </c>
      <c r="D148" s="86" t="s">
        <v>515</v>
      </c>
      <c r="E148" s="86" t="s">
        <v>134</v>
      </c>
      <c r="F148" s="95">
        <v>45090</v>
      </c>
      <c r="G148" s="83">
        <v>647425.35108900012</v>
      </c>
      <c r="H148" s="85">
        <v>-7.4887360000000003</v>
      </c>
      <c r="I148" s="83">
        <v>-48.48397554400001</v>
      </c>
      <c r="J148" s="84">
        <f t="shared" si="2"/>
        <v>1.0387013874421334E-4</v>
      </c>
      <c r="K148" s="84">
        <f>I148/'סכום נכסי הקרן'!$C$42</f>
        <v>-7.8070823809592873E-7</v>
      </c>
    </row>
    <row r="149" spans="2:11">
      <c r="B149" s="76" t="s">
        <v>2695</v>
      </c>
      <c r="C149" s="73" t="s">
        <v>2697</v>
      </c>
      <c r="D149" s="86" t="s">
        <v>515</v>
      </c>
      <c r="E149" s="86" t="s">
        <v>134</v>
      </c>
      <c r="F149" s="95">
        <v>45090</v>
      </c>
      <c r="G149" s="83">
        <v>18037434.032780003</v>
      </c>
      <c r="H149" s="85">
        <v>-7.4887360000000003</v>
      </c>
      <c r="I149" s="83">
        <v>-1350.7758213810002</v>
      </c>
      <c r="J149" s="84">
        <f t="shared" si="2"/>
        <v>2.8938483365879078E-3</v>
      </c>
      <c r="K149" s="84">
        <f>I149/'סכום נכסי הקרן'!$C$42</f>
        <v>-2.1750728972625384E-5</v>
      </c>
    </row>
    <row r="150" spans="2:11">
      <c r="B150" s="76" t="s">
        <v>2698</v>
      </c>
      <c r="C150" s="73" t="s">
        <v>2699</v>
      </c>
      <c r="D150" s="86" t="s">
        <v>515</v>
      </c>
      <c r="E150" s="86" t="s">
        <v>134</v>
      </c>
      <c r="F150" s="95">
        <v>45019</v>
      </c>
      <c r="G150" s="83">
        <v>106650000.00000001</v>
      </c>
      <c r="H150" s="85">
        <v>-7.2914320000000004</v>
      </c>
      <c r="I150" s="83">
        <v>-7776.3120000000008</v>
      </c>
      <c r="J150" s="84">
        <f t="shared" si="2"/>
        <v>1.6659661203427222E-2</v>
      </c>
      <c r="K150" s="84">
        <f>I150/'סכום נכסי הקרן'!$C$42</f>
        <v>-1.2521726554569904E-4</v>
      </c>
    </row>
    <row r="151" spans="2:11">
      <c r="B151" s="76" t="s">
        <v>2698</v>
      </c>
      <c r="C151" s="73" t="s">
        <v>2700</v>
      </c>
      <c r="D151" s="86" t="s">
        <v>515</v>
      </c>
      <c r="E151" s="86" t="s">
        <v>134</v>
      </c>
      <c r="F151" s="95">
        <v>45019</v>
      </c>
      <c r="G151" s="83">
        <v>68437615.351500019</v>
      </c>
      <c r="H151" s="85">
        <v>-7.2914320000000004</v>
      </c>
      <c r="I151" s="83">
        <v>-4990.0820394680004</v>
      </c>
      <c r="J151" s="84">
        <f t="shared" si="2"/>
        <v>1.0690553073853521E-2</v>
      </c>
      <c r="K151" s="84">
        <f>I151/'סכום נכסי הקרן'!$C$42</f>
        <v>-8.0352283682919107E-5</v>
      </c>
    </row>
    <row r="152" spans="2:11">
      <c r="B152" s="76" t="s">
        <v>2698</v>
      </c>
      <c r="C152" s="73" t="s">
        <v>2701</v>
      </c>
      <c r="D152" s="86" t="s">
        <v>515</v>
      </c>
      <c r="E152" s="86" t="s">
        <v>134</v>
      </c>
      <c r="F152" s="95">
        <v>45019</v>
      </c>
      <c r="G152" s="83">
        <v>31636703.263725005</v>
      </c>
      <c r="H152" s="85">
        <v>-7.2914320000000004</v>
      </c>
      <c r="I152" s="83">
        <v>-2306.7686378820003</v>
      </c>
      <c r="J152" s="84">
        <f t="shared" si="2"/>
        <v>4.9419292823905999E-3</v>
      </c>
      <c r="K152" s="84">
        <f>I152/'סכום נכסי הקרן'!$C$42</f>
        <v>-3.7144505143590032E-5</v>
      </c>
    </row>
    <row r="153" spans="2:11">
      <c r="B153" s="76" t="s">
        <v>2702</v>
      </c>
      <c r="C153" s="73" t="s">
        <v>2703</v>
      </c>
      <c r="D153" s="86" t="s">
        <v>515</v>
      </c>
      <c r="E153" s="86" t="s">
        <v>134</v>
      </c>
      <c r="F153" s="95">
        <v>45019</v>
      </c>
      <c r="G153" s="83">
        <v>601124.1865200001</v>
      </c>
      <c r="H153" s="85">
        <v>-7.2371350000000003</v>
      </c>
      <c r="I153" s="83">
        <v>-43.504165908000012</v>
      </c>
      <c r="J153" s="84">
        <f t="shared" si="2"/>
        <v>9.3201592858538715E-5</v>
      </c>
      <c r="K153" s="84">
        <f>I153/'סכום נכסי הקרן'!$C$42</f>
        <v>-7.0052136473513206E-7</v>
      </c>
    </row>
    <row r="154" spans="2:11">
      <c r="B154" s="76" t="s">
        <v>2702</v>
      </c>
      <c r="C154" s="73" t="s">
        <v>2704</v>
      </c>
      <c r="D154" s="86" t="s">
        <v>515</v>
      </c>
      <c r="E154" s="86" t="s">
        <v>134</v>
      </c>
      <c r="F154" s="95">
        <v>45019</v>
      </c>
      <c r="G154" s="83">
        <v>13565452.220424002</v>
      </c>
      <c r="H154" s="85">
        <v>-7.2371350000000003</v>
      </c>
      <c r="I154" s="83">
        <v>-981.75002312200024</v>
      </c>
      <c r="J154" s="84">
        <f t="shared" si="2"/>
        <v>2.103262159706216E-3</v>
      </c>
      <c r="K154" s="84">
        <f>I154/'סכום נכסי הקרן'!$C$42</f>
        <v>-1.5808528945953259E-5</v>
      </c>
    </row>
    <row r="155" spans="2:11">
      <c r="B155" s="76" t="s">
        <v>2702</v>
      </c>
      <c r="C155" s="73" t="s">
        <v>2705</v>
      </c>
      <c r="D155" s="86" t="s">
        <v>515</v>
      </c>
      <c r="E155" s="86" t="s">
        <v>134</v>
      </c>
      <c r="F155" s="95">
        <v>45019</v>
      </c>
      <c r="G155" s="83">
        <v>16111121.719680002</v>
      </c>
      <c r="H155" s="85">
        <v>-7.2371350000000003</v>
      </c>
      <c r="I155" s="83">
        <v>-1165.9835487830003</v>
      </c>
      <c r="J155" s="84">
        <f t="shared" si="2"/>
        <v>2.4979567295518156E-3</v>
      </c>
      <c r="K155" s="84">
        <f>I155/'סכום נכסי הקרן'!$C$42</f>
        <v>-1.8775130376697525E-5</v>
      </c>
    </row>
    <row r="156" spans="2:11">
      <c r="B156" s="76" t="s">
        <v>2706</v>
      </c>
      <c r="C156" s="73" t="s">
        <v>2707</v>
      </c>
      <c r="D156" s="86" t="s">
        <v>515</v>
      </c>
      <c r="E156" s="86" t="s">
        <v>134</v>
      </c>
      <c r="F156" s="95">
        <v>45091</v>
      </c>
      <c r="G156" s="83">
        <v>48852104.251284011</v>
      </c>
      <c r="H156" s="85">
        <v>-7.3895689999999998</v>
      </c>
      <c r="I156" s="83">
        <v>-3609.9598419930003</v>
      </c>
      <c r="J156" s="84">
        <f t="shared" si="2"/>
        <v>7.7338342295912308E-3</v>
      </c>
      <c r="K156" s="84">
        <f>I156/'סכום נכסי הקרן'!$C$42</f>
        <v>-5.812900770238479E-5</v>
      </c>
    </row>
    <row r="157" spans="2:11">
      <c r="B157" s="76" t="s">
        <v>2708</v>
      </c>
      <c r="C157" s="73" t="s">
        <v>2709</v>
      </c>
      <c r="D157" s="86" t="s">
        <v>515</v>
      </c>
      <c r="E157" s="86" t="s">
        <v>134</v>
      </c>
      <c r="F157" s="95">
        <v>45019</v>
      </c>
      <c r="G157" s="83">
        <v>8058278.6604000023</v>
      </c>
      <c r="H157" s="85">
        <v>-7.2009670000000003</v>
      </c>
      <c r="I157" s="83">
        <v>-580.27397383200014</v>
      </c>
      <c r="J157" s="84">
        <f t="shared" si="2"/>
        <v>1.2431558570704872E-3</v>
      </c>
      <c r="K157" s="84">
        <f>I157/'סכום נכסי הקרן'!$C$42</f>
        <v>-9.3438020838900981E-6</v>
      </c>
    </row>
    <row r="158" spans="2:11">
      <c r="B158" s="76" t="s">
        <v>2710</v>
      </c>
      <c r="C158" s="73" t="s">
        <v>2711</v>
      </c>
      <c r="D158" s="86" t="s">
        <v>515</v>
      </c>
      <c r="E158" s="86" t="s">
        <v>134</v>
      </c>
      <c r="F158" s="95">
        <v>45091</v>
      </c>
      <c r="G158" s="83">
        <v>18003275.829120003</v>
      </c>
      <c r="H158" s="85">
        <v>-7.3292380000000001</v>
      </c>
      <c r="I158" s="83">
        <v>-1319.5028538320003</v>
      </c>
      <c r="J158" s="84">
        <f t="shared" si="2"/>
        <v>2.8268503760904232E-3</v>
      </c>
      <c r="K158" s="84">
        <f>I158/'סכום נכסי הקרן'!$C$42</f>
        <v>-2.1247159223625453E-5</v>
      </c>
    </row>
    <row r="159" spans="2:11">
      <c r="B159" s="76" t="s">
        <v>2710</v>
      </c>
      <c r="C159" s="73" t="s">
        <v>2712</v>
      </c>
      <c r="D159" s="86" t="s">
        <v>515</v>
      </c>
      <c r="E159" s="86" t="s">
        <v>134</v>
      </c>
      <c r="F159" s="95">
        <v>45091</v>
      </c>
      <c r="G159" s="83">
        <v>40732970.567400008</v>
      </c>
      <c r="H159" s="85">
        <v>-7.3292380000000001</v>
      </c>
      <c r="I159" s="83">
        <v>-2985.4161753020003</v>
      </c>
      <c r="J159" s="84">
        <f t="shared" si="2"/>
        <v>6.3958367452029716E-3</v>
      </c>
      <c r="K159" s="84">
        <f>I159/'סכום נכסי הקרן'!$C$42</f>
        <v>-4.8072357434631707E-5</v>
      </c>
    </row>
    <row r="160" spans="2:11">
      <c r="B160" s="76" t="s">
        <v>2713</v>
      </c>
      <c r="C160" s="73" t="s">
        <v>2714</v>
      </c>
      <c r="D160" s="86" t="s">
        <v>515</v>
      </c>
      <c r="E160" s="86" t="s">
        <v>134</v>
      </c>
      <c r="F160" s="95">
        <v>45019</v>
      </c>
      <c r="G160" s="83">
        <v>15379093.985903002</v>
      </c>
      <c r="H160" s="85">
        <v>-7.1317139999999997</v>
      </c>
      <c r="I160" s="83">
        <v>-1096.7929403700002</v>
      </c>
      <c r="J160" s="84">
        <f t="shared" si="2"/>
        <v>2.3497255250142942E-3</v>
      </c>
      <c r="K160" s="84">
        <f>I160/'סכום נכסי הקרן'!$C$42</f>
        <v>-1.7660995708885955E-5</v>
      </c>
    </row>
    <row r="161" spans="2:11">
      <c r="B161" s="76" t="s">
        <v>2715</v>
      </c>
      <c r="C161" s="73" t="s">
        <v>2716</v>
      </c>
      <c r="D161" s="86" t="s">
        <v>515</v>
      </c>
      <c r="E161" s="86" t="s">
        <v>134</v>
      </c>
      <c r="F161" s="95">
        <v>45092</v>
      </c>
      <c r="G161" s="83">
        <v>111011000.00000001</v>
      </c>
      <c r="H161" s="85">
        <v>-6.6954940000000001</v>
      </c>
      <c r="I161" s="83">
        <v>-7432.7349300000014</v>
      </c>
      <c r="J161" s="84">
        <f t="shared" si="2"/>
        <v>1.5923595368688828E-2</v>
      </c>
      <c r="K161" s="84">
        <f>I161/'סכום נכסי הקרן'!$C$42</f>
        <v>-1.1968485105286451E-4</v>
      </c>
    </row>
    <row r="162" spans="2:11">
      <c r="B162" s="76" t="s">
        <v>2717</v>
      </c>
      <c r="C162" s="73" t="s">
        <v>2718</v>
      </c>
      <c r="D162" s="86" t="s">
        <v>515</v>
      </c>
      <c r="E162" s="86" t="s">
        <v>134</v>
      </c>
      <c r="F162" s="95">
        <v>45092</v>
      </c>
      <c r="G162" s="83">
        <v>54646254.896040007</v>
      </c>
      <c r="H162" s="85">
        <v>-6.6657080000000004</v>
      </c>
      <c r="I162" s="83">
        <v>-3642.5595164140013</v>
      </c>
      <c r="J162" s="84">
        <f t="shared" si="2"/>
        <v>7.8036744740664918E-3</v>
      </c>
      <c r="K162" s="84">
        <f>I162/'סכום נכסי הקרן'!$C$42</f>
        <v>-5.865394061257124E-5</v>
      </c>
    </row>
    <row r="163" spans="2:11">
      <c r="B163" s="76" t="s">
        <v>2717</v>
      </c>
      <c r="C163" s="73" t="s">
        <v>2719</v>
      </c>
      <c r="D163" s="86" t="s">
        <v>515</v>
      </c>
      <c r="E163" s="86" t="s">
        <v>134</v>
      </c>
      <c r="F163" s="95">
        <v>45092</v>
      </c>
      <c r="G163" s="83">
        <v>154026000.00000003</v>
      </c>
      <c r="H163" s="85">
        <v>-6.6657080000000004</v>
      </c>
      <c r="I163" s="83">
        <v>-10266.922650000002</v>
      </c>
      <c r="J163" s="84">
        <f t="shared" si="2"/>
        <v>2.199544629263759E-2</v>
      </c>
      <c r="K163" s="84">
        <f>I163/'סכום נכסי הקרן'!$C$42</f>
        <v>-1.6532206781340593E-4</v>
      </c>
    </row>
    <row r="164" spans="2:11">
      <c r="B164" s="76" t="s">
        <v>2720</v>
      </c>
      <c r="C164" s="73" t="s">
        <v>2721</v>
      </c>
      <c r="D164" s="86" t="s">
        <v>515</v>
      </c>
      <c r="E164" s="86" t="s">
        <v>134</v>
      </c>
      <c r="F164" s="95">
        <v>45097</v>
      </c>
      <c r="G164" s="83">
        <v>24433027.034400005</v>
      </c>
      <c r="H164" s="85">
        <v>-6.216475</v>
      </c>
      <c r="I164" s="83">
        <v>-1518.8730377200002</v>
      </c>
      <c r="J164" s="84">
        <f t="shared" si="2"/>
        <v>3.2539731198330951E-3</v>
      </c>
      <c r="K164" s="84">
        <f>I164/'סכום נכסי הקרן'!$C$42</f>
        <v>-2.4457497139310746E-5</v>
      </c>
    </row>
    <row r="165" spans="2:11">
      <c r="B165" s="76" t="s">
        <v>2722</v>
      </c>
      <c r="C165" s="73" t="s">
        <v>2723</v>
      </c>
      <c r="D165" s="86" t="s">
        <v>515</v>
      </c>
      <c r="E165" s="86" t="s">
        <v>134</v>
      </c>
      <c r="F165" s="95">
        <v>45033</v>
      </c>
      <c r="G165" s="83">
        <v>40813437.492900006</v>
      </c>
      <c r="H165" s="85">
        <v>-5.8957329999999999</v>
      </c>
      <c r="I165" s="83">
        <v>-2406.2511548890006</v>
      </c>
      <c r="J165" s="84">
        <f t="shared" si="2"/>
        <v>5.1550566657827292E-3</v>
      </c>
      <c r="K165" s="84">
        <f>I165/'סכום נכסי הקרן'!$C$42</f>
        <v>-3.8746412159309061E-5</v>
      </c>
    </row>
    <row r="166" spans="2:11">
      <c r="B166" s="76" t="s">
        <v>2724</v>
      </c>
      <c r="C166" s="73" t="s">
        <v>2725</v>
      </c>
      <c r="D166" s="86" t="s">
        <v>515</v>
      </c>
      <c r="E166" s="86" t="s">
        <v>134</v>
      </c>
      <c r="F166" s="95">
        <v>45034</v>
      </c>
      <c r="G166" s="83">
        <v>32663433.063600007</v>
      </c>
      <c r="H166" s="85">
        <v>-5.7633029999999996</v>
      </c>
      <c r="I166" s="83">
        <v>-1882.4927112860003</v>
      </c>
      <c r="J166" s="84">
        <f t="shared" si="2"/>
        <v>4.0329774304253604E-3</v>
      </c>
      <c r="K166" s="84">
        <f>I166/'סכום נכסי הקרן'!$C$42</f>
        <v>-3.0312645598188709E-5</v>
      </c>
    </row>
    <row r="167" spans="2:11">
      <c r="B167" s="76" t="s">
        <v>2726</v>
      </c>
      <c r="C167" s="73" t="s">
        <v>2727</v>
      </c>
      <c r="D167" s="86" t="s">
        <v>515</v>
      </c>
      <c r="E167" s="86" t="s">
        <v>134</v>
      </c>
      <c r="F167" s="95">
        <v>45033</v>
      </c>
      <c r="G167" s="83">
        <v>32682457.667520009</v>
      </c>
      <c r="H167" s="85">
        <v>-5.7929950000000003</v>
      </c>
      <c r="I167" s="83">
        <v>-1893.2932507110004</v>
      </c>
      <c r="J167" s="84">
        <f t="shared" si="2"/>
        <v>4.0561160760500163E-3</v>
      </c>
      <c r="K167" s="84">
        <f>I167/'סכום נכסי הקרן'!$C$42</f>
        <v>-3.0486560175332352E-5</v>
      </c>
    </row>
    <row r="168" spans="2:11">
      <c r="B168" s="76" t="s">
        <v>2728</v>
      </c>
      <c r="C168" s="73" t="s">
        <v>2729</v>
      </c>
      <c r="D168" s="86" t="s">
        <v>515</v>
      </c>
      <c r="E168" s="86" t="s">
        <v>134</v>
      </c>
      <c r="F168" s="95">
        <v>45034</v>
      </c>
      <c r="G168" s="83">
        <v>31743087.953164004</v>
      </c>
      <c r="H168" s="85">
        <v>-5.6900190000000004</v>
      </c>
      <c r="I168" s="83">
        <v>-1806.1878627990002</v>
      </c>
      <c r="J168" s="84">
        <f t="shared" si="2"/>
        <v>3.8695049612173004E-3</v>
      </c>
      <c r="K168" s="84">
        <f>I168/'סכום נכסי הקרן'!$C$42</f>
        <v>-2.90839546100415E-5</v>
      </c>
    </row>
    <row r="169" spans="2:11">
      <c r="B169" s="76" t="s">
        <v>2730</v>
      </c>
      <c r="C169" s="73" t="s">
        <v>2731</v>
      </c>
      <c r="D169" s="86" t="s">
        <v>515</v>
      </c>
      <c r="E169" s="86" t="s">
        <v>134</v>
      </c>
      <c r="F169" s="95">
        <v>45034</v>
      </c>
      <c r="G169" s="83">
        <v>28868000.000000004</v>
      </c>
      <c r="H169" s="85">
        <v>-5.7818149999999999</v>
      </c>
      <c r="I169" s="83">
        <v>-1669.0944</v>
      </c>
      <c r="J169" s="84">
        <f t="shared" si="2"/>
        <v>3.5758013850958697E-3</v>
      </c>
      <c r="K169" s="84">
        <f>I169/'סכום נכסי הקרן'!$C$42</f>
        <v>-2.6876421201417743E-5</v>
      </c>
    </row>
    <row r="170" spans="2:11">
      <c r="B170" s="76" t="s">
        <v>2732</v>
      </c>
      <c r="C170" s="73" t="s">
        <v>2733</v>
      </c>
      <c r="D170" s="86" t="s">
        <v>515</v>
      </c>
      <c r="E170" s="86" t="s">
        <v>134</v>
      </c>
      <c r="F170" s="95">
        <v>45034</v>
      </c>
      <c r="G170" s="83">
        <v>40863263.836500004</v>
      </c>
      <c r="H170" s="85">
        <v>-5.6753749999999998</v>
      </c>
      <c r="I170" s="83">
        <v>-2319.143382107</v>
      </c>
      <c r="J170" s="84">
        <f t="shared" si="2"/>
        <v>4.968440441699481E-3</v>
      </c>
      <c r="K170" s="84">
        <f>I170/'סכום נכסי הקרן'!$C$42</f>
        <v>-3.7343768191893897E-5</v>
      </c>
    </row>
    <row r="171" spans="2:11">
      <c r="B171" s="76" t="s">
        <v>2732</v>
      </c>
      <c r="C171" s="73" t="s">
        <v>2734</v>
      </c>
      <c r="D171" s="86" t="s">
        <v>515</v>
      </c>
      <c r="E171" s="86" t="s">
        <v>134</v>
      </c>
      <c r="F171" s="95">
        <v>45034</v>
      </c>
      <c r="G171" s="83">
        <v>55050533.442870006</v>
      </c>
      <c r="H171" s="85">
        <v>-5.6753749999999998</v>
      </c>
      <c r="I171" s="83">
        <v>-3124.3241075000005</v>
      </c>
      <c r="J171" s="84">
        <f t="shared" si="2"/>
        <v>6.6934275683190351E-3</v>
      </c>
      <c r="K171" s="84">
        <f>I171/'סכום נכסי הקרן'!$C$42</f>
        <v>-5.0309108150451874E-5</v>
      </c>
    </row>
    <row r="172" spans="2:11">
      <c r="B172" s="76" t="s">
        <v>2735</v>
      </c>
      <c r="C172" s="73" t="s">
        <v>2736</v>
      </c>
      <c r="D172" s="86" t="s">
        <v>515</v>
      </c>
      <c r="E172" s="86" t="s">
        <v>134</v>
      </c>
      <c r="F172" s="95">
        <v>45034</v>
      </c>
      <c r="G172" s="83">
        <v>36776937.452850007</v>
      </c>
      <c r="H172" s="85">
        <v>-5.6753749999999998</v>
      </c>
      <c r="I172" s="83">
        <v>-2087.2290438960003</v>
      </c>
      <c r="J172" s="84">
        <f t="shared" si="2"/>
        <v>4.4715963975288913E-3</v>
      </c>
      <c r="K172" s="84">
        <f>I172/'סכום נכסי הקרן'!$C$42</f>
        <v>-3.360939137269968E-5</v>
      </c>
    </row>
    <row r="173" spans="2:11">
      <c r="B173" s="76" t="s">
        <v>2737</v>
      </c>
      <c r="C173" s="73" t="s">
        <v>2738</v>
      </c>
      <c r="D173" s="86" t="s">
        <v>515</v>
      </c>
      <c r="E173" s="86" t="s">
        <v>134</v>
      </c>
      <c r="F173" s="95">
        <v>45034</v>
      </c>
      <c r="G173" s="83">
        <v>32696952.603840008</v>
      </c>
      <c r="H173" s="85">
        <v>-5.7156900000000004</v>
      </c>
      <c r="I173" s="83">
        <v>-1868.8565999430002</v>
      </c>
      <c r="J173" s="84">
        <f t="shared" si="2"/>
        <v>4.0037639684260742E-3</v>
      </c>
      <c r="K173" s="84">
        <f>I173/'סכום נכסי הקרן'!$C$42</f>
        <v>-3.0093071515378354E-5</v>
      </c>
    </row>
    <row r="174" spans="2:11">
      <c r="B174" s="76" t="s">
        <v>2739</v>
      </c>
      <c r="C174" s="73" t="s">
        <v>2740</v>
      </c>
      <c r="D174" s="86" t="s">
        <v>515</v>
      </c>
      <c r="E174" s="86" t="s">
        <v>134</v>
      </c>
      <c r="F174" s="95">
        <v>45034</v>
      </c>
      <c r="G174" s="83">
        <v>40905163.261800006</v>
      </c>
      <c r="H174" s="85">
        <v>-5.6278920000000001</v>
      </c>
      <c r="I174" s="83">
        <v>-2302.0982429280002</v>
      </c>
      <c r="J174" s="84">
        <f t="shared" si="2"/>
        <v>4.9319236141998389E-3</v>
      </c>
      <c r="K174" s="84">
        <f>I174/'סכום נכסי הקרן'!$C$42</f>
        <v>-3.706930058837693E-5</v>
      </c>
    </row>
    <row r="175" spans="2:11">
      <c r="B175" s="76" t="s">
        <v>2741</v>
      </c>
      <c r="C175" s="73" t="s">
        <v>2742</v>
      </c>
      <c r="D175" s="86" t="s">
        <v>515</v>
      </c>
      <c r="E175" s="86" t="s">
        <v>134</v>
      </c>
      <c r="F175" s="95">
        <v>45035</v>
      </c>
      <c r="G175" s="83">
        <v>108892076.68710001</v>
      </c>
      <c r="H175" s="85">
        <v>-5.4803040000000003</v>
      </c>
      <c r="I175" s="83">
        <v>-5967.6171476380005</v>
      </c>
      <c r="J175" s="84">
        <f t="shared" si="2"/>
        <v>1.278478536758965E-2</v>
      </c>
      <c r="K175" s="84">
        <f>I175/'סכום נכסי הקרן'!$C$42</f>
        <v>-9.609294239362497E-5</v>
      </c>
    </row>
    <row r="176" spans="2:11">
      <c r="B176" s="76" t="s">
        <v>2743</v>
      </c>
      <c r="C176" s="73" t="s">
        <v>2744</v>
      </c>
      <c r="D176" s="86" t="s">
        <v>515</v>
      </c>
      <c r="E176" s="86" t="s">
        <v>134</v>
      </c>
      <c r="F176" s="95">
        <v>45035</v>
      </c>
      <c r="G176" s="83">
        <v>1442704.7734400001</v>
      </c>
      <c r="H176" s="85">
        <v>-5.4511339999999997</v>
      </c>
      <c r="I176" s="83">
        <v>-78.643768254000008</v>
      </c>
      <c r="J176" s="84">
        <f t="shared" si="2"/>
        <v>1.6848327778932803E-4</v>
      </c>
      <c r="K176" s="84">
        <f>I176/'סכום נכסי הקרן'!$C$42</f>
        <v>-1.2663532035463001E-6</v>
      </c>
    </row>
    <row r="177" spans="2:11">
      <c r="B177" s="76" t="s">
        <v>2743</v>
      </c>
      <c r="C177" s="73" t="s">
        <v>2745</v>
      </c>
      <c r="D177" s="86" t="s">
        <v>515</v>
      </c>
      <c r="E177" s="86" t="s">
        <v>134</v>
      </c>
      <c r="F177" s="95">
        <v>45035</v>
      </c>
      <c r="G177" s="83">
        <v>488903.52192000009</v>
      </c>
      <c r="H177" s="85">
        <v>-5.4511339999999997</v>
      </c>
      <c r="I177" s="83">
        <v>-26.650785375000005</v>
      </c>
      <c r="J177" s="84">
        <f t="shared" si="2"/>
        <v>5.7095581446931802E-5</v>
      </c>
      <c r="K177" s="84">
        <f>I177/'סכום נכסי הקרן'!$C$42</f>
        <v>-4.2914153512652375E-7</v>
      </c>
    </row>
    <row r="178" spans="2:11">
      <c r="B178" s="76" t="s">
        <v>2746</v>
      </c>
      <c r="C178" s="73" t="s">
        <v>2747</v>
      </c>
      <c r="D178" s="86" t="s">
        <v>515</v>
      </c>
      <c r="E178" s="86" t="s">
        <v>134</v>
      </c>
      <c r="F178" s="95">
        <v>45035</v>
      </c>
      <c r="G178" s="83">
        <v>16381632.444512002</v>
      </c>
      <c r="H178" s="85">
        <v>-5.4511339999999997</v>
      </c>
      <c r="I178" s="83">
        <v>-892.98471129300015</v>
      </c>
      <c r="J178" s="84">
        <f t="shared" si="2"/>
        <v>1.913094889966047E-3</v>
      </c>
      <c r="K178" s="84">
        <f>I178/'סכום נכסי הקרן'!$C$42</f>
        <v>-1.4379194626221915E-5</v>
      </c>
    </row>
    <row r="179" spans="2:11">
      <c r="B179" s="76" t="s">
        <v>2746</v>
      </c>
      <c r="C179" s="73" t="s">
        <v>2748</v>
      </c>
      <c r="D179" s="86" t="s">
        <v>515</v>
      </c>
      <c r="E179" s="86" t="s">
        <v>134</v>
      </c>
      <c r="F179" s="95">
        <v>45035</v>
      </c>
      <c r="G179" s="83">
        <v>18080000.000000004</v>
      </c>
      <c r="H179" s="85">
        <v>-5.4511339999999997</v>
      </c>
      <c r="I179" s="83">
        <v>-985.56500000000017</v>
      </c>
      <c r="J179" s="84">
        <f t="shared" si="2"/>
        <v>2.1114352142706915E-3</v>
      </c>
      <c r="K179" s="84">
        <f>I179/'סכום נכסי הקרן'!$C$42</f>
        <v>-1.5869959219427781E-5</v>
      </c>
    </row>
    <row r="180" spans="2:11">
      <c r="B180" s="76" t="s">
        <v>2749</v>
      </c>
      <c r="C180" s="73" t="s">
        <v>2750</v>
      </c>
      <c r="D180" s="86" t="s">
        <v>515</v>
      </c>
      <c r="E180" s="86" t="s">
        <v>134</v>
      </c>
      <c r="F180" s="95">
        <v>45036</v>
      </c>
      <c r="G180" s="83">
        <v>65535230.836800009</v>
      </c>
      <c r="H180" s="85">
        <v>-5.4152399999999998</v>
      </c>
      <c r="I180" s="83">
        <v>-3548.8900742280007</v>
      </c>
      <c r="J180" s="84">
        <f t="shared" si="2"/>
        <v>7.6030007907146946E-3</v>
      </c>
      <c r="K180" s="84">
        <f>I180/'סכום נכסי הקרן'!$C$42</f>
        <v>-5.7145638037298806E-5</v>
      </c>
    </row>
    <row r="181" spans="2:11">
      <c r="B181" s="76" t="s">
        <v>2751</v>
      </c>
      <c r="C181" s="73" t="s">
        <v>2752</v>
      </c>
      <c r="D181" s="86" t="s">
        <v>515</v>
      </c>
      <c r="E181" s="86" t="s">
        <v>134</v>
      </c>
      <c r="F181" s="95">
        <v>45055</v>
      </c>
      <c r="G181" s="83">
        <v>16018364.097960003</v>
      </c>
      <c r="H181" s="85">
        <v>-5.2874759999999998</v>
      </c>
      <c r="I181" s="83">
        <v>-846.96716565900022</v>
      </c>
      <c r="J181" s="84">
        <f t="shared" si="2"/>
        <v>1.8145087324564601E-3</v>
      </c>
      <c r="K181" s="84">
        <f>I181/'סכום נכסי הקרן'!$C$42</f>
        <v>-1.3638201822510607E-5</v>
      </c>
    </row>
    <row r="182" spans="2:11">
      <c r="B182" s="76" t="s">
        <v>2753</v>
      </c>
      <c r="C182" s="73" t="s">
        <v>2754</v>
      </c>
      <c r="D182" s="86" t="s">
        <v>515</v>
      </c>
      <c r="E182" s="86" t="s">
        <v>134</v>
      </c>
      <c r="F182" s="95">
        <v>45055</v>
      </c>
      <c r="G182" s="83">
        <v>13348636.748300001</v>
      </c>
      <c r="H182" s="85">
        <v>-5.2874759999999998</v>
      </c>
      <c r="I182" s="83">
        <v>-705.80597155800001</v>
      </c>
      <c r="J182" s="84">
        <f t="shared" si="2"/>
        <v>1.5120906107563674E-3</v>
      </c>
      <c r="K182" s="84">
        <f>I182/'סכום נכסי הקרן'!$C$42</f>
        <v>-1.1365168188251473E-5</v>
      </c>
    </row>
    <row r="183" spans="2:11">
      <c r="B183" s="76" t="s">
        <v>2755</v>
      </c>
      <c r="C183" s="73" t="s">
        <v>2756</v>
      </c>
      <c r="D183" s="86" t="s">
        <v>515</v>
      </c>
      <c r="E183" s="86" t="s">
        <v>134</v>
      </c>
      <c r="F183" s="95">
        <v>45036</v>
      </c>
      <c r="G183" s="83">
        <v>32794793.424000006</v>
      </c>
      <c r="H183" s="85">
        <v>-5.3278790000000003</v>
      </c>
      <c r="I183" s="83">
        <v>-1747.2670315140003</v>
      </c>
      <c r="J183" s="84">
        <f t="shared" si="2"/>
        <v>3.7432753182924292E-3</v>
      </c>
      <c r="K183" s="84">
        <f>I183/'סכום נכסי הקרן'!$C$42</f>
        <v>-2.8135187973982253E-5</v>
      </c>
    </row>
    <row r="184" spans="2:11">
      <c r="B184" s="76" t="s">
        <v>2755</v>
      </c>
      <c r="C184" s="73" t="s">
        <v>2757</v>
      </c>
      <c r="D184" s="86" t="s">
        <v>515</v>
      </c>
      <c r="E184" s="86" t="s">
        <v>134</v>
      </c>
      <c r="F184" s="95">
        <v>45036</v>
      </c>
      <c r="G184" s="83">
        <v>7627792.427600001</v>
      </c>
      <c r="H184" s="85">
        <v>-5.3278790000000003</v>
      </c>
      <c r="I184" s="83">
        <v>-406.39957872800005</v>
      </c>
      <c r="J184" s="84">
        <f t="shared" si="2"/>
        <v>8.7065427606608742E-4</v>
      </c>
      <c r="K184" s="84">
        <f>I184/'סכום נכסי הקרן'!$C$42</f>
        <v>-6.5440074893142415E-6</v>
      </c>
    </row>
    <row r="185" spans="2:11">
      <c r="B185" s="76" t="s">
        <v>2758</v>
      </c>
      <c r="C185" s="73" t="s">
        <v>2759</v>
      </c>
      <c r="D185" s="86" t="s">
        <v>515</v>
      </c>
      <c r="E185" s="86" t="s">
        <v>134</v>
      </c>
      <c r="F185" s="95">
        <v>45036</v>
      </c>
      <c r="G185" s="83">
        <v>9534740.534500001</v>
      </c>
      <c r="H185" s="85">
        <v>-5.3278790000000003</v>
      </c>
      <c r="I185" s="83">
        <v>-507.99947288300012</v>
      </c>
      <c r="J185" s="84">
        <f t="shared" si="2"/>
        <v>1.0883178439535855E-3</v>
      </c>
      <c r="K185" s="84">
        <f>I185/'סכום נכסי הקרן'!$C$42</f>
        <v>-8.1800093531568391E-6</v>
      </c>
    </row>
    <row r="186" spans="2:11">
      <c r="B186" s="76" t="s">
        <v>2758</v>
      </c>
      <c r="C186" s="73" t="s">
        <v>2760</v>
      </c>
      <c r="D186" s="86" t="s">
        <v>515</v>
      </c>
      <c r="E186" s="86" t="s">
        <v>134</v>
      </c>
      <c r="F186" s="95">
        <v>45036</v>
      </c>
      <c r="G186" s="83">
        <v>40993491.780000001</v>
      </c>
      <c r="H186" s="85">
        <v>-5.3278790000000003</v>
      </c>
      <c r="I186" s="83">
        <v>-2184.0837893920007</v>
      </c>
      <c r="J186" s="84">
        <f t="shared" si="2"/>
        <v>4.6790941478644654E-3</v>
      </c>
      <c r="K186" s="84">
        <f>I186/'סכום נכסי הקרן'!$C$42</f>
        <v>-3.5168984967469768E-5</v>
      </c>
    </row>
    <row r="187" spans="2:11">
      <c r="B187" s="76" t="s">
        <v>2761</v>
      </c>
      <c r="C187" s="73" t="s">
        <v>2762</v>
      </c>
      <c r="D187" s="86" t="s">
        <v>515</v>
      </c>
      <c r="E187" s="86" t="s">
        <v>134</v>
      </c>
      <c r="F187" s="95">
        <v>45036</v>
      </c>
      <c r="G187" s="83">
        <v>32794793.424000006</v>
      </c>
      <c r="H187" s="85">
        <v>-5.3278790000000003</v>
      </c>
      <c r="I187" s="83">
        <v>-1747.2670315140003</v>
      </c>
      <c r="J187" s="84">
        <f t="shared" si="2"/>
        <v>3.7432753182924292E-3</v>
      </c>
      <c r="K187" s="84">
        <f>I187/'סכום נכסי הקרן'!$C$42</f>
        <v>-2.8135187973982253E-5</v>
      </c>
    </row>
    <row r="188" spans="2:11">
      <c r="B188" s="76" t="s">
        <v>2763</v>
      </c>
      <c r="C188" s="73" t="s">
        <v>2764</v>
      </c>
      <c r="D188" s="86" t="s">
        <v>515</v>
      </c>
      <c r="E188" s="86" t="s">
        <v>134</v>
      </c>
      <c r="F188" s="95">
        <v>45061</v>
      </c>
      <c r="G188" s="83">
        <v>17162532.962100003</v>
      </c>
      <c r="H188" s="85">
        <v>-5.3211459999999997</v>
      </c>
      <c r="I188" s="83">
        <v>-913.2433504510002</v>
      </c>
      <c r="J188" s="84">
        <f t="shared" si="2"/>
        <v>1.9564961918704413E-3</v>
      </c>
      <c r="K188" s="84">
        <f>I188/'סכום נכסי הקרן'!$C$42</f>
        <v>-1.4705407283204015E-5</v>
      </c>
    </row>
    <row r="189" spans="2:11">
      <c r="B189" s="76" t="s">
        <v>2765</v>
      </c>
      <c r="C189" s="73" t="s">
        <v>2766</v>
      </c>
      <c r="D189" s="86" t="s">
        <v>515</v>
      </c>
      <c r="E189" s="86" t="s">
        <v>134</v>
      </c>
      <c r="F189" s="95">
        <v>45055</v>
      </c>
      <c r="G189" s="83">
        <v>20219233.814337004</v>
      </c>
      <c r="H189" s="85">
        <v>-5.2583989999999998</v>
      </c>
      <c r="I189" s="83">
        <v>-1063.208017898</v>
      </c>
      <c r="J189" s="84">
        <f t="shared" si="2"/>
        <v>2.2777745243436815E-3</v>
      </c>
      <c r="K189" s="84">
        <f>I189/'סכום נכסי הקרן'!$C$42</f>
        <v>-1.7120197943118821E-5</v>
      </c>
    </row>
    <row r="190" spans="2:11">
      <c r="B190" s="76" t="s">
        <v>2767</v>
      </c>
      <c r="C190" s="73" t="s">
        <v>2768</v>
      </c>
      <c r="D190" s="86" t="s">
        <v>515</v>
      </c>
      <c r="E190" s="86" t="s">
        <v>134</v>
      </c>
      <c r="F190" s="95">
        <v>45055</v>
      </c>
      <c r="G190" s="83">
        <v>108840000.00000001</v>
      </c>
      <c r="H190" s="85">
        <v>-5.0553100000000004</v>
      </c>
      <c r="I190" s="83">
        <v>-5502.1989900000008</v>
      </c>
      <c r="J190" s="84">
        <f t="shared" si="2"/>
        <v>1.1787692037978857E-2</v>
      </c>
      <c r="K190" s="84">
        <f>I190/'סכום נכסי הקרן'!$C$42</f>
        <v>-8.8598594297156172E-5</v>
      </c>
    </row>
    <row r="191" spans="2:11">
      <c r="B191" s="76" t="s">
        <v>2769</v>
      </c>
      <c r="C191" s="73" t="s">
        <v>2770</v>
      </c>
      <c r="D191" s="86" t="s">
        <v>515</v>
      </c>
      <c r="E191" s="86" t="s">
        <v>134</v>
      </c>
      <c r="F191" s="95">
        <v>45061</v>
      </c>
      <c r="G191" s="83">
        <v>32885386.776000004</v>
      </c>
      <c r="H191" s="85">
        <v>-5.0310050000000004</v>
      </c>
      <c r="I191" s="83">
        <v>-1654.4653216100003</v>
      </c>
      <c r="J191" s="84">
        <f t="shared" si="2"/>
        <v>3.5444606300315444E-3</v>
      </c>
      <c r="K191" s="84">
        <f>I191/'סכום נכסי הקרן'!$C$42</f>
        <v>-2.6640857968686154E-5</v>
      </c>
    </row>
    <row r="192" spans="2:11">
      <c r="B192" s="76" t="s">
        <v>2769</v>
      </c>
      <c r="C192" s="73" t="s">
        <v>2771</v>
      </c>
      <c r="D192" s="86" t="s">
        <v>515</v>
      </c>
      <c r="E192" s="86" t="s">
        <v>134</v>
      </c>
      <c r="F192" s="95">
        <v>45061</v>
      </c>
      <c r="G192" s="83">
        <v>90750000.000000015</v>
      </c>
      <c r="H192" s="85">
        <v>-5.0310050000000004</v>
      </c>
      <c r="I192" s="83">
        <v>-4565.6366700000008</v>
      </c>
      <c r="J192" s="84">
        <f t="shared" si="2"/>
        <v>9.7812382142259281E-3</v>
      </c>
      <c r="K192" s="84">
        <f>I192/'סכום נכסי הקרן'!$C$42</f>
        <v>-7.3517695701068986E-5</v>
      </c>
    </row>
    <row r="193" spans="2:11">
      <c r="B193" s="76" t="s">
        <v>2772</v>
      </c>
      <c r="C193" s="73" t="s">
        <v>2773</v>
      </c>
      <c r="D193" s="86" t="s">
        <v>515</v>
      </c>
      <c r="E193" s="86" t="s">
        <v>134</v>
      </c>
      <c r="F193" s="95">
        <v>45061</v>
      </c>
      <c r="G193" s="83">
        <v>54450000.000000007</v>
      </c>
      <c r="H193" s="85">
        <v>-5.0310050000000004</v>
      </c>
      <c r="I193" s="83">
        <v>-2739.3820099999998</v>
      </c>
      <c r="J193" s="84">
        <f t="shared" si="2"/>
        <v>5.8687429456744369E-3</v>
      </c>
      <c r="K193" s="84">
        <f>I193/'סכום נכסי הקרן'!$C$42</f>
        <v>-4.411061754946056E-5</v>
      </c>
    </row>
    <row r="194" spans="2:11">
      <c r="B194" s="76" t="s">
        <v>2772</v>
      </c>
      <c r="C194" s="73" t="s">
        <v>2774</v>
      </c>
      <c r="D194" s="86" t="s">
        <v>515</v>
      </c>
      <c r="E194" s="86" t="s">
        <v>134</v>
      </c>
      <c r="F194" s="95">
        <v>45061</v>
      </c>
      <c r="G194" s="83">
        <v>49328080.164000005</v>
      </c>
      <c r="H194" s="85">
        <v>-5.0310050000000004</v>
      </c>
      <c r="I194" s="83">
        <v>-2481.6979824140008</v>
      </c>
      <c r="J194" s="84">
        <f t="shared" si="2"/>
        <v>5.3166909450451747E-3</v>
      </c>
      <c r="K194" s="84">
        <f>I194/'סכום נכסי הקרן'!$C$42</f>
        <v>-3.9961286953013135E-5</v>
      </c>
    </row>
    <row r="195" spans="2:11">
      <c r="B195" s="76" t="s">
        <v>2775</v>
      </c>
      <c r="C195" s="73" t="s">
        <v>2776</v>
      </c>
      <c r="D195" s="86" t="s">
        <v>515</v>
      </c>
      <c r="E195" s="86" t="s">
        <v>134</v>
      </c>
      <c r="F195" s="95">
        <v>45061</v>
      </c>
      <c r="G195" s="83">
        <v>19122159.193500005</v>
      </c>
      <c r="H195" s="85">
        <v>-5.0310050000000004</v>
      </c>
      <c r="I195" s="83">
        <v>-962.03670875000012</v>
      </c>
      <c r="J195" s="84">
        <f t="shared" si="2"/>
        <v>2.0610291399104342E-3</v>
      </c>
      <c r="K195" s="84">
        <f>I195/'סכום נכסי הקרן'!$C$42</f>
        <v>-1.5491097325346399E-5</v>
      </c>
    </row>
    <row r="196" spans="2:11">
      <c r="B196" s="76" t="s">
        <v>2777</v>
      </c>
      <c r="C196" s="73" t="s">
        <v>2778</v>
      </c>
      <c r="D196" s="86" t="s">
        <v>515</v>
      </c>
      <c r="E196" s="86" t="s">
        <v>134</v>
      </c>
      <c r="F196" s="95">
        <v>45062</v>
      </c>
      <c r="G196" s="83">
        <v>72626000.000000015</v>
      </c>
      <c r="H196" s="85">
        <v>-4.9531260000000001</v>
      </c>
      <c r="I196" s="83">
        <v>-3597.2573400000006</v>
      </c>
      <c r="J196" s="84">
        <f t="shared" si="2"/>
        <v>7.7066208950903473E-3</v>
      </c>
      <c r="K196" s="84">
        <f>I196/'סכום נכסי הקרן'!$C$42</f>
        <v>-5.79244669682743E-5</v>
      </c>
    </row>
    <row r="197" spans="2:11">
      <c r="B197" s="76" t="s">
        <v>2779</v>
      </c>
      <c r="C197" s="73" t="s">
        <v>2780</v>
      </c>
      <c r="D197" s="86" t="s">
        <v>515</v>
      </c>
      <c r="E197" s="86" t="s">
        <v>134</v>
      </c>
      <c r="F197" s="95">
        <v>45061</v>
      </c>
      <c r="G197" s="83">
        <v>65801575.291680008</v>
      </c>
      <c r="H197" s="85">
        <v>-4.98184</v>
      </c>
      <c r="I197" s="83">
        <v>-3278.1289035390005</v>
      </c>
      <c r="J197" s="84">
        <f t="shared" si="2"/>
        <v>7.0229328393873721E-3</v>
      </c>
      <c r="K197" s="84">
        <f>I197/'סכום נכסי הקרן'!$C$42</f>
        <v>-5.2785734086733434E-5</v>
      </c>
    </row>
    <row r="198" spans="2:11">
      <c r="B198" s="76" t="s">
        <v>2781</v>
      </c>
      <c r="C198" s="73" t="s">
        <v>2782</v>
      </c>
      <c r="D198" s="86" t="s">
        <v>515</v>
      </c>
      <c r="E198" s="86" t="s">
        <v>134</v>
      </c>
      <c r="F198" s="95">
        <v>45105</v>
      </c>
      <c r="G198" s="83">
        <v>10746758.822996002</v>
      </c>
      <c r="H198" s="85">
        <v>-4.9064059999999996</v>
      </c>
      <c r="I198" s="83">
        <v>-527.27958005800019</v>
      </c>
      <c r="J198" s="84">
        <f t="shared" si="2"/>
        <v>1.1296227778993001E-3</v>
      </c>
      <c r="K198" s="84">
        <f>I198/'סכום נכסי הקרן'!$C$42</f>
        <v>-8.4904652993536378E-6</v>
      </c>
    </row>
    <row r="199" spans="2:11">
      <c r="B199" s="76" t="s">
        <v>2783</v>
      </c>
      <c r="C199" s="73" t="s">
        <v>2784</v>
      </c>
      <c r="D199" s="86" t="s">
        <v>515</v>
      </c>
      <c r="E199" s="86" t="s">
        <v>134</v>
      </c>
      <c r="F199" s="95">
        <v>45106</v>
      </c>
      <c r="G199" s="83">
        <v>6530191.0255180011</v>
      </c>
      <c r="H199" s="85">
        <v>-4.5232890000000001</v>
      </c>
      <c r="I199" s="83">
        <v>-295.37938199600001</v>
      </c>
      <c r="J199" s="84">
        <f t="shared" si="2"/>
        <v>6.3280902702091558E-4</v>
      </c>
      <c r="K199" s="84">
        <f>I199/'סכום נכסי הקרן'!$C$42</f>
        <v>-4.7563161704568444E-6</v>
      </c>
    </row>
    <row r="200" spans="2:11">
      <c r="B200" s="76" t="s">
        <v>2783</v>
      </c>
      <c r="C200" s="73" t="s">
        <v>2785</v>
      </c>
      <c r="D200" s="86" t="s">
        <v>515</v>
      </c>
      <c r="E200" s="86" t="s">
        <v>134</v>
      </c>
      <c r="F200" s="95">
        <v>45106</v>
      </c>
      <c r="G200" s="83">
        <v>113026000.00000001</v>
      </c>
      <c r="H200" s="85">
        <v>-4.5232890000000001</v>
      </c>
      <c r="I200" s="83">
        <v>-5112.4921000000004</v>
      </c>
      <c r="J200" s="84">
        <f t="shared" si="2"/>
        <v>1.0952799513599527E-2</v>
      </c>
      <c r="K200" s="84">
        <f>I200/'סכום נכסי הקרן'!$C$42</f>
        <v>-8.2323379114159585E-5</v>
      </c>
    </row>
    <row r="201" spans="2:11">
      <c r="B201" s="76" t="s">
        <v>2786</v>
      </c>
      <c r="C201" s="73" t="s">
        <v>2787</v>
      </c>
      <c r="D201" s="86" t="s">
        <v>515</v>
      </c>
      <c r="E201" s="86" t="s">
        <v>134</v>
      </c>
      <c r="F201" s="95">
        <v>45106</v>
      </c>
      <c r="G201" s="83">
        <v>78511596.09390001</v>
      </c>
      <c r="H201" s="85">
        <v>-4.4373550000000002</v>
      </c>
      <c r="I201" s="83">
        <v>-3483.8385801830009</v>
      </c>
      <c r="J201" s="84">
        <f t="shared" si="2"/>
        <v>7.4636370599942114E-3</v>
      </c>
      <c r="K201" s="84">
        <f>I201/'סכום נכסי הקרן'!$C$42</f>
        <v>-5.6098153033613611E-5</v>
      </c>
    </row>
    <row r="202" spans="2:11">
      <c r="B202" s="76" t="s">
        <v>2788</v>
      </c>
      <c r="C202" s="73" t="s">
        <v>2789</v>
      </c>
      <c r="D202" s="86" t="s">
        <v>515</v>
      </c>
      <c r="E202" s="86" t="s">
        <v>134</v>
      </c>
      <c r="F202" s="95">
        <v>45106</v>
      </c>
      <c r="G202" s="83">
        <v>9647998.5021750014</v>
      </c>
      <c r="H202" s="85">
        <v>-4.038195</v>
      </c>
      <c r="I202" s="83">
        <v>-389.60503828600002</v>
      </c>
      <c r="J202" s="84">
        <f t="shared" si="2"/>
        <v>8.3467432132263352E-4</v>
      </c>
      <c r="K202" s="84">
        <f>I202/'סכום נכסי הקרן'!$C$42</f>
        <v>-6.2735751262295427E-6</v>
      </c>
    </row>
    <row r="203" spans="2:11">
      <c r="B203" s="76" t="s">
        <v>2790</v>
      </c>
      <c r="C203" s="73" t="s">
        <v>2791</v>
      </c>
      <c r="D203" s="86" t="s">
        <v>515</v>
      </c>
      <c r="E203" s="86" t="s">
        <v>134</v>
      </c>
      <c r="F203" s="95">
        <v>45090</v>
      </c>
      <c r="G203" s="83">
        <v>25982173.353600003</v>
      </c>
      <c r="H203" s="85">
        <v>7.2873749999999999</v>
      </c>
      <c r="I203" s="83">
        <v>1893.4184937550001</v>
      </c>
      <c r="J203" s="84">
        <f t="shared" si="2"/>
        <v>-4.0563843917607442E-3</v>
      </c>
      <c r="K203" s="84">
        <f>I203/'סכום נכסי הקרן'!$C$42</f>
        <v>3.0488576888589006E-5</v>
      </c>
    </row>
    <row r="204" spans="2:11">
      <c r="B204" s="76" t="s">
        <v>2792</v>
      </c>
      <c r="C204" s="73" t="s">
        <v>2793</v>
      </c>
      <c r="D204" s="86" t="s">
        <v>515</v>
      </c>
      <c r="E204" s="86" t="s">
        <v>134</v>
      </c>
      <c r="F204" s="95">
        <v>45090</v>
      </c>
      <c r="G204" s="83">
        <v>25982173.353600003</v>
      </c>
      <c r="H204" s="85">
        <v>7.1618519999999997</v>
      </c>
      <c r="I204" s="83">
        <v>1860.8048870350001</v>
      </c>
      <c r="J204" s="84">
        <f t="shared" ref="J204:J267" si="3">IFERROR(I204/$I$11,0)</f>
        <v>-3.9865142992828425E-3</v>
      </c>
      <c r="K204" s="84">
        <f>I204/'סכום נכסי הקרן'!$C$42</f>
        <v>2.9963419634988424E-5</v>
      </c>
    </row>
    <row r="205" spans="2:11">
      <c r="B205" s="76" t="s">
        <v>2794</v>
      </c>
      <c r="C205" s="73" t="s">
        <v>2795</v>
      </c>
      <c r="D205" s="86" t="s">
        <v>515</v>
      </c>
      <c r="E205" s="86" t="s">
        <v>134</v>
      </c>
      <c r="F205" s="95">
        <v>45089</v>
      </c>
      <c r="G205" s="83">
        <v>43303622.256000005</v>
      </c>
      <c r="H205" s="85">
        <v>6.6739730000000002</v>
      </c>
      <c r="I205" s="83">
        <v>2890.0721194440007</v>
      </c>
      <c r="J205" s="84">
        <f t="shared" si="3"/>
        <v>-6.1915754361975056E-3</v>
      </c>
      <c r="K205" s="84">
        <f>I205/'סכום נכסי הקרן'!$C$42</f>
        <v>4.6537089564647181E-5</v>
      </c>
    </row>
    <row r="206" spans="2:11">
      <c r="B206" s="76" t="s">
        <v>2796</v>
      </c>
      <c r="C206" s="73" t="s">
        <v>2797</v>
      </c>
      <c r="D206" s="86" t="s">
        <v>515</v>
      </c>
      <c r="E206" s="86" t="s">
        <v>134</v>
      </c>
      <c r="F206" s="95">
        <v>45089</v>
      </c>
      <c r="G206" s="83">
        <v>69285795.609600008</v>
      </c>
      <c r="H206" s="85">
        <v>6.6847659999999998</v>
      </c>
      <c r="I206" s="83">
        <v>4631.593582419001</v>
      </c>
      <c r="J206" s="84">
        <f t="shared" si="3"/>
        <v>-9.9225416772202972E-3</v>
      </c>
      <c r="K206" s="84">
        <f>I206/'סכום נכסי הקרן'!$C$42</f>
        <v>7.457976011115752E-5</v>
      </c>
    </row>
    <row r="207" spans="2:11">
      <c r="B207" s="76" t="s">
        <v>2798</v>
      </c>
      <c r="C207" s="73" t="s">
        <v>2799</v>
      </c>
      <c r="D207" s="86" t="s">
        <v>515</v>
      </c>
      <c r="E207" s="86" t="s">
        <v>134</v>
      </c>
      <c r="F207" s="95">
        <v>45089</v>
      </c>
      <c r="G207" s="83">
        <v>34642897.804800004</v>
      </c>
      <c r="H207" s="85">
        <v>6.6847659999999998</v>
      </c>
      <c r="I207" s="83">
        <v>2315.7967912100003</v>
      </c>
      <c r="J207" s="84">
        <f t="shared" si="3"/>
        <v>-4.9612708386112189E-3</v>
      </c>
      <c r="K207" s="84">
        <f>I207/'סכום נכסי הקרן'!$C$42</f>
        <v>3.728988005558681E-5</v>
      </c>
    </row>
    <row r="208" spans="2:11">
      <c r="B208" s="76" t="s">
        <v>2800</v>
      </c>
      <c r="C208" s="73" t="s">
        <v>2801</v>
      </c>
      <c r="D208" s="86" t="s">
        <v>515</v>
      </c>
      <c r="E208" s="86" t="s">
        <v>134</v>
      </c>
      <c r="F208" s="95">
        <v>45089</v>
      </c>
      <c r="G208" s="83">
        <v>43303622.256000005</v>
      </c>
      <c r="H208" s="85">
        <v>6.6128030000000004</v>
      </c>
      <c r="I208" s="83">
        <v>2863.5833820379999</v>
      </c>
      <c r="J208" s="84">
        <f t="shared" si="3"/>
        <v>-6.1348270198671772E-3</v>
      </c>
      <c r="K208" s="84">
        <f>I208/'סכום נכסי הקרן'!$C$42</f>
        <v>4.6110557390303161E-5</v>
      </c>
    </row>
    <row r="209" spans="2:11">
      <c r="B209" s="76" t="s">
        <v>2802</v>
      </c>
      <c r="C209" s="73" t="s">
        <v>2803</v>
      </c>
      <c r="D209" s="86" t="s">
        <v>515</v>
      </c>
      <c r="E209" s="86" t="s">
        <v>134</v>
      </c>
      <c r="F209" s="95">
        <v>45089</v>
      </c>
      <c r="G209" s="83">
        <v>4028822.9617600008</v>
      </c>
      <c r="H209" s="85">
        <v>6.4934050000000001</v>
      </c>
      <c r="I209" s="83">
        <v>261.60778405400004</v>
      </c>
      <c r="J209" s="84">
        <f t="shared" si="3"/>
        <v>-5.6045810025613565E-4</v>
      </c>
      <c r="K209" s="84">
        <f>I209/'סכום נכסי הקרן'!$C$42</f>
        <v>4.2125124821009774E-6</v>
      </c>
    </row>
    <row r="210" spans="2:11">
      <c r="B210" s="76" t="s">
        <v>2804</v>
      </c>
      <c r="C210" s="73" t="s">
        <v>2805</v>
      </c>
      <c r="D210" s="86" t="s">
        <v>515</v>
      </c>
      <c r="E210" s="86" t="s">
        <v>134</v>
      </c>
      <c r="F210" s="95">
        <v>45089</v>
      </c>
      <c r="G210" s="83">
        <v>34642897.804800004</v>
      </c>
      <c r="H210" s="85">
        <v>6.3451050000000002</v>
      </c>
      <c r="I210" s="83">
        <v>2198.1281030549999</v>
      </c>
      <c r="J210" s="84">
        <f t="shared" si="3"/>
        <v>-4.7091821262609385E-3</v>
      </c>
      <c r="K210" s="84">
        <f>I210/'סכום נכסי הקרן'!$C$42</f>
        <v>3.539513208622566E-5</v>
      </c>
    </row>
    <row r="211" spans="2:11">
      <c r="B211" s="76" t="s">
        <v>2806</v>
      </c>
      <c r="C211" s="73" t="s">
        <v>2807</v>
      </c>
      <c r="D211" s="86" t="s">
        <v>515</v>
      </c>
      <c r="E211" s="86" t="s">
        <v>134</v>
      </c>
      <c r="F211" s="95">
        <v>45089</v>
      </c>
      <c r="G211" s="83">
        <v>34642897.804800004</v>
      </c>
      <c r="H211" s="85">
        <v>6.3272459999999997</v>
      </c>
      <c r="I211" s="83">
        <v>2191.9414830470005</v>
      </c>
      <c r="J211" s="84">
        <f t="shared" si="3"/>
        <v>-4.6959281578852338E-3</v>
      </c>
      <c r="K211" s="84">
        <f>I211/'סכום נכסי הקרן'!$C$42</f>
        <v>3.5295512672759226E-5</v>
      </c>
    </row>
    <row r="212" spans="2:11">
      <c r="B212" s="76" t="s">
        <v>2808</v>
      </c>
      <c r="C212" s="73" t="s">
        <v>2809</v>
      </c>
      <c r="D212" s="86" t="s">
        <v>515</v>
      </c>
      <c r="E212" s="86" t="s">
        <v>134</v>
      </c>
      <c r="F212" s="95">
        <v>45098</v>
      </c>
      <c r="G212" s="83">
        <v>115187635.20096001</v>
      </c>
      <c r="H212" s="85">
        <v>6.0960510000000001</v>
      </c>
      <c r="I212" s="83">
        <v>7021.8972815380012</v>
      </c>
      <c r="J212" s="84">
        <f t="shared" si="3"/>
        <v>-1.5043433148732934E-2</v>
      </c>
      <c r="K212" s="84">
        <f>I212/'סכום נכסי הקרן'!$C$42</f>
        <v>1.1306938000133817E-4</v>
      </c>
    </row>
    <row r="213" spans="2:11">
      <c r="B213" s="76" t="s">
        <v>2810</v>
      </c>
      <c r="C213" s="73" t="s">
        <v>2811</v>
      </c>
      <c r="D213" s="86" t="s">
        <v>515</v>
      </c>
      <c r="E213" s="86" t="s">
        <v>134</v>
      </c>
      <c r="F213" s="95">
        <v>45098</v>
      </c>
      <c r="G213" s="83">
        <v>43303622.256000005</v>
      </c>
      <c r="H213" s="85">
        <v>6.1445259999999999</v>
      </c>
      <c r="I213" s="83">
        <v>2660.8022464750002</v>
      </c>
      <c r="J213" s="84">
        <f t="shared" si="3"/>
        <v>-5.7003967890680764E-3</v>
      </c>
      <c r="K213" s="84">
        <f>I213/'סכום נכסי הקרן'!$C$42</f>
        <v>4.2845294975491292E-5</v>
      </c>
    </row>
    <row r="214" spans="2:11">
      <c r="B214" s="76" t="s">
        <v>2812</v>
      </c>
      <c r="C214" s="73" t="s">
        <v>2813</v>
      </c>
      <c r="D214" s="86" t="s">
        <v>515</v>
      </c>
      <c r="E214" s="86" t="s">
        <v>134</v>
      </c>
      <c r="F214" s="95">
        <v>45098</v>
      </c>
      <c r="G214" s="83">
        <v>34642897.804800004</v>
      </c>
      <c r="H214" s="85">
        <v>6.1436539999999997</v>
      </c>
      <c r="I214" s="83">
        <v>2128.3398133000005</v>
      </c>
      <c r="J214" s="84">
        <f t="shared" si="3"/>
        <v>-4.559670473013885E-3</v>
      </c>
      <c r="K214" s="84">
        <f>I214/'סכום נכסי הקרן'!$C$42</f>
        <v>3.4271373315971592E-5</v>
      </c>
    </row>
    <row r="215" spans="2:11">
      <c r="B215" s="76" t="s">
        <v>2814</v>
      </c>
      <c r="C215" s="73" t="s">
        <v>2815</v>
      </c>
      <c r="D215" s="86" t="s">
        <v>515</v>
      </c>
      <c r="E215" s="86" t="s">
        <v>134</v>
      </c>
      <c r="F215" s="95">
        <v>45097</v>
      </c>
      <c r="G215" s="83">
        <v>69285795.609600008</v>
      </c>
      <c r="H215" s="85">
        <v>5.8281700000000001</v>
      </c>
      <c r="I215" s="83">
        <v>4038.0941750280003</v>
      </c>
      <c r="J215" s="84">
        <f t="shared" si="3"/>
        <v>-8.6510521778832197E-3</v>
      </c>
      <c r="K215" s="84">
        <f>I215/'סכום נכסי הקרן'!$C$42</f>
        <v>6.5022996841307499E-5</v>
      </c>
    </row>
    <row r="216" spans="2:11">
      <c r="B216" s="76" t="s">
        <v>2816</v>
      </c>
      <c r="C216" s="73" t="s">
        <v>2817</v>
      </c>
      <c r="D216" s="86" t="s">
        <v>515</v>
      </c>
      <c r="E216" s="86" t="s">
        <v>134</v>
      </c>
      <c r="F216" s="95">
        <v>45097</v>
      </c>
      <c r="G216" s="83">
        <v>73616157.835200012</v>
      </c>
      <c r="H216" s="85">
        <v>5.821796</v>
      </c>
      <c r="I216" s="83">
        <v>4285.782299288001</v>
      </c>
      <c r="J216" s="84">
        <f t="shared" si="3"/>
        <v>-9.1816893532285504E-3</v>
      </c>
      <c r="K216" s="84">
        <f>I216/'סכום נכסי הקרן'!$C$42</f>
        <v>6.9011369430779296E-5</v>
      </c>
    </row>
    <row r="217" spans="2:11">
      <c r="B217" s="76" t="s">
        <v>2818</v>
      </c>
      <c r="C217" s="73" t="s">
        <v>2819</v>
      </c>
      <c r="D217" s="86" t="s">
        <v>515</v>
      </c>
      <c r="E217" s="86" t="s">
        <v>134</v>
      </c>
      <c r="F217" s="95">
        <v>45097</v>
      </c>
      <c r="G217" s="83">
        <v>82276882.28640002</v>
      </c>
      <c r="H217" s="85">
        <v>5.821796</v>
      </c>
      <c r="I217" s="83">
        <v>4789.9919839549993</v>
      </c>
      <c r="J217" s="84">
        <f t="shared" si="3"/>
        <v>-1.0261888105804201E-2</v>
      </c>
      <c r="K217" s="84">
        <f>I217/'סכום נכסי הקרן'!$C$42</f>
        <v>7.713035410830518E-5</v>
      </c>
    </row>
    <row r="218" spans="2:11">
      <c r="B218" s="76" t="s">
        <v>2820</v>
      </c>
      <c r="C218" s="73" t="s">
        <v>2821</v>
      </c>
      <c r="D218" s="86" t="s">
        <v>515</v>
      </c>
      <c r="E218" s="86" t="s">
        <v>134</v>
      </c>
      <c r="F218" s="95">
        <v>45098</v>
      </c>
      <c r="G218" s="83">
        <v>48615130.914400004</v>
      </c>
      <c r="H218" s="85">
        <v>5.5939519999999998</v>
      </c>
      <c r="I218" s="83">
        <v>2719.5071964050007</v>
      </c>
      <c r="J218" s="84">
        <f t="shared" si="3"/>
        <v>-5.8261639363736328E-3</v>
      </c>
      <c r="K218" s="84">
        <f>I218/'סכום נכסי הקרן'!$C$42</f>
        <v>4.3790585404197325E-5</v>
      </c>
    </row>
    <row r="219" spans="2:11">
      <c r="B219" s="76" t="s">
        <v>2822</v>
      </c>
      <c r="C219" s="73" t="s">
        <v>2823</v>
      </c>
      <c r="D219" s="86" t="s">
        <v>515</v>
      </c>
      <c r="E219" s="86" t="s">
        <v>134</v>
      </c>
      <c r="F219" s="95">
        <v>45050</v>
      </c>
      <c r="G219" s="83">
        <v>51964346.707200006</v>
      </c>
      <c r="H219" s="85">
        <v>5.392531</v>
      </c>
      <c r="I219" s="83">
        <v>2802.193702989</v>
      </c>
      <c r="J219" s="84">
        <f t="shared" si="3"/>
        <v>-6.0033082157935408E-3</v>
      </c>
      <c r="K219" s="84">
        <f>I219/'סכום נכסי הקרן'!$C$42</f>
        <v>4.5122036386613516E-5</v>
      </c>
    </row>
    <row r="220" spans="2:11">
      <c r="B220" s="76" t="s">
        <v>2824</v>
      </c>
      <c r="C220" s="73" t="s">
        <v>2825</v>
      </c>
      <c r="D220" s="86" t="s">
        <v>515</v>
      </c>
      <c r="E220" s="86" t="s">
        <v>134</v>
      </c>
      <c r="F220" s="95">
        <v>45050</v>
      </c>
      <c r="G220" s="83">
        <v>30312535.579200007</v>
      </c>
      <c r="H220" s="85">
        <v>5.3372359999999999</v>
      </c>
      <c r="I220" s="83">
        <v>1617.8515246650002</v>
      </c>
      <c r="J220" s="84">
        <f t="shared" si="3"/>
        <v>-3.4660206892890974E-3</v>
      </c>
      <c r="K220" s="84">
        <f>I220/'סכום נכסי הקרן'!$C$42</f>
        <v>2.6051288062707797E-5</v>
      </c>
    </row>
    <row r="221" spans="2:11">
      <c r="B221" s="76" t="s">
        <v>2826</v>
      </c>
      <c r="C221" s="73" t="s">
        <v>2827</v>
      </c>
      <c r="D221" s="86" t="s">
        <v>515</v>
      </c>
      <c r="E221" s="86" t="s">
        <v>134</v>
      </c>
      <c r="F221" s="95">
        <v>45105</v>
      </c>
      <c r="G221" s="83">
        <v>8543876.4104960021</v>
      </c>
      <c r="H221" s="85">
        <v>4.6741729999999997</v>
      </c>
      <c r="I221" s="83">
        <v>399.35552327300013</v>
      </c>
      <c r="J221" s="84">
        <f t="shared" si="3"/>
        <v>-8.5556337212879018E-4</v>
      </c>
      <c r="K221" s="84">
        <f>I221/'סכום נכסי הקרן'!$C$42</f>
        <v>6.430581309599827E-6</v>
      </c>
    </row>
    <row r="222" spans="2:11">
      <c r="B222" s="76" t="s">
        <v>2828</v>
      </c>
      <c r="C222" s="73" t="s">
        <v>2829</v>
      </c>
      <c r="D222" s="86" t="s">
        <v>515</v>
      </c>
      <c r="E222" s="86" t="s">
        <v>134</v>
      </c>
      <c r="F222" s="95">
        <v>45082</v>
      </c>
      <c r="G222" s="83">
        <v>21755643.993503999</v>
      </c>
      <c r="H222" s="85">
        <v>2.7862040000000001</v>
      </c>
      <c r="I222" s="83">
        <v>606.15664088900019</v>
      </c>
      <c r="J222" s="84">
        <f t="shared" si="3"/>
        <v>-1.2986058524167036E-3</v>
      </c>
      <c r="K222" s="84">
        <f>I222/'סכום נכסי הקרן'!$C$42</f>
        <v>9.7605750726677216E-6</v>
      </c>
    </row>
    <row r="223" spans="2:11">
      <c r="B223" s="76" t="s">
        <v>2830</v>
      </c>
      <c r="C223" s="73" t="s">
        <v>2831</v>
      </c>
      <c r="D223" s="86" t="s">
        <v>515</v>
      </c>
      <c r="E223" s="86" t="s">
        <v>134</v>
      </c>
      <c r="F223" s="95">
        <v>45131</v>
      </c>
      <c r="G223" s="83">
        <v>15002729.857600002</v>
      </c>
      <c r="H223" s="85">
        <v>-6.7494379999999996</v>
      </c>
      <c r="I223" s="83">
        <v>-1012.5999803890002</v>
      </c>
      <c r="J223" s="84">
        <f t="shared" si="3"/>
        <v>2.1693538798183238E-3</v>
      </c>
      <c r="K223" s="84">
        <f>I223/'סכום נכסי הקרן'!$C$42</f>
        <v>-1.6305287215319945E-5</v>
      </c>
    </row>
    <row r="224" spans="2:11">
      <c r="B224" s="76" t="s">
        <v>2830</v>
      </c>
      <c r="C224" s="73" t="s">
        <v>2832</v>
      </c>
      <c r="D224" s="86" t="s">
        <v>515</v>
      </c>
      <c r="E224" s="86" t="s">
        <v>134</v>
      </c>
      <c r="F224" s="95">
        <v>45131</v>
      </c>
      <c r="G224" s="83">
        <v>29026109.980800003</v>
      </c>
      <c r="H224" s="85">
        <v>-6.7494379999999996</v>
      </c>
      <c r="I224" s="83">
        <v>-1959.0993556700005</v>
      </c>
      <c r="J224" s="84">
        <f t="shared" si="3"/>
        <v>4.1970964551467033E-3</v>
      </c>
      <c r="K224" s="84">
        <f>I224/'סכום נכסי הקרן'!$C$42</f>
        <v>-3.1546196223780415E-5</v>
      </c>
    </row>
    <row r="225" spans="2:11">
      <c r="B225" s="76" t="s">
        <v>2833</v>
      </c>
      <c r="C225" s="73" t="s">
        <v>2834</v>
      </c>
      <c r="D225" s="86" t="s">
        <v>515</v>
      </c>
      <c r="E225" s="86" t="s">
        <v>134</v>
      </c>
      <c r="F225" s="95">
        <v>45131</v>
      </c>
      <c r="G225" s="83">
        <v>46319000.000000007</v>
      </c>
      <c r="H225" s="85">
        <v>-6.6595570000000004</v>
      </c>
      <c r="I225" s="83">
        <v>-3084.6400000000003</v>
      </c>
      <c r="J225" s="84">
        <f t="shared" si="3"/>
        <v>6.6084099164925147E-3</v>
      </c>
      <c r="K225" s="84">
        <f>I225/'סכום נכסי הקרן'!$C$42</f>
        <v>-4.967009888400634E-5</v>
      </c>
    </row>
    <row r="226" spans="2:11">
      <c r="B226" s="76" t="s">
        <v>2833</v>
      </c>
      <c r="C226" s="73" t="s">
        <v>2835</v>
      </c>
      <c r="D226" s="86" t="s">
        <v>515</v>
      </c>
      <c r="E226" s="86" t="s">
        <v>134</v>
      </c>
      <c r="F226" s="95">
        <v>45131</v>
      </c>
      <c r="G226" s="83">
        <v>19895368.704911005</v>
      </c>
      <c r="H226" s="85">
        <v>-6.6595570000000004</v>
      </c>
      <c r="I226" s="83">
        <v>-1324.9433304240004</v>
      </c>
      <c r="J226" s="84">
        <f t="shared" si="3"/>
        <v>2.8385058365204959E-3</v>
      </c>
      <c r="K226" s="84">
        <f>I226/'סכום נכסי הקרן'!$C$42</f>
        <v>-2.1334763939346172E-5</v>
      </c>
    </row>
    <row r="227" spans="2:11">
      <c r="B227" s="76" t="s">
        <v>2836</v>
      </c>
      <c r="C227" s="73" t="s">
        <v>2837</v>
      </c>
      <c r="D227" s="86" t="s">
        <v>515</v>
      </c>
      <c r="E227" s="86" t="s">
        <v>134</v>
      </c>
      <c r="F227" s="95">
        <v>45131</v>
      </c>
      <c r="G227" s="83">
        <v>29101585.204812005</v>
      </c>
      <c r="H227" s="85">
        <v>-6.6296299999999997</v>
      </c>
      <c r="I227" s="83">
        <v>-1929.3273158830002</v>
      </c>
      <c r="J227" s="84">
        <f t="shared" si="3"/>
        <v>4.1333140225248664E-3</v>
      </c>
      <c r="K227" s="84">
        <f>I227/'סכום נכסי הקרן'!$C$42</f>
        <v>-3.1066795009960042E-5</v>
      </c>
    </row>
    <row r="228" spans="2:11">
      <c r="B228" s="76" t="s">
        <v>2838</v>
      </c>
      <c r="C228" s="73" t="s">
        <v>2839</v>
      </c>
      <c r="D228" s="86" t="s">
        <v>515</v>
      </c>
      <c r="E228" s="86" t="s">
        <v>134</v>
      </c>
      <c r="F228" s="95">
        <v>45126</v>
      </c>
      <c r="G228" s="83">
        <v>26771250.000000004</v>
      </c>
      <c r="H228" s="85">
        <v>-6.811191</v>
      </c>
      <c r="I228" s="83">
        <v>-1823.4410000000003</v>
      </c>
      <c r="J228" s="84">
        <f t="shared" si="3"/>
        <v>3.9064673953975275E-3</v>
      </c>
      <c r="K228" s="84">
        <f>I228/'סכום נכסי הקרן'!$C$42</f>
        <v>-2.9361771480351488E-5</v>
      </c>
    </row>
    <row r="229" spans="2:11">
      <c r="B229" s="76" t="s">
        <v>2840</v>
      </c>
      <c r="C229" s="73" t="s">
        <v>2841</v>
      </c>
      <c r="D229" s="86" t="s">
        <v>515</v>
      </c>
      <c r="E229" s="86" t="s">
        <v>134</v>
      </c>
      <c r="F229" s="95">
        <v>45126</v>
      </c>
      <c r="G229" s="83">
        <v>66300664.627172016</v>
      </c>
      <c r="H229" s="85">
        <v>-6.7910469999999998</v>
      </c>
      <c r="I229" s="83">
        <v>-4502.5093176749997</v>
      </c>
      <c r="J229" s="84">
        <f t="shared" si="3"/>
        <v>9.6459966881138198E-3</v>
      </c>
      <c r="K229" s="84">
        <f>I229/'סכום נכסי הקרן'!$C$42</f>
        <v>-7.2501193991868457E-5</v>
      </c>
    </row>
    <row r="230" spans="2:11">
      <c r="B230" s="76" t="s">
        <v>2840</v>
      </c>
      <c r="C230" s="73" t="s">
        <v>2842</v>
      </c>
      <c r="D230" s="86" t="s">
        <v>515</v>
      </c>
      <c r="E230" s="86" t="s">
        <v>134</v>
      </c>
      <c r="F230" s="95">
        <v>45126</v>
      </c>
      <c r="G230" s="83">
        <v>103588000.00000001</v>
      </c>
      <c r="H230" s="85">
        <v>-6.7910469999999998</v>
      </c>
      <c r="I230" s="83">
        <v>-7034.7098000000005</v>
      </c>
      <c r="J230" s="84">
        <f t="shared" si="3"/>
        <v>1.5070882178136534E-2</v>
      </c>
      <c r="K230" s="84">
        <f>I230/'סכום נכסי הקרן'!$C$42</f>
        <v>-1.1327569226434478E-4</v>
      </c>
    </row>
    <row r="231" spans="2:11">
      <c r="B231" s="76" t="s">
        <v>2843</v>
      </c>
      <c r="C231" s="73" t="s">
        <v>2844</v>
      </c>
      <c r="D231" s="86" t="s">
        <v>515</v>
      </c>
      <c r="E231" s="86" t="s">
        <v>134</v>
      </c>
      <c r="F231" s="95">
        <v>45138</v>
      </c>
      <c r="G231" s="83">
        <v>62045688.159450009</v>
      </c>
      <c r="H231" s="85">
        <v>-4.0221640000000001</v>
      </c>
      <c r="I231" s="83">
        <v>-2495.5795972120004</v>
      </c>
      <c r="J231" s="84">
        <f t="shared" si="3"/>
        <v>5.3464303638713689E-3</v>
      </c>
      <c r="K231" s="84">
        <f>I231/'סכום נכסי הקרן'!$C$42</f>
        <v>-4.0184814230000508E-5</v>
      </c>
    </row>
    <row r="232" spans="2:11">
      <c r="B232" s="76" t="s">
        <v>2845</v>
      </c>
      <c r="C232" s="73" t="s">
        <v>2846</v>
      </c>
      <c r="D232" s="86" t="s">
        <v>515</v>
      </c>
      <c r="E232" s="86" t="s">
        <v>134</v>
      </c>
      <c r="F232" s="95">
        <v>45132</v>
      </c>
      <c r="G232" s="83">
        <v>28891270.535894003</v>
      </c>
      <c r="H232" s="85">
        <v>-3.6737929999999999</v>
      </c>
      <c r="I232" s="83">
        <v>-1061.4054065990003</v>
      </c>
      <c r="J232" s="84">
        <f t="shared" si="3"/>
        <v>2.2739126816703416E-3</v>
      </c>
      <c r="K232" s="84">
        <f>I232/'סכום נכסי הקרן'!$C$42</f>
        <v>-1.7091171579760134E-5</v>
      </c>
    </row>
    <row r="233" spans="2:11">
      <c r="B233" s="76" t="s">
        <v>2845</v>
      </c>
      <c r="C233" s="73" t="s">
        <v>2847</v>
      </c>
      <c r="D233" s="86" t="s">
        <v>515</v>
      </c>
      <c r="E233" s="86" t="s">
        <v>134</v>
      </c>
      <c r="F233" s="95">
        <v>45132</v>
      </c>
      <c r="G233" s="83">
        <v>95300400.000000015</v>
      </c>
      <c r="H233" s="85">
        <v>-3.6737929999999999</v>
      </c>
      <c r="I233" s="83">
        <v>-3501.1392000000005</v>
      </c>
      <c r="J233" s="84">
        <f t="shared" si="3"/>
        <v>7.5007012190403651E-3</v>
      </c>
      <c r="K233" s="84">
        <f>I233/'סכום נכסי הקרן'!$C$42</f>
        <v>-5.6376734487872449E-5</v>
      </c>
    </row>
    <row r="234" spans="2:11">
      <c r="B234" s="76" t="s">
        <v>2848</v>
      </c>
      <c r="C234" s="73" t="s">
        <v>2849</v>
      </c>
      <c r="D234" s="86" t="s">
        <v>515</v>
      </c>
      <c r="E234" s="86" t="s">
        <v>134</v>
      </c>
      <c r="F234" s="95">
        <v>45133</v>
      </c>
      <c r="G234" s="83">
        <v>128450000.00000001</v>
      </c>
      <c r="H234" s="85">
        <v>-3.5498639999999999</v>
      </c>
      <c r="I234" s="83">
        <v>-4559.8000000000011</v>
      </c>
      <c r="J234" s="84">
        <f t="shared" si="3"/>
        <v>9.7687339648135849E-3</v>
      </c>
      <c r="K234" s="84">
        <f>I234/'סכום נכסי הקרן'!$C$42</f>
        <v>-7.3423711321675192E-5</v>
      </c>
    </row>
    <row r="235" spans="2:11">
      <c r="B235" s="76" t="s">
        <v>2850</v>
      </c>
      <c r="C235" s="73" t="s">
        <v>2851</v>
      </c>
      <c r="D235" s="86" t="s">
        <v>515</v>
      </c>
      <c r="E235" s="86" t="s">
        <v>134</v>
      </c>
      <c r="F235" s="95">
        <v>45132</v>
      </c>
      <c r="G235" s="83">
        <v>28032521.879250005</v>
      </c>
      <c r="H235" s="85">
        <v>-3.402971</v>
      </c>
      <c r="I235" s="83">
        <v>-953.93871025900012</v>
      </c>
      <c r="J235" s="84">
        <f t="shared" si="3"/>
        <v>2.0436803103771124E-3</v>
      </c>
      <c r="K235" s="84">
        <f>I235/'סכום נכסי הקרן'!$C$42</f>
        <v>-1.5360700136108593E-5</v>
      </c>
    </row>
    <row r="236" spans="2:11">
      <c r="B236" s="76" t="s">
        <v>2852</v>
      </c>
      <c r="C236" s="73" t="s">
        <v>2853</v>
      </c>
      <c r="D236" s="86" t="s">
        <v>515</v>
      </c>
      <c r="E236" s="86" t="s">
        <v>134</v>
      </c>
      <c r="F236" s="95">
        <v>45132</v>
      </c>
      <c r="G236" s="83">
        <v>60641277.77004201</v>
      </c>
      <c r="H236" s="85">
        <v>-3.3804669999999999</v>
      </c>
      <c r="I236" s="83">
        <v>-2049.9582843470007</v>
      </c>
      <c r="J236" s="84">
        <f t="shared" si="3"/>
        <v>4.3917490062615741E-3</v>
      </c>
      <c r="K236" s="84">
        <f>I236/'סכום נכסי הקרן'!$C$42</f>
        <v>-3.3009242793844175E-5</v>
      </c>
    </row>
    <row r="237" spans="2:11">
      <c r="B237" s="76" t="s">
        <v>2854</v>
      </c>
      <c r="C237" s="73" t="s">
        <v>2855</v>
      </c>
      <c r="D237" s="86" t="s">
        <v>515</v>
      </c>
      <c r="E237" s="86" t="s">
        <v>134</v>
      </c>
      <c r="F237" s="95">
        <v>45132</v>
      </c>
      <c r="G237" s="83">
        <v>33303022.128720008</v>
      </c>
      <c r="H237" s="85">
        <v>-3.3720300000000001</v>
      </c>
      <c r="I237" s="83">
        <v>-1122.9879439240001</v>
      </c>
      <c r="J237" s="84">
        <f t="shared" si="3"/>
        <v>2.4058446576355431E-3</v>
      </c>
      <c r="K237" s="84">
        <f>I237/'סכום נכסי הקרן'!$C$42</f>
        <v>-1.8082798064037311E-5</v>
      </c>
    </row>
    <row r="238" spans="2:11">
      <c r="B238" s="76" t="s">
        <v>2856</v>
      </c>
      <c r="C238" s="73" t="s">
        <v>2857</v>
      </c>
      <c r="D238" s="86" t="s">
        <v>515</v>
      </c>
      <c r="E238" s="86" t="s">
        <v>134</v>
      </c>
      <c r="F238" s="95">
        <v>45133</v>
      </c>
      <c r="G238" s="83">
        <v>13136259.621566003</v>
      </c>
      <c r="H238" s="85">
        <v>-3.3246329999999999</v>
      </c>
      <c r="I238" s="83">
        <v>-436.73241613000005</v>
      </c>
      <c r="J238" s="84">
        <f t="shared" si="3"/>
        <v>9.3563813916931239E-4</v>
      </c>
      <c r="K238" s="84">
        <f>I238/'סכום נכסי הקרן'!$C$42</f>
        <v>-7.0324388891501456E-6</v>
      </c>
    </row>
    <row r="239" spans="2:11">
      <c r="B239" s="76" t="s">
        <v>2858</v>
      </c>
      <c r="C239" s="73" t="s">
        <v>2859</v>
      </c>
      <c r="D239" s="86" t="s">
        <v>515</v>
      </c>
      <c r="E239" s="86" t="s">
        <v>134</v>
      </c>
      <c r="F239" s="95">
        <v>45132</v>
      </c>
      <c r="G239" s="83">
        <v>55200000.000000007</v>
      </c>
      <c r="H239" s="85">
        <v>-3.2624780000000002</v>
      </c>
      <c r="I239" s="83">
        <v>-1800.8880000000001</v>
      </c>
      <c r="J239" s="84">
        <f t="shared" si="3"/>
        <v>3.8581507461786049E-3</v>
      </c>
      <c r="K239" s="84">
        <f>I239/'סכום נכסי הקרן'!$C$42</f>
        <v>-2.8998614113485012E-5</v>
      </c>
    </row>
    <row r="240" spans="2:11">
      <c r="B240" s="76" t="s">
        <v>2860</v>
      </c>
      <c r="C240" s="73" t="s">
        <v>2861</v>
      </c>
      <c r="D240" s="86" t="s">
        <v>515</v>
      </c>
      <c r="E240" s="86" t="s">
        <v>134</v>
      </c>
      <c r="F240" s="95">
        <v>45132</v>
      </c>
      <c r="G240" s="83">
        <v>25004444.602140002</v>
      </c>
      <c r="H240" s="85">
        <v>-3.2596720000000001</v>
      </c>
      <c r="I240" s="83">
        <v>-815.06295234300001</v>
      </c>
      <c r="J240" s="84">
        <f t="shared" si="3"/>
        <v>1.746158416161739E-3</v>
      </c>
      <c r="K240" s="84">
        <f>I240/'סכום נכסי הקרן'!$C$42</f>
        <v>-1.3124467503360831E-5</v>
      </c>
    </row>
    <row r="241" spans="2:11">
      <c r="B241" s="76" t="s">
        <v>2862</v>
      </c>
      <c r="C241" s="73" t="s">
        <v>2863</v>
      </c>
      <c r="D241" s="86" t="s">
        <v>515</v>
      </c>
      <c r="E241" s="86" t="s">
        <v>134</v>
      </c>
      <c r="F241" s="95">
        <v>45111</v>
      </c>
      <c r="G241" s="83">
        <v>92105000.000000015</v>
      </c>
      <c r="H241" s="85">
        <v>-3.446145</v>
      </c>
      <c r="I241" s="83">
        <v>-3174.0716700000003</v>
      </c>
      <c r="J241" s="84">
        <f t="shared" si="3"/>
        <v>6.800004765446197E-3</v>
      </c>
      <c r="K241" s="84">
        <f>I241/'סכום נכסי הקרן'!$C$42</f>
        <v>-5.111016316776776E-5</v>
      </c>
    </row>
    <row r="242" spans="2:11">
      <c r="B242" s="76" t="s">
        <v>2864</v>
      </c>
      <c r="C242" s="73" t="s">
        <v>2865</v>
      </c>
      <c r="D242" s="86" t="s">
        <v>515</v>
      </c>
      <c r="E242" s="86" t="s">
        <v>134</v>
      </c>
      <c r="F242" s="95">
        <v>45110</v>
      </c>
      <c r="G242" s="83">
        <v>16732592.114400001</v>
      </c>
      <c r="H242" s="85">
        <v>-3.2179000000000002</v>
      </c>
      <c r="I242" s="83">
        <v>-538.43811335700013</v>
      </c>
      <c r="J242" s="84">
        <f t="shared" si="3"/>
        <v>1.1535283753455574E-3</v>
      </c>
      <c r="K242" s="84">
        <f>I242/'סכום נכסי הקרן'!$C$42</f>
        <v>-8.6701444360962738E-6</v>
      </c>
    </row>
    <row r="243" spans="2:11">
      <c r="B243" s="76" t="s">
        <v>2864</v>
      </c>
      <c r="C243" s="73" t="s">
        <v>2866</v>
      </c>
      <c r="D243" s="86" t="s">
        <v>515</v>
      </c>
      <c r="E243" s="86" t="s">
        <v>134</v>
      </c>
      <c r="F243" s="95">
        <v>45110</v>
      </c>
      <c r="G243" s="83">
        <v>3891859.8380600004</v>
      </c>
      <c r="H243" s="85">
        <v>-3.2179000000000002</v>
      </c>
      <c r="I243" s="83">
        <v>-125.23616510400001</v>
      </c>
      <c r="J243" s="84">
        <f t="shared" si="3"/>
        <v>2.6830097365552135E-4</v>
      </c>
      <c r="K243" s="84">
        <f>I243/'סכום נכסי הקרן'!$C$42</f>
        <v>-2.0166024899402925E-6</v>
      </c>
    </row>
    <row r="244" spans="2:11">
      <c r="B244" s="76" t="s">
        <v>2867</v>
      </c>
      <c r="C244" s="73" t="s">
        <v>2868</v>
      </c>
      <c r="D244" s="86" t="s">
        <v>515</v>
      </c>
      <c r="E244" s="86" t="s">
        <v>134</v>
      </c>
      <c r="F244" s="95">
        <v>45110</v>
      </c>
      <c r="G244" s="83">
        <v>59432862.64608001</v>
      </c>
      <c r="H244" s="85">
        <v>-3.109283</v>
      </c>
      <c r="I244" s="83">
        <v>-1847.9358998140001</v>
      </c>
      <c r="J244" s="84">
        <f t="shared" si="3"/>
        <v>3.9589442934583469E-3</v>
      </c>
      <c r="K244" s="84">
        <f>I244/'סכום נכסי הקרן'!$C$42</f>
        <v>-2.9756198089587964E-5</v>
      </c>
    </row>
    <row r="245" spans="2:11">
      <c r="B245" s="76" t="s">
        <v>2869</v>
      </c>
      <c r="C245" s="73" t="s">
        <v>2870</v>
      </c>
      <c r="D245" s="86" t="s">
        <v>515</v>
      </c>
      <c r="E245" s="86" t="s">
        <v>134</v>
      </c>
      <c r="F245" s="95">
        <v>45110</v>
      </c>
      <c r="G245" s="83">
        <v>13631834.345612004</v>
      </c>
      <c r="H245" s="85">
        <v>-3.1397219999999999</v>
      </c>
      <c r="I245" s="83">
        <v>-428.00166493500006</v>
      </c>
      <c r="J245" s="84">
        <f t="shared" si="3"/>
        <v>9.1693372543692644E-4</v>
      </c>
      <c r="K245" s="84">
        <f>I245/'סכום נכסי הקרן'!$C$42</f>
        <v>-6.8918528644641844E-6</v>
      </c>
    </row>
    <row r="246" spans="2:11">
      <c r="B246" s="76" t="s">
        <v>2869</v>
      </c>
      <c r="C246" s="73" t="s">
        <v>2871</v>
      </c>
      <c r="D246" s="86" t="s">
        <v>515</v>
      </c>
      <c r="E246" s="86" t="s">
        <v>134</v>
      </c>
      <c r="F246" s="95">
        <v>45110</v>
      </c>
      <c r="G246" s="83">
        <v>23499008.363540005</v>
      </c>
      <c r="H246" s="85">
        <v>-3.1397219999999999</v>
      </c>
      <c r="I246" s="83">
        <v>-737.80347119600015</v>
      </c>
      <c r="J246" s="84">
        <f t="shared" si="3"/>
        <v>1.5806407799530079E-3</v>
      </c>
      <c r="K246" s="84">
        <f>I246/'סכום נכסי הקרן'!$C$42</f>
        <v>-1.1880404640823061E-5</v>
      </c>
    </row>
    <row r="247" spans="2:11">
      <c r="B247" s="76" t="s">
        <v>2872</v>
      </c>
      <c r="C247" s="73" t="s">
        <v>2873</v>
      </c>
      <c r="D247" s="86" t="s">
        <v>515</v>
      </c>
      <c r="E247" s="86" t="s">
        <v>134</v>
      </c>
      <c r="F247" s="95">
        <v>45152</v>
      </c>
      <c r="G247" s="83">
        <v>84611925.934200019</v>
      </c>
      <c r="H247" s="85">
        <v>-2.1598039999999998</v>
      </c>
      <c r="I247" s="83">
        <v>-1827.4513613780002</v>
      </c>
      <c r="J247" s="84">
        <f t="shared" si="3"/>
        <v>3.9150590339352802E-3</v>
      </c>
      <c r="K247" s="84">
        <f>I247/'סכום נכסי הקרן'!$C$42</f>
        <v>-2.9426347912676122E-5</v>
      </c>
    </row>
    <row r="248" spans="2:11">
      <c r="B248" s="76" t="s">
        <v>2874</v>
      </c>
      <c r="C248" s="73" t="s">
        <v>2875</v>
      </c>
      <c r="D248" s="86" t="s">
        <v>515</v>
      </c>
      <c r="E248" s="86" t="s">
        <v>134</v>
      </c>
      <c r="F248" s="95">
        <v>45160</v>
      </c>
      <c r="G248" s="83">
        <v>29654601.360300008</v>
      </c>
      <c r="H248" s="85">
        <v>-1.5459579999999999</v>
      </c>
      <c r="I248" s="83">
        <v>-458.44777103800004</v>
      </c>
      <c r="J248" s="84">
        <f t="shared" si="3"/>
        <v>9.8216025089521274E-4</v>
      </c>
      <c r="K248" s="84">
        <f>I248/'סכום נכסי הקרן'!$C$42</f>
        <v>-7.3821081619280562E-6</v>
      </c>
    </row>
    <row r="249" spans="2:11">
      <c r="B249" s="76" t="s">
        <v>2876</v>
      </c>
      <c r="C249" s="73" t="s">
        <v>2877</v>
      </c>
      <c r="D249" s="86" t="s">
        <v>515</v>
      </c>
      <c r="E249" s="86" t="s">
        <v>134</v>
      </c>
      <c r="F249" s="95">
        <v>45155</v>
      </c>
      <c r="G249" s="83">
        <v>50873149.78236001</v>
      </c>
      <c r="H249" s="85">
        <v>-1.4936449999999999</v>
      </c>
      <c r="I249" s="83">
        <v>-759.86442296900009</v>
      </c>
      <c r="J249" s="84">
        <f t="shared" si="3"/>
        <v>1.6279032846420337E-3</v>
      </c>
      <c r="K249" s="84">
        <f>I249/'סכום נכסי הקרן'!$C$42</f>
        <v>-1.223563885163541E-5</v>
      </c>
    </row>
    <row r="250" spans="2:11">
      <c r="B250" s="76" t="s">
        <v>2878</v>
      </c>
      <c r="C250" s="73" t="s">
        <v>2879</v>
      </c>
      <c r="D250" s="86" t="s">
        <v>515</v>
      </c>
      <c r="E250" s="86" t="s">
        <v>134</v>
      </c>
      <c r="F250" s="95">
        <v>45155</v>
      </c>
      <c r="G250" s="83">
        <v>50877226.483200006</v>
      </c>
      <c r="H250" s="85">
        <v>-1.4855130000000001</v>
      </c>
      <c r="I250" s="83">
        <v>-755.78772212900014</v>
      </c>
      <c r="J250" s="84">
        <f t="shared" si="3"/>
        <v>1.619169523082296E-3</v>
      </c>
      <c r="K250" s="84">
        <f>I250/'סכום נכסי הקרן'!$C$42</f>
        <v>-1.2169994194935338E-5</v>
      </c>
    </row>
    <row r="251" spans="2:11">
      <c r="B251" s="76" t="s">
        <v>2880</v>
      </c>
      <c r="C251" s="73" t="s">
        <v>2881</v>
      </c>
      <c r="D251" s="86" t="s">
        <v>515</v>
      </c>
      <c r="E251" s="86" t="s">
        <v>134</v>
      </c>
      <c r="F251" s="95">
        <v>45160</v>
      </c>
      <c r="G251" s="83">
        <v>42397688.736000009</v>
      </c>
      <c r="H251" s="85">
        <v>-1.464591</v>
      </c>
      <c r="I251" s="83">
        <v>-620.95288019700013</v>
      </c>
      <c r="J251" s="84">
        <f t="shared" si="3"/>
        <v>1.3303047263759932E-3</v>
      </c>
      <c r="K251" s="84">
        <f>I251/'סכום נכסי הקרן'!$C$42</f>
        <v>-9.9988299969181285E-6</v>
      </c>
    </row>
    <row r="252" spans="2:11">
      <c r="B252" s="76" t="s">
        <v>2882</v>
      </c>
      <c r="C252" s="73" t="s">
        <v>2883</v>
      </c>
      <c r="D252" s="86" t="s">
        <v>515</v>
      </c>
      <c r="E252" s="86" t="s">
        <v>134</v>
      </c>
      <c r="F252" s="95">
        <v>45160</v>
      </c>
      <c r="G252" s="83">
        <v>42397688.736000009</v>
      </c>
      <c r="H252" s="85">
        <v>-1.464591</v>
      </c>
      <c r="I252" s="83">
        <v>-620.95288019700013</v>
      </c>
      <c r="J252" s="84">
        <f t="shared" si="3"/>
        <v>1.3303047263759932E-3</v>
      </c>
      <c r="K252" s="84">
        <f>I252/'סכום נכסי הקרן'!$C$42</f>
        <v>-9.9988299969181285E-6</v>
      </c>
    </row>
    <row r="253" spans="2:11">
      <c r="B253" s="76" t="s">
        <v>2884</v>
      </c>
      <c r="C253" s="73" t="s">
        <v>2885</v>
      </c>
      <c r="D253" s="86" t="s">
        <v>515</v>
      </c>
      <c r="E253" s="86" t="s">
        <v>134</v>
      </c>
      <c r="F253" s="95">
        <v>45168</v>
      </c>
      <c r="G253" s="83">
        <v>59467741.086600006</v>
      </c>
      <c r="H253" s="85">
        <v>-1.2752410000000001</v>
      </c>
      <c r="I253" s="83">
        <v>-758.35717607499998</v>
      </c>
      <c r="J253" s="84">
        <f t="shared" si="3"/>
        <v>1.6246742189095938E-3</v>
      </c>
      <c r="K253" s="84">
        <f>I253/'סכום נכסי הקרן'!$C$42</f>
        <v>-1.2211368563281632E-5</v>
      </c>
    </row>
    <row r="254" spans="2:11">
      <c r="B254" s="76" t="s">
        <v>2886</v>
      </c>
      <c r="C254" s="73" t="s">
        <v>2887</v>
      </c>
      <c r="D254" s="86" t="s">
        <v>515</v>
      </c>
      <c r="E254" s="86" t="s">
        <v>134</v>
      </c>
      <c r="F254" s="95">
        <v>45174</v>
      </c>
      <c r="G254" s="83">
        <v>73712183.722485021</v>
      </c>
      <c r="H254" s="85">
        <v>-0.79428299999999996</v>
      </c>
      <c r="I254" s="83">
        <v>-585.4832473240001</v>
      </c>
      <c r="J254" s="84">
        <f t="shared" si="3"/>
        <v>1.254315997184813E-3</v>
      </c>
      <c r="K254" s="84">
        <f>I254/'סכום נכסי הקרן'!$C$42</f>
        <v>-9.4276838754318898E-6</v>
      </c>
    </row>
    <row r="255" spans="2:11">
      <c r="B255" s="76" t="s">
        <v>2886</v>
      </c>
      <c r="C255" s="73" t="s">
        <v>2888</v>
      </c>
      <c r="D255" s="86" t="s">
        <v>515</v>
      </c>
      <c r="E255" s="86" t="s">
        <v>134</v>
      </c>
      <c r="F255" s="95">
        <v>45174</v>
      </c>
      <c r="G255" s="83">
        <v>188250000.00000003</v>
      </c>
      <c r="H255" s="85">
        <v>-0.79428299999999996</v>
      </c>
      <c r="I255" s="83">
        <v>-1495.2375000000002</v>
      </c>
      <c r="J255" s="84">
        <f t="shared" si="3"/>
        <v>3.2033372849056864E-3</v>
      </c>
      <c r="K255" s="84">
        <f>I255/'סכום נכסי הקרן'!$C$42</f>
        <v>-2.4076908319957736E-5</v>
      </c>
    </row>
    <row r="256" spans="2:11">
      <c r="B256" s="76" t="s">
        <v>2886</v>
      </c>
      <c r="C256" s="73" t="s">
        <v>2889</v>
      </c>
      <c r="D256" s="86" t="s">
        <v>515</v>
      </c>
      <c r="E256" s="86" t="s">
        <v>134</v>
      </c>
      <c r="F256" s="95">
        <v>45174</v>
      </c>
      <c r="G256" s="83">
        <v>8527099.2570000011</v>
      </c>
      <c r="H256" s="85">
        <v>-0.79428299999999996</v>
      </c>
      <c r="I256" s="83">
        <v>-67.729288581000006</v>
      </c>
      <c r="J256" s="84">
        <f t="shared" si="3"/>
        <v>1.4510053111405663E-4</v>
      </c>
      <c r="K256" s="84">
        <f>I256/'סכום נכסי הקרן'!$C$42</f>
        <v>-1.090603915258076E-6</v>
      </c>
    </row>
    <row r="257" spans="2:11">
      <c r="B257" s="76" t="s">
        <v>2890</v>
      </c>
      <c r="C257" s="73" t="s">
        <v>2891</v>
      </c>
      <c r="D257" s="86" t="s">
        <v>515</v>
      </c>
      <c r="E257" s="86" t="s">
        <v>134</v>
      </c>
      <c r="F257" s="95">
        <v>45174</v>
      </c>
      <c r="G257" s="83">
        <v>48952800.000000007</v>
      </c>
      <c r="H257" s="85">
        <v>-0.778223</v>
      </c>
      <c r="I257" s="83">
        <v>-380.96175000000005</v>
      </c>
      <c r="J257" s="84">
        <f t="shared" si="3"/>
        <v>8.1615728464402414E-4</v>
      </c>
      <c r="K257" s="84">
        <f>I257/'סכום נכסי הקרן'!$C$42</f>
        <v>-6.1343974640554826E-6</v>
      </c>
    </row>
    <row r="258" spans="2:11">
      <c r="B258" s="76" t="s">
        <v>2892</v>
      </c>
      <c r="C258" s="73" t="s">
        <v>2893</v>
      </c>
      <c r="D258" s="86" t="s">
        <v>515</v>
      </c>
      <c r="E258" s="86" t="s">
        <v>134</v>
      </c>
      <c r="F258" s="95">
        <v>45169</v>
      </c>
      <c r="G258" s="83">
        <v>25587412.822260004</v>
      </c>
      <c r="H258" s="85">
        <v>-0.801952</v>
      </c>
      <c r="I258" s="83">
        <v>-205.19869843100003</v>
      </c>
      <c r="J258" s="84">
        <f t="shared" si="3"/>
        <v>4.3960952122866124E-4</v>
      </c>
      <c r="K258" s="84">
        <f>I258/'סכום נכסי הקרן'!$C$42</f>
        <v>-3.3041909726701228E-6</v>
      </c>
    </row>
    <row r="259" spans="2:11">
      <c r="B259" s="76" t="s">
        <v>2894</v>
      </c>
      <c r="C259" s="73" t="s">
        <v>2895</v>
      </c>
      <c r="D259" s="86" t="s">
        <v>515</v>
      </c>
      <c r="E259" s="86" t="s">
        <v>134</v>
      </c>
      <c r="F259" s="95">
        <v>45174</v>
      </c>
      <c r="G259" s="83">
        <v>21340396.480500005</v>
      </c>
      <c r="H259" s="85">
        <v>-0.68731100000000001</v>
      </c>
      <c r="I259" s="83">
        <v>-146.67488345100003</v>
      </c>
      <c r="J259" s="84">
        <f t="shared" si="3"/>
        <v>3.1423043022782963E-4</v>
      </c>
      <c r="K259" s="84">
        <f>I259/'סכום נכסי הקרן'!$C$42</f>
        <v>-2.3618172508984115E-6</v>
      </c>
    </row>
    <row r="260" spans="2:11">
      <c r="B260" s="76" t="s">
        <v>2894</v>
      </c>
      <c r="C260" s="73" t="s">
        <v>2896</v>
      </c>
      <c r="D260" s="86" t="s">
        <v>515</v>
      </c>
      <c r="E260" s="86" t="s">
        <v>134</v>
      </c>
      <c r="F260" s="95">
        <v>45174</v>
      </c>
      <c r="G260" s="83">
        <v>1146577.4590050003</v>
      </c>
      <c r="H260" s="85">
        <v>-0.68731100000000001</v>
      </c>
      <c r="I260" s="83">
        <v>-7.8805525160000007</v>
      </c>
      <c r="J260" s="84">
        <f t="shared" si="3"/>
        <v>1.6882981934415179E-5</v>
      </c>
      <c r="K260" s="84">
        <f>I260/'סכום נכסי הקרן'!$C$42</f>
        <v>-1.2689578775167442E-7</v>
      </c>
    </row>
    <row r="261" spans="2:11">
      <c r="B261" s="76" t="s">
        <v>2894</v>
      </c>
      <c r="C261" s="73" t="s">
        <v>2897</v>
      </c>
      <c r="D261" s="86" t="s">
        <v>515</v>
      </c>
      <c r="E261" s="86" t="s">
        <v>134</v>
      </c>
      <c r="F261" s="95">
        <v>45174</v>
      </c>
      <c r="G261" s="83">
        <v>958318.14025300008</v>
      </c>
      <c r="H261" s="85">
        <v>-0.68731100000000001</v>
      </c>
      <c r="I261" s="83">
        <v>-6.5866255890000005</v>
      </c>
      <c r="J261" s="84">
        <f t="shared" si="3"/>
        <v>1.4110924405626248E-5</v>
      </c>
      <c r="K261" s="84">
        <f>I261/'סכום נכסי הקרן'!$C$42</f>
        <v>-1.0606046226384814E-7</v>
      </c>
    </row>
    <row r="262" spans="2:11">
      <c r="B262" s="76" t="s">
        <v>2894</v>
      </c>
      <c r="C262" s="73" t="s">
        <v>2898</v>
      </c>
      <c r="D262" s="86" t="s">
        <v>515</v>
      </c>
      <c r="E262" s="86" t="s">
        <v>134</v>
      </c>
      <c r="F262" s="95">
        <v>45174</v>
      </c>
      <c r="G262" s="83">
        <v>56535000.000000007</v>
      </c>
      <c r="H262" s="85">
        <v>-0.68731100000000001</v>
      </c>
      <c r="I262" s="83">
        <v>-388.57125000000008</v>
      </c>
      <c r="J262" s="84">
        <f t="shared" si="3"/>
        <v>8.3245957446051802E-4</v>
      </c>
      <c r="K262" s="84">
        <f>I262/'סכום נכסי הקרן'!$C$42</f>
        <v>-6.2569286564986355E-6</v>
      </c>
    </row>
    <row r="263" spans="2:11">
      <c r="B263" s="76" t="s">
        <v>2899</v>
      </c>
      <c r="C263" s="73" t="s">
        <v>2900</v>
      </c>
      <c r="D263" s="86" t="s">
        <v>515</v>
      </c>
      <c r="E263" s="86" t="s">
        <v>134</v>
      </c>
      <c r="F263" s="95">
        <v>45168</v>
      </c>
      <c r="G263" s="83">
        <v>113073000.00000001</v>
      </c>
      <c r="H263" s="85">
        <v>-0.78889699999999996</v>
      </c>
      <c r="I263" s="83">
        <v>-892.02900000000011</v>
      </c>
      <c r="J263" s="84">
        <f t="shared" si="3"/>
        <v>1.9110474121449834E-3</v>
      </c>
      <c r="K263" s="84">
        <f>I263/'סכום נכסי הקרן'!$C$42</f>
        <v>-1.4363805383254219E-5</v>
      </c>
    </row>
    <row r="264" spans="2:11">
      <c r="B264" s="76" t="s">
        <v>2901</v>
      </c>
      <c r="C264" s="73" t="s">
        <v>2902</v>
      </c>
      <c r="D264" s="86" t="s">
        <v>515</v>
      </c>
      <c r="E264" s="86" t="s">
        <v>134</v>
      </c>
      <c r="F264" s="95">
        <v>45159</v>
      </c>
      <c r="G264" s="83">
        <v>1146790.4078570001</v>
      </c>
      <c r="H264" s="85">
        <v>-0.79363300000000003</v>
      </c>
      <c r="I264" s="83">
        <v>-9.1013122280000029</v>
      </c>
      <c r="J264" s="84">
        <f t="shared" si="3"/>
        <v>1.9498288935049083E-5</v>
      </c>
      <c r="K264" s="84">
        <f>I264/'סכום נכסי הקרן'!$C$42</f>
        <v>-1.4655294567242083E-7</v>
      </c>
    </row>
    <row r="265" spans="2:11">
      <c r="B265" s="76" t="s">
        <v>2903</v>
      </c>
      <c r="C265" s="73" t="s">
        <v>2904</v>
      </c>
      <c r="D265" s="86" t="s">
        <v>515</v>
      </c>
      <c r="E265" s="86" t="s">
        <v>134</v>
      </c>
      <c r="F265" s="95">
        <v>45181</v>
      </c>
      <c r="G265" s="83">
        <v>38342896.139600009</v>
      </c>
      <c r="H265" s="85">
        <v>-0.62833700000000003</v>
      </c>
      <c r="I265" s="83">
        <v>-240.92255348100005</v>
      </c>
      <c r="J265" s="84">
        <f t="shared" si="3"/>
        <v>5.1614288588961398E-4</v>
      </c>
      <c r="K265" s="84">
        <f>I265/'סכום נכסי הקרן'!$C$42</f>
        <v>-3.8794306806591941E-6</v>
      </c>
    </row>
    <row r="266" spans="2:11">
      <c r="B266" s="76" t="s">
        <v>2903</v>
      </c>
      <c r="C266" s="73" t="s">
        <v>2905</v>
      </c>
      <c r="D266" s="86" t="s">
        <v>515</v>
      </c>
      <c r="E266" s="86" t="s">
        <v>134</v>
      </c>
      <c r="F266" s="95">
        <v>45181</v>
      </c>
      <c r="G266" s="83">
        <v>18784531.537200004</v>
      </c>
      <c r="H266" s="85">
        <v>-0.62833700000000003</v>
      </c>
      <c r="I266" s="83">
        <v>-118.03013751000002</v>
      </c>
      <c r="J266" s="84">
        <f t="shared" si="3"/>
        <v>2.5286306705679082E-4</v>
      </c>
      <c r="K266" s="84">
        <f>I266/'סכום נכסי הקרן'!$C$42</f>
        <v>-1.9005681704881498E-6</v>
      </c>
    </row>
    <row r="267" spans="2:11">
      <c r="B267" s="76" t="s">
        <v>2903</v>
      </c>
      <c r="C267" s="73" t="s">
        <v>2906</v>
      </c>
      <c r="D267" s="86" t="s">
        <v>515</v>
      </c>
      <c r="E267" s="86" t="s">
        <v>134</v>
      </c>
      <c r="F267" s="95">
        <v>45181</v>
      </c>
      <c r="G267" s="83">
        <v>79170000.000000015</v>
      </c>
      <c r="H267" s="85">
        <v>-0.62833700000000003</v>
      </c>
      <c r="I267" s="83">
        <v>-497.45430000000005</v>
      </c>
      <c r="J267" s="84">
        <f t="shared" si="3"/>
        <v>1.0657262854407135E-3</v>
      </c>
      <c r="K267" s="84">
        <f>I267/'סכום נכסי הקרן'!$C$42</f>
        <v>-8.0102067895359439E-6</v>
      </c>
    </row>
    <row r="268" spans="2:11">
      <c r="B268" s="76" t="s">
        <v>2907</v>
      </c>
      <c r="C268" s="73" t="s">
        <v>2908</v>
      </c>
      <c r="D268" s="86" t="s">
        <v>515</v>
      </c>
      <c r="E268" s="86" t="s">
        <v>134</v>
      </c>
      <c r="F268" s="95">
        <v>45181</v>
      </c>
      <c r="G268" s="83">
        <v>113100000.00000001</v>
      </c>
      <c r="H268" s="85">
        <v>-0.62833700000000003</v>
      </c>
      <c r="I268" s="83">
        <v>-710.64900000000011</v>
      </c>
      <c r="J268" s="84">
        <f t="shared" ref="J268:J331" si="4">IFERROR(I268/$I$11,0)</f>
        <v>1.5224661220581623E-3</v>
      </c>
      <c r="K268" s="84">
        <f>I268/'סכום נכסי הקרן'!$C$42</f>
        <v>-1.1443152556479921E-5</v>
      </c>
    </row>
    <row r="269" spans="2:11">
      <c r="B269" s="76" t="s">
        <v>2909</v>
      </c>
      <c r="C269" s="73" t="s">
        <v>2910</v>
      </c>
      <c r="D269" s="86" t="s">
        <v>515</v>
      </c>
      <c r="E269" s="86" t="s">
        <v>134</v>
      </c>
      <c r="F269" s="95">
        <v>45181</v>
      </c>
      <c r="G269" s="83">
        <v>25618667.528700005</v>
      </c>
      <c r="H269" s="85">
        <v>-0.61499300000000001</v>
      </c>
      <c r="I269" s="83">
        <v>-157.55293681400002</v>
      </c>
      <c r="J269" s="84">
        <f t="shared" si="4"/>
        <v>3.3753513862692447E-4</v>
      </c>
      <c r="K269" s="84">
        <f>I269/'סכום נכסי הקרן'!$C$42</f>
        <v>-2.5369799882699387E-6</v>
      </c>
    </row>
    <row r="270" spans="2:11">
      <c r="B270" s="76" t="s">
        <v>2909</v>
      </c>
      <c r="C270" s="73" t="s">
        <v>2911</v>
      </c>
      <c r="D270" s="86" t="s">
        <v>515</v>
      </c>
      <c r="E270" s="86" t="s">
        <v>134</v>
      </c>
      <c r="F270" s="95">
        <v>45181</v>
      </c>
      <c r="G270" s="83">
        <v>114703.37779700002</v>
      </c>
      <c r="H270" s="85">
        <v>-0.61499300000000001</v>
      </c>
      <c r="I270" s="83">
        <v>-0.70541740800000019</v>
      </c>
      <c r="J270" s="84">
        <f t="shared" si="4"/>
        <v>1.5112581676609417E-6</v>
      </c>
      <c r="K270" s="84">
        <f>I270/'סכום נכסי הקרן'!$C$42</f>
        <v>-1.1358911383454618E-8</v>
      </c>
    </row>
    <row r="271" spans="2:11">
      <c r="B271" s="76" t="s">
        <v>2912</v>
      </c>
      <c r="C271" s="73" t="s">
        <v>2913</v>
      </c>
      <c r="D271" s="86" t="s">
        <v>515</v>
      </c>
      <c r="E271" s="86" t="s">
        <v>134</v>
      </c>
      <c r="F271" s="95">
        <v>45159</v>
      </c>
      <c r="G271" s="83">
        <v>34176342.042000011</v>
      </c>
      <c r="H271" s="85">
        <v>-0.71882299999999999</v>
      </c>
      <c r="I271" s="83">
        <v>-245.66742822000003</v>
      </c>
      <c r="J271" s="84">
        <f t="shared" si="4"/>
        <v>5.2630811660623646E-4</v>
      </c>
      <c r="K271" s="84">
        <f>I271/'סכום נכסי הקרן'!$C$42</f>
        <v>-3.9558345389630333E-6</v>
      </c>
    </row>
    <row r="272" spans="2:11">
      <c r="B272" s="76" t="s">
        <v>2914</v>
      </c>
      <c r="C272" s="73" t="s">
        <v>2915</v>
      </c>
      <c r="D272" s="86" t="s">
        <v>515</v>
      </c>
      <c r="E272" s="86" t="s">
        <v>134</v>
      </c>
      <c r="F272" s="95">
        <v>45167</v>
      </c>
      <c r="G272" s="83">
        <v>29909848.129560005</v>
      </c>
      <c r="H272" s="85">
        <v>-0.67937800000000004</v>
      </c>
      <c r="I272" s="83">
        <v>-203.20100177800003</v>
      </c>
      <c r="J272" s="84">
        <f t="shared" si="4"/>
        <v>4.3532973546052324E-4</v>
      </c>
      <c r="K272" s="84">
        <f>I272/'סכום נכסי הקרן'!$C$42</f>
        <v>-3.2720232674290709E-6</v>
      </c>
    </row>
    <row r="273" spans="2:11">
      <c r="B273" s="76" t="s">
        <v>2916</v>
      </c>
      <c r="C273" s="73" t="s">
        <v>2917</v>
      </c>
      <c r="D273" s="86" t="s">
        <v>515</v>
      </c>
      <c r="E273" s="86" t="s">
        <v>134</v>
      </c>
      <c r="F273" s="95">
        <v>45189</v>
      </c>
      <c r="G273" s="83">
        <v>126344045.24359302</v>
      </c>
      <c r="H273" s="85">
        <v>-0.49394500000000002</v>
      </c>
      <c r="I273" s="83">
        <v>-624.06980788800013</v>
      </c>
      <c r="J273" s="84">
        <f t="shared" si="4"/>
        <v>1.336982308156102E-3</v>
      </c>
      <c r="K273" s="84">
        <f>I273/'סכום נכסי הקרן'!$C$42</f>
        <v>-1.0049020005031318E-5</v>
      </c>
    </row>
    <row r="274" spans="2:11">
      <c r="B274" s="76" t="s">
        <v>2918</v>
      </c>
      <c r="C274" s="73" t="s">
        <v>2919</v>
      </c>
      <c r="D274" s="86" t="s">
        <v>515</v>
      </c>
      <c r="E274" s="86" t="s">
        <v>134</v>
      </c>
      <c r="F274" s="95">
        <v>45174</v>
      </c>
      <c r="G274" s="83">
        <v>31826015.697920002</v>
      </c>
      <c r="H274" s="85">
        <v>-0.50065499999999996</v>
      </c>
      <c r="I274" s="83">
        <v>-159.33868386300003</v>
      </c>
      <c r="J274" s="84">
        <f t="shared" si="4"/>
        <v>3.4136085200254005E-4</v>
      </c>
      <c r="K274" s="84">
        <f>I274/'סכום נכסי הקרן'!$C$42</f>
        <v>-2.5657347967745463E-6</v>
      </c>
    </row>
    <row r="275" spans="2:11">
      <c r="B275" s="76" t="s">
        <v>2918</v>
      </c>
      <c r="C275" s="73" t="s">
        <v>2920</v>
      </c>
      <c r="D275" s="86" t="s">
        <v>515</v>
      </c>
      <c r="E275" s="86" t="s">
        <v>134</v>
      </c>
      <c r="F275" s="95">
        <v>45174</v>
      </c>
      <c r="G275" s="83">
        <v>7552000.0000000009</v>
      </c>
      <c r="H275" s="85">
        <v>-0.50065499999999996</v>
      </c>
      <c r="I275" s="83">
        <v>-37.809500000000007</v>
      </c>
      <c r="J275" s="84">
        <f t="shared" si="4"/>
        <v>8.1001567358791871E-5</v>
      </c>
      <c r="K275" s="84">
        <f>I275/'סכום נכסי הקרן'!$C$42</f>
        <v>-6.0882359165245796E-7</v>
      </c>
    </row>
    <row r="276" spans="2:11">
      <c r="B276" s="76" t="s">
        <v>2918</v>
      </c>
      <c r="C276" s="73" t="s">
        <v>2921</v>
      </c>
      <c r="D276" s="86" t="s">
        <v>515</v>
      </c>
      <c r="E276" s="86" t="s">
        <v>134</v>
      </c>
      <c r="F276" s="95">
        <v>45174</v>
      </c>
      <c r="G276" s="83">
        <v>17959226.100480005</v>
      </c>
      <c r="H276" s="85">
        <v>-0.50065499999999996</v>
      </c>
      <c r="I276" s="83">
        <v>-89.913845239000011</v>
      </c>
      <c r="J276" s="84">
        <f t="shared" si="4"/>
        <v>1.926278419871949E-4</v>
      </c>
      <c r="K276" s="84">
        <f>I276/'סכום נכסי הקרן'!$C$42</f>
        <v>-1.4478284610399829E-6</v>
      </c>
    </row>
    <row r="277" spans="2:11">
      <c r="B277" s="76" t="s">
        <v>2922</v>
      </c>
      <c r="C277" s="73" t="s">
        <v>2923</v>
      </c>
      <c r="D277" s="86" t="s">
        <v>515</v>
      </c>
      <c r="E277" s="86" t="s">
        <v>134</v>
      </c>
      <c r="F277" s="95">
        <v>45167</v>
      </c>
      <c r="G277" s="83">
        <v>43204409.231040008</v>
      </c>
      <c r="H277" s="85">
        <v>-0.60472199999999998</v>
      </c>
      <c r="I277" s="83">
        <v>-261.26653646800003</v>
      </c>
      <c r="J277" s="84">
        <f t="shared" si="4"/>
        <v>5.597270250151669E-4</v>
      </c>
      <c r="K277" s="84">
        <f>I277/'סכום נכסי הקרן'!$C$42</f>
        <v>-4.2070175778850718E-6</v>
      </c>
    </row>
    <row r="278" spans="2:11">
      <c r="B278" s="76" t="s">
        <v>2924</v>
      </c>
      <c r="C278" s="73" t="s">
        <v>2925</v>
      </c>
      <c r="D278" s="86" t="s">
        <v>515</v>
      </c>
      <c r="E278" s="86" t="s">
        <v>134</v>
      </c>
      <c r="F278" s="95">
        <v>45189</v>
      </c>
      <c r="G278" s="83">
        <v>57615032.451252006</v>
      </c>
      <c r="H278" s="85">
        <v>-0.41411599999999998</v>
      </c>
      <c r="I278" s="83">
        <v>-238.59299370400007</v>
      </c>
      <c r="J278" s="84">
        <f t="shared" si="4"/>
        <v>5.1115212977823998E-4</v>
      </c>
      <c r="K278" s="84">
        <f>I278/'סכום נכסי הקרן'!$C$42</f>
        <v>-3.8419191835380415E-6</v>
      </c>
    </row>
    <row r="279" spans="2:11">
      <c r="B279" s="76" t="s">
        <v>2926</v>
      </c>
      <c r="C279" s="73" t="s">
        <v>2927</v>
      </c>
      <c r="D279" s="86" t="s">
        <v>515</v>
      </c>
      <c r="E279" s="86" t="s">
        <v>134</v>
      </c>
      <c r="F279" s="95">
        <v>45189</v>
      </c>
      <c r="G279" s="83">
        <v>132181000.00000001</v>
      </c>
      <c r="H279" s="85">
        <v>-0.41411599999999998</v>
      </c>
      <c r="I279" s="83">
        <v>-547.38250000000016</v>
      </c>
      <c r="J279" s="84">
        <f t="shared" si="4"/>
        <v>1.172690473155527E-3</v>
      </c>
      <c r="K279" s="84">
        <f>I279/'סכום נכסי הקרן'!$C$42</f>
        <v>-8.8141705036485965E-6</v>
      </c>
    </row>
    <row r="280" spans="2:11">
      <c r="B280" s="76" t="s">
        <v>2926</v>
      </c>
      <c r="C280" s="73" t="s">
        <v>2928</v>
      </c>
      <c r="D280" s="86" t="s">
        <v>515</v>
      </c>
      <c r="E280" s="86" t="s">
        <v>134</v>
      </c>
      <c r="F280" s="95">
        <v>45189</v>
      </c>
      <c r="G280" s="83">
        <v>29936799.651780006</v>
      </c>
      <c r="H280" s="85">
        <v>-0.41411599999999998</v>
      </c>
      <c r="I280" s="83">
        <v>-123.97303875300001</v>
      </c>
      <c r="J280" s="84">
        <f t="shared" si="4"/>
        <v>2.6559490205438433E-4</v>
      </c>
      <c r="K280" s="84">
        <f>I280/'סכום נכסי הקרן'!$C$42</f>
        <v>-1.9962631275650515E-6</v>
      </c>
    </row>
    <row r="281" spans="2:11">
      <c r="B281" s="76" t="s">
        <v>2929</v>
      </c>
      <c r="C281" s="73" t="s">
        <v>2930</v>
      </c>
      <c r="D281" s="86" t="s">
        <v>515</v>
      </c>
      <c r="E281" s="86" t="s">
        <v>134</v>
      </c>
      <c r="F281" s="95">
        <v>45190</v>
      </c>
      <c r="G281" s="83">
        <v>34217109.050399996</v>
      </c>
      <c r="H281" s="85">
        <v>-0.37950800000000001</v>
      </c>
      <c r="I281" s="83">
        <v>-129.85651075700002</v>
      </c>
      <c r="J281" s="84">
        <f t="shared" si="4"/>
        <v>2.7819941821660737E-4</v>
      </c>
      <c r="K281" s="84">
        <f>I281/'סכום נכסי הקרן'!$C$42</f>
        <v>-2.0910011314228642E-6</v>
      </c>
    </row>
    <row r="282" spans="2:11">
      <c r="B282" s="76" t="s">
        <v>2931</v>
      </c>
      <c r="C282" s="73" t="s">
        <v>2932</v>
      </c>
      <c r="D282" s="86" t="s">
        <v>515</v>
      </c>
      <c r="E282" s="86" t="s">
        <v>134</v>
      </c>
      <c r="F282" s="95">
        <v>45188</v>
      </c>
      <c r="G282" s="83">
        <v>189000000.00000003</v>
      </c>
      <c r="H282" s="85">
        <v>-0.32858700000000002</v>
      </c>
      <c r="I282" s="83">
        <v>-621.03000000000009</v>
      </c>
      <c r="J282" s="84">
        <f t="shared" si="4"/>
        <v>1.3304699447713013E-3</v>
      </c>
      <c r="K282" s="84">
        <f>I282/'סכום נכסי הקרן'!$C$42</f>
        <v>-1.0000071810627646E-5</v>
      </c>
    </row>
    <row r="283" spans="2:11">
      <c r="B283" s="76" t="s">
        <v>2931</v>
      </c>
      <c r="C283" s="73" t="s">
        <v>2933</v>
      </c>
      <c r="D283" s="86" t="s">
        <v>515</v>
      </c>
      <c r="E283" s="86" t="s">
        <v>134</v>
      </c>
      <c r="F283" s="95">
        <v>45188</v>
      </c>
      <c r="G283" s="83">
        <v>42805358.820000008</v>
      </c>
      <c r="H283" s="85">
        <v>-0.32858700000000002</v>
      </c>
      <c r="I283" s="83">
        <v>-140.65297348100003</v>
      </c>
      <c r="J283" s="84">
        <f t="shared" si="4"/>
        <v>3.0132933007936074E-4</v>
      </c>
      <c r="K283" s="84">
        <f>I283/'סכום נכסי הקרן'!$C$42</f>
        <v>-2.2648500639072281E-6</v>
      </c>
    </row>
    <row r="284" spans="2:11">
      <c r="B284" s="76" t="s">
        <v>2934</v>
      </c>
      <c r="C284" s="73" t="s">
        <v>2935</v>
      </c>
      <c r="D284" s="86" t="s">
        <v>515</v>
      </c>
      <c r="E284" s="86" t="s">
        <v>134</v>
      </c>
      <c r="F284" s="95">
        <v>45188</v>
      </c>
      <c r="G284" s="83">
        <v>85610717.640000015</v>
      </c>
      <c r="H284" s="85">
        <v>-0.32858700000000002</v>
      </c>
      <c r="I284" s="83">
        <v>-281.30594696300005</v>
      </c>
      <c r="J284" s="84">
        <f t="shared" si="4"/>
        <v>6.0265866016086375E-4</v>
      </c>
      <c r="K284" s="84">
        <f>I284/'סכום נכסי הקרן'!$C$42</f>
        <v>-4.5297001278305592E-6</v>
      </c>
    </row>
    <row r="285" spans="2:11">
      <c r="B285" s="76" t="s">
        <v>2936</v>
      </c>
      <c r="C285" s="73" t="s">
        <v>2937</v>
      </c>
      <c r="D285" s="86" t="s">
        <v>515</v>
      </c>
      <c r="E285" s="86" t="s">
        <v>134</v>
      </c>
      <c r="F285" s="95">
        <v>45190</v>
      </c>
      <c r="G285" s="83">
        <v>151200000.00000003</v>
      </c>
      <c r="H285" s="85">
        <v>-0.29984100000000002</v>
      </c>
      <c r="I285" s="83">
        <v>-453.36000000000007</v>
      </c>
      <c r="J285" s="84">
        <f t="shared" si="4"/>
        <v>9.7126041280053642E-4</v>
      </c>
      <c r="K285" s="84">
        <f>I285/'סכום נכסי הקרן'!$C$42</f>
        <v>-7.3001828511765121E-6</v>
      </c>
    </row>
    <row r="286" spans="2:11">
      <c r="B286" s="76" t="s">
        <v>2936</v>
      </c>
      <c r="C286" s="73" t="s">
        <v>2938</v>
      </c>
      <c r="D286" s="86" t="s">
        <v>515</v>
      </c>
      <c r="E286" s="86" t="s">
        <v>134</v>
      </c>
      <c r="F286" s="95">
        <v>45190</v>
      </c>
      <c r="G286" s="83">
        <v>59927502.348000005</v>
      </c>
      <c r="H286" s="85">
        <v>-0.29984100000000002</v>
      </c>
      <c r="I286" s="83">
        <v>-179.68738402400004</v>
      </c>
      <c r="J286" s="84">
        <f t="shared" si="4"/>
        <v>3.849550970138494E-4</v>
      </c>
      <c r="K286" s="84">
        <f>I286/'סכום נכסי הקרן'!$C$42</f>
        <v>-2.8933976518104227E-6</v>
      </c>
    </row>
    <row r="287" spans="2:11">
      <c r="B287" s="76" t="s">
        <v>2936</v>
      </c>
      <c r="C287" s="73" t="s">
        <v>2939</v>
      </c>
      <c r="D287" s="86" t="s">
        <v>515</v>
      </c>
      <c r="E287" s="86" t="s">
        <v>134</v>
      </c>
      <c r="F287" s="95">
        <v>45190</v>
      </c>
      <c r="G287" s="83">
        <v>3982466.2122000004</v>
      </c>
      <c r="H287" s="85">
        <v>-0.29984100000000002</v>
      </c>
      <c r="I287" s="83">
        <v>-11.941077262</v>
      </c>
      <c r="J287" s="84">
        <f t="shared" si="4"/>
        <v>2.5582088474442426E-5</v>
      </c>
      <c r="K287" s="84">
        <f>I287/'סכום נכסי הקרן'!$C$42</f>
        <v>-1.9227997055899542E-7</v>
      </c>
    </row>
    <row r="288" spans="2:11">
      <c r="B288" s="76" t="s">
        <v>2940</v>
      </c>
      <c r="C288" s="73" t="s">
        <v>2941</v>
      </c>
      <c r="D288" s="86" t="s">
        <v>515</v>
      </c>
      <c r="E288" s="86" t="s">
        <v>134</v>
      </c>
      <c r="F288" s="95">
        <v>45182</v>
      </c>
      <c r="G288" s="83">
        <v>42839331.327000007</v>
      </c>
      <c r="H288" s="85">
        <v>-0.27774799999999999</v>
      </c>
      <c r="I288" s="83">
        <v>-118.98530851700002</v>
      </c>
      <c r="J288" s="84">
        <f t="shared" si="4"/>
        <v>2.5490938739064012E-4</v>
      </c>
      <c r="K288" s="84">
        <f>I288/'סכום נכסי הקרן'!$C$42</f>
        <v>-1.915948713556004E-6</v>
      </c>
    </row>
    <row r="289" spans="2:11">
      <c r="B289" s="76" t="s">
        <v>2942</v>
      </c>
      <c r="C289" s="73" t="s">
        <v>2943</v>
      </c>
      <c r="D289" s="86" t="s">
        <v>515</v>
      </c>
      <c r="E289" s="86" t="s">
        <v>134</v>
      </c>
      <c r="F289" s="95">
        <v>45182</v>
      </c>
      <c r="G289" s="83">
        <v>7973360.9243200012</v>
      </c>
      <c r="H289" s="85">
        <v>-0.251247</v>
      </c>
      <c r="I289" s="83">
        <v>-20.032858610000002</v>
      </c>
      <c r="J289" s="84">
        <f t="shared" si="4"/>
        <v>4.2917598648145801E-5</v>
      </c>
      <c r="K289" s="84">
        <f>I289/'סכום נכסי הקרן'!$C$42</f>
        <v>-3.225770488899897E-7</v>
      </c>
    </row>
    <row r="290" spans="2:11">
      <c r="B290" s="76" t="s">
        <v>2944</v>
      </c>
      <c r="C290" s="73" t="s">
        <v>2945</v>
      </c>
      <c r="D290" s="86" t="s">
        <v>515</v>
      </c>
      <c r="E290" s="86" t="s">
        <v>134</v>
      </c>
      <c r="F290" s="95">
        <v>45182</v>
      </c>
      <c r="G290" s="83">
        <v>25715149.448580004</v>
      </c>
      <c r="H290" s="85">
        <v>-0.232705</v>
      </c>
      <c r="I290" s="83">
        <v>-59.840532730000007</v>
      </c>
      <c r="J290" s="84">
        <f t="shared" si="4"/>
        <v>1.2819997468136539E-4</v>
      </c>
      <c r="K290" s="84">
        <f>I290/'סכום נכסי הקרן'!$C$42</f>
        <v>-9.6357603414684297E-7</v>
      </c>
    </row>
    <row r="291" spans="2:11">
      <c r="B291" s="76" t="s">
        <v>2944</v>
      </c>
      <c r="C291" s="73" t="s">
        <v>2946</v>
      </c>
      <c r="D291" s="86" t="s">
        <v>515</v>
      </c>
      <c r="E291" s="86" t="s">
        <v>134</v>
      </c>
      <c r="F291" s="95">
        <v>45182</v>
      </c>
      <c r="G291" s="83">
        <v>7974835.9118060013</v>
      </c>
      <c r="H291" s="85">
        <v>-0.232705</v>
      </c>
      <c r="I291" s="83">
        <v>-18.557871124000005</v>
      </c>
      <c r="J291" s="84">
        <f t="shared" si="4"/>
        <v>3.9757644186949442E-5</v>
      </c>
      <c r="K291" s="84">
        <f>I291/'סכום נכסי הקרן'!$C$42</f>
        <v>-2.9882621434129304E-7</v>
      </c>
    </row>
    <row r="292" spans="2:11">
      <c r="B292" s="76" t="s">
        <v>2944</v>
      </c>
      <c r="C292" s="73" t="s">
        <v>2947</v>
      </c>
      <c r="D292" s="86" t="s">
        <v>515</v>
      </c>
      <c r="E292" s="86" t="s">
        <v>134</v>
      </c>
      <c r="F292" s="95">
        <v>45182</v>
      </c>
      <c r="G292" s="83">
        <v>75694000.000000015</v>
      </c>
      <c r="H292" s="85">
        <v>-0.232705</v>
      </c>
      <c r="I292" s="83">
        <v>-176.14400000000003</v>
      </c>
      <c r="J292" s="84">
        <f t="shared" si="4"/>
        <v>3.7736389216591165E-4</v>
      </c>
      <c r="K292" s="84">
        <f>I292/'סכום נכסי הקרן'!$C$42</f>
        <v>-2.8363406743815856E-6</v>
      </c>
    </row>
    <row r="293" spans="2:11">
      <c r="B293" s="76" t="s">
        <v>2948</v>
      </c>
      <c r="C293" s="73" t="s">
        <v>2949</v>
      </c>
      <c r="D293" s="86" t="s">
        <v>515</v>
      </c>
      <c r="E293" s="86" t="s">
        <v>134</v>
      </c>
      <c r="F293" s="95">
        <v>45182</v>
      </c>
      <c r="G293" s="83">
        <v>21385250.000000004</v>
      </c>
      <c r="H293" s="85">
        <v>-0.22476099999999999</v>
      </c>
      <c r="I293" s="83">
        <v>-48.065680000000008</v>
      </c>
      <c r="J293" s="84">
        <f t="shared" si="4"/>
        <v>1.0297399902580397E-4</v>
      </c>
      <c r="K293" s="84">
        <f>I293/'סכום נכסי הקרן'!$C$42</f>
        <v>-7.7397267704724253E-7</v>
      </c>
    </row>
    <row r="294" spans="2:11">
      <c r="B294" s="76" t="s">
        <v>2948</v>
      </c>
      <c r="C294" s="73" t="s">
        <v>2950</v>
      </c>
      <c r="D294" s="86" t="s">
        <v>515</v>
      </c>
      <c r="E294" s="86" t="s">
        <v>134</v>
      </c>
      <c r="F294" s="95">
        <v>45182</v>
      </c>
      <c r="G294" s="83">
        <v>34289583.732000008</v>
      </c>
      <c r="H294" s="85">
        <v>-0.22476099999999999</v>
      </c>
      <c r="I294" s="83">
        <v>-77.069576413000021</v>
      </c>
      <c r="J294" s="84">
        <f t="shared" si="4"/>
        <v>1.6511079186794795E-4</v>
      </c>
      <c r="K294" s="84">
        <f>I294/'סכום נכסי הקרן'!$C$42</f>
        <v>-1.2410049410570418E-6</v>
      </c>
    </row>
    <row r="295" spans="2:11">
      <c r="B295" s="76" t="s">
        <v>2951</v>
      </c>
      <c r="C295" s="73" t="s">
        <v>2952</v>
      </c>
      <c r="D295" s="86" t="s">
        <v>515</v>
      </c>
      <c r="E295" s="86" t="s">
        <v>134</v>
      </c>
      <c r="F295" s="95">
        <v>45173</v>
      </c>
      <c r="G295" s="83">
        <v>81459277.284600019</v>
      </c>
      <c r="H295" s="85">
        <v>-0.26227800000000001</v>
      </c>
      <c r="I295" s="83">
        <v>-213.64986913500005</v>
      </c>
      <c r="J295" s="84">
        <f t="shared" si="4"/>
        <v>4.5771497284903984E-4</v>
      </c>
      <c r="K295" s="84">
        <f>I295/'סכום נכסי הקרן'!$C$42</f>
        <v>-3.4402750812057371E-6</v>
      </c>
    </row>
    <row r="296" spans="2:11">
      <c r="B296" s="76" t="s">
        <v>2953</v>
      </c>
      <c r="C296" s="73" t="s">
        <v>2954</v>
      </c>
      <c r="D296" s="86" t="s">
        <v>515</v>
      </c>
      <c r="E296" s="86" t="s">
        <v>134</v>
      </c>
      <c r="F296" s="95">
        <v>45173</v>
      </c>
      <c r="G296" s="83">
        <v>72884616.517800018</v>
      </c>
      <c r="H296" s="85">
        <v>-0.26227800000000001</v>
      </c>
      <c r="I296" s="83">
        <v>-191.16040922600001</v>
      </c>
      <c r="J296" s="84">
        <f t="shared" si="4"/>
        <v>4.0953444939113338E-4</v>
      </c>
      <c r="K296" s="84">
        <f>I296/'סכום נכסי הקרן'!$C$42</f>
        <v>-3.0781408621306011E-6</v>
      </c>
    </row>
    <row r="297" spans="2:11">
      <c r="B297" s="76" t="s">
        <v>2955</v>
      </c>
      <c r="C297" s="73" t="s">
        <v>2956</v>
      </c>
      <c r="D297" s="86" t="s">
        <v>515</v>
      </c>
      <c r="E297" s="86" t="s">
        <v>134</v>
      </c>
      <c r="F297" s="95">
        <v>45173</v>
      </c>
      <c r="G297" s="83">
        <v>38520880.40550001</v>
      </c>
      <c r="H297" s="85">
        <v>-0.22256999999999999</v>
      </c>
      <c r="I297" s="83">
        <v>-85.73603793700002</v>
      </c>
      <c r="J297" s="84">
        <f t="shared" si="4"/>
        <v>1.8367747396897185E-4</v>
      </c>
      <c r="K297" s="84">
        <f>I297/'סכום נכסי הקרן'!$C$42</f>
        <v>-1.3805557479166807E-6</v>
      </c>
    </row>
    <row r="298" spans="2:11">
      <c r="B298" s="76" t="s">
        <v>2955</v>
      </c>
      <c r="C298" s="73" t="s">
        <v>2957</v>
      </c>
      <c r="D298" s="86" t="s">
        <v>515</v>
      </c>
      <c r="E298" s="86" t="s">
        <v>134</v>
      </c>
      <c r="F298" s="95">
        <v>45173</v>
      </c>
      <c r="G298" s="83">
        <v>25734174.052499998</v>
      </c>
      <c r="H298" s="85">
        <v>-0.22256999999999999</v>
      </c>
      <c r="I298" s="83">
        <v>-57.276627627000011</v>
      </c>
      <c r="J298" s="84">
        <f t="shared" si="4"/>
        <v>1.2270716647437495E-4</v>
      </c>
      <c r="K298" s="84">
        <f>I298/'סכום נכסי הקרן'!$C$42</f>
        <v>-9.2229101547522557E-7</v>
      </c>
    </row>
    <row r="299" spans="2:11">
      <c r="B299" s="76" t="s">
        <v>2958</v>
      </c>
      <c r="C299" s="73" t="s">
        <v>2959</v>
      </c>
      <c r="D299" s="86" t="s">
        <v>515</v>
      </c>
      <c r="E299" s="86" t="s">
        <v>134</v>
      </c>
      <c r="F299" s="95">
        <v>45195</v>
      </c>
      <c r="G299" s="83">
        <v>70864112.98814401</v>
      </c>
      <c r="H299" s="85">
        <v>-8.3234000000000002E-2</v>
      </c>
      <c r="I299" s="83">
        <v>-58.982962471000008</v>
      </c>
      <c r="J299" s="84">
        <f t="shared" si="4"/>
        <v>1.2636275030391303E-4</v>
      </c>
      <c r="K299" s="84">
        <f>I299/'סכום נכסי הקרן'!$C$42</f>
        <v>-9.4976709710248365E-7</v>
      </c>
    </row>
    <row r="300" spans="2:11">
      <c r="B300" s="76" t="s">
        <v>2960</v>
      </c>
      <c r="C300" s="73" t="s">
        <v>2961</v>
      </c>
      <c r="D300" s="86" t="s">
        <v>515</v>
      </c>
      <c r="E300" s="86" t="s">
        <v>134</v>
      </c>
      <c r="F300" s="95">
        <v>45173</v>
      </c>
      <c r="G300" s="83">
        <v>42895952.172000006</v>
      </c>
      <c r="H300" s="85">
        <v>-0.209341</v>
      </c>
      <c r="I300" s="83">
        <v>-89.798961544999997</v>
      </c>
      <c r="J300" s="84">
        <f t="shared" si="4"/>
        <v>1.9238171973543362E-4</v>
      </c>
      <c r="K300" s="84">
        <f>I300/'סכום נכסי הקרן'!$C$42</f>
        <v>-1.4459785581530527E-6</v>
      </c>
    </row>
    <row r="301" spans="2:11">
      <c r="B301" s="76" t="s">
        <v>2962</v>
      </c>
      <c r="C301" s="73" t="s">
        <v>2963</v>
      </c>
      <c r="D301" s="86" t="s">
        <v>515</v>
      </c>
      <c r="E301" s="86" t="s">
        <v>134</v>
      </c>
      <c r="F301" s="95">
        <v>45195</v>
      </c>
      <c r="G301" s="83">
        <v>47205477.926640004</v>
      </c>
      <c r="H301" s="85">
        <v>-4.0978000000000001E-2</v>
      </c>
      <c r="I301" s="83">
        <v>-19.343832244000005</v>
      </c>
      <c r="J301" s="84">
        <f t="shared" si="4"/>
        <v>4.1441455996232065E-5</v>
      </c>
      <c r="K301" s="84">
        <f>I301/'סכום נכסי הקרן'!$C$42</f>
        <v>-3.1148207257738682E-7</v>
      </c>
    </row>
    <row r="302" spans="2:11">
      <c r="B302" s="76" t="s">
        <v>2962</v>
      </c>
      <c r="C302" s="73" t="s">
        <v>2964</v>
      </c>
      <c r="D302" s="86" t="s">
        <v>515</v>
      </c>
      <c r="E302" s="86" t="s">
        <v>134</v>
      </c>
      <c r="F302" s="95">
        <v>45195</v>
      </c>
      <c r="G302" s="83">
        <v>19271119.258704003</v>
      </c>
      <c r="H302" s="85">
        <v>-4.0978000000000001E-2</v>
      </c>
      <c r="I302" s="83">
        <v>-7.8969076150000008</v>
      </c>
      <c r="J302" s="84">
        <f t="shared" si="4"/>
        <v>1.6918020447310304E-5</v>
      </c>
      <c r="K302" s="84">
        <f>I302/'סכום נכסי הקרן'!$C$42</f>
        <v>-1.2715914405405905E-7</v>
      </c>
    </row>
    <row r="303" spans="2:11">
      <c r="B303" s="76" t="s">
        <v>2965</v>
      </c>
      <c r="C303" s="73" t="s">
        <v>2966</v>
      </c>
      <c r="D303" s="86" t="s">
        <v>515</v>
      </c>
      <c r="E303" s="86" t="s">
        <v>134</v>
      </c>
      <c r="F303" s="95">
        <v>45187</v>
      </c>
      <c r="G303" s="83">
        <v>235927500.00000003</v>
      </c>
      <c r="H303" s="85">
        <v>-6.8645999999999999E-2</v>
      </c>
      <c r="I303" s="83">
        <v>-161.95583000000002</v>
      </c>
      <c r="J303" s="84">
        <f t="shared" si="4"/>
        <v>3.4696772168090151E-4</v>
      </c>
      <c r="K303" s="84">
        <f>I303/'סכום נכסי הקרן'!$C$42</f>
        <v>-2.6078771237296153E-6</v>
      </c>
    </row>
    <row r="304" spans="2:11">
      <c r="B304" s="76" t="s">
        <v>2965</v>
      </c>
      <c r="C304" s="73" t="s">
        <v>2967</v>
      </c>
      <c r="D304" s="86" t="s">
        <v>515</v>
      </c>
      <c r="E304" s="86" t="s">
        <v>134</v>
      </c>
      <c r="F304" s="95">
        <v>45187</v>
      </c>
      <c r="G304" s="83">
        <v>17167440.204000004</v>
      </c>
      <c r="H304" s="85">
        <v>-6.8645999999999999E-2</v>
      </c>
      <c r="I304" s="83">
        <v>-11.784836195000004</v>
      </c>
      <c r="J304" s="84">
        <f t="shared" si="4"/>
        <v>2.5247363833470984E-5</v>
      </c>
      <c r="K304" s="84">
        <f>I304/'סכום נכסי הקרן'!$C$42</f>
        <v>-1.8976411481970901E-7</v>
      </c>
    </row>
    <row r="305" spans="2:11">
      <c r="B305" s="76" t="s">
        <v>2968</v>
      </c>
      <c r="C305" s="73" t="s">
        <v>2969</v>
      </c>
      <c r="D305" s="86" t="s">
        <v>515</v>
      </c>
      <c r="E305" s="86" t="s">
        <v>134</v>
      </c>
      <c r="F305" s="95">
        <v>45195</v>
      </c>
      <c r="G305" s="83">
        <v>90129061.07100001</v>
      </c>
      <c r="H305" s="85">
        <v>-3.0419999999999999E-2</v>
      </c>
      <c r="I305" s="83">
        <v>-27.416832324000001</v>
      </c>
      <c r="J305" s="84">
        <f t="shared" si="4"/>
        <v>5.8736729929176213E-5</v>
      </c>
      <c r="K305" s="84">
        <f>I305/'סכום נכסי הקרן'!$C$42</f>
        <v>-4.4147672746878122E-7</v>
      </c>
    </row>
    <row r="306" spans="2:11">
      <c r="B306" s="76" t="s">
        <v>2970</v>
      </c>
      <c r="C306" s="73" t="s">
        <v>2971</v>
      </c>
      <c r="D306" s="86" t="s">
        <v>515</v>
      </c>
      <c r="E306" s="86" t="s">
        <v>134</v>
      </c>
      <c r="F306" s="95">
        <v>45175</v>
      </c>
      <c r="G306" s="83">
        <v>34334880.408000007</v>
      </c>
      <c r="H306" s="85">
        <v>-0.124905</v>
      </c>
      <c r="I306" s="83">
        <v>-42.885986902999996</v>
      </c>
      <c r="J306" s="84">
        <f t="shared" si="4"/>
        <v>9.1877230771938791E-5</v>
      </c>
      <c r="K306" s="84">
        <f>I306/'סכום נכסי הקרן'!$C$42</f>
        <v>-6.905672007787653E-7</v>
      </c>
    </row>
    <row r="307" spans="2:11">
      <c r="B307" s="76" t="s">
        <v>2972</v>
      </c>
      <c r="C307" s="73" t="s">
        <v>2973</v>
      </c>
      <c r="D307" s="86" t="s">
        <v>515</v>
      </c>
      <c r="E307" s="86" t="s">
        <v>134</v>
      </c>
      <c r="F307" s="95">
        <v>45173</v>
      </c>
      <c r="G307" s="83">
        <v>10301007.682512002</v>
      </c>
      <c r="H307" s="85">
        <v>-0.26594899999999999</v>
      </c>
      <c r="I307" s="83">
        <v>-27.395429645000004</v>
      </c>
      <c r="J307" s="84">
        <f t="shared" si="4"/>
        <v>5.8690877681865962E-5</v>
      </c>
      <c r="K307" s="84">
        <f>I307/'סכום נכסי הקרן'!$C$42</f>
        <v>-4.4113209302770788E-7</v>
      </c>
    </row>
    <row r="308" spans="2:11">
      <c r="B308" s="76" t="s">
        <v>2974</v>
      </c>
      <c r="C308" s="73" t="s">
        <v>2975</v>
      </c>
      <c r="D308" s="86" t="s">
        <v>515</v>
      </c>
      <c r="E308" s="86" t="s">
        <v>134</v>
      </c>
      <c r="F308" s="95">
        <v>45175</v>
      </c>
      <c r="G308" s="83">
        <v>30053325.350790005</v>
      </c>
      <c r="H308" s="85">
        <v>-9.0573000000000001E-2</v>
      </c>
      <c r="I308" s="83">
        <v>-27.220244750000006</v>
      </c>
      <c r="J308" s="84">
        <f t="shared" si="4"/>
        <v>5.831556853806387E-5</v>
      </c>
      <c r="K308" s="84">
        <f>I308/'סכום נכסי הקרן'!$C$42</f>
        <v>-4.3831119624311255E-7</v>
      </c>
    </row>
    <row r="309" spans="2:11">
      <c r="B309" s="76" t="s">
        <v>2976</v>
      </c>
      <c r="C309" s="73" t="s">
        <v>2977</v>
      </c>
      <c r="D309" s="86" t="s">
        <v>515</v>
      </c>
      <c r="E309" s="86" t="s">
        <v>134</v>
      </c>
      <c r="F309" s="95">
        <v>45175</v>
      </c>
      <c r="G309" s="83">
        <v>94470747.465600014</v>
      </c>
      <c r="H309" s="85">
        <v>-7.2096999999999994E-2</v>
      </c>
      <c r="I309" s="83">
        <v>-68.110120383999998</v>
      </c>
      <c r="J309" s="84">
        <f t="shared" si="4"/>
        <v>1.4591641000542187E-4</v>
      </c>
      <c r="K309" s="84">
        <f>I309/'סכום נכסי הקרן'!$C$42</f>
        <v>-1.0967362202639061E-6</v>
      </c>
    </row>
    <row r="310" spans="2:11">
      <c r="B310" s="76" t="s">
        <v>2978</v>
      </c>
      <c r="C310" s="73" t="s">
        <v>2979</v>
      </c>
      <c r="D310" s="86" t="s">
        <v>515</v>
      </c>
      <c r="E310" s="86" t="s">
        <v>134</v>
      </c>
      <c r="F310" s="95">
        <v>45187</v>
      </c>
      <c r="G310" s="83">
        <v>11187780.081310002</v>
      </c>
      <c r="H310" s="85">
        <v>-2.6819999999999999E-3</v>
      </c>
      <c r="I310" s="83">
        <v>-0.30001245500000007</v>
      </c>
      <c r="J310" s="84">
        <f t="shared" si="4"/>
        <v>6.4273473815202571E-7</v>
      </c>
      <c r="K310" s="84">
        <f>I310/'סכום נכסי הקרן'!$C$42</f>
        <v>-4.8309197528021112E-9</v>
      </c>
    </row>
    <row r="311" spans="2:11">
      <c r="B311" s="76" t="s">
        <v>2978</v>
      </c>
      <c r="C311" s="73" t="s">
        <v>2980</v>
      </c>
      <c r="D311" s="86" t="s">
        <v>515</v>
      </c>
      <c r="E311" s="86" t="s">
        <v>134</v>
      </c>
      <c r="F311" s="95">
        <v>45187</v>
      </c>
      <c r="G311" s="83">
        <v>42946910.932500005</v>
      </c>
      <c r="H311" s="85">
        <v>-2.6819999999999999E-3</v>
      </c>
      <c r="I311" s="83">
        <v>-1.1516679869999999</v>
      </c>
      <c r="J311" s="84">
        <f t="shared" si="4"/>
        <v>2.467287639983198E-6</v>
      </c>
      <c r="K311" s="84">
        <f>I311/'סכום נכסי הקרן'!$C$42</f>
        <v>-1.8544615512939768E-8</v>
      </c>
    </row>
    <row r="312" spans="2:11">
      <c r="B312" s="76" t="s">
        <v>2981</v>
      </c>
      <c r="C312" s="73" t="s">
        <v>2982</v>
      </c>
      <c r="D312" s="86" t="s">
        <v>515</v>
      </c>
      <c r="E312" s="86" t="s">
        <v>134</v>
      </c>
      <c r="F312" s="95">
        <v>45175</v>
      </c>
      <c r="G312" s="83">
        <v>107381432.54250002</v>
      </c>
      <c r="H312" s="85">
        <v>-4.5712999999999997E-2</v>
      </c>
      <c r="I312" s="83">
        <v>-49.087441573000007</v>
      </c>
      <c r="J312" s="84">
        <f t="shared" si="4"/>
        <v>1.0516298033684972E-4</v>
      </c>
      <c r="K312" s="84">
        <f>I312/'סכום נכסי הקרן'!$C$42</f>
        <v>-7.9042548786691282E-7</v>
      </c>
    </row>
    <row r="313" spans="2:11">
      <c r="B313" s="76" t="s">
        <v>2983</v>
      </c>
      <c r="C313" s="73" t="s">
        <v>2984</v>
      </c>
      <c r="D313" s="86" t="s">
        <v>515</v>
      </c>
      <c r="E313" s="86" t="s">
        <v>134</v>
      </c>
      <c r="F313" s="95">
        <v>45187</v>
      </c>
      <c r="G313" s="83">
        <v>60143114.52576001</v>
      </c>
      <c r="H313" s="85">
        <v>2.6315000000000002E-2</v>
      </c>
      <c r="I313" s="83">
        <v>15.826885078000004</v>
      </c>
      <c r="J313" s="84">
        <f t="shared" si="4"/>
        <v>-3.3906888420250863E-5</v>
      </c>
      <c r="K313" s="84">
        <f>I313/'סכום נכסי הקרן'!$C$42</f>
        <v>2.5485079194008523E-7</v>
      </c>
    </row>
    <row r="314" spans="2:11">
      <c r="B314" s="76" t="s">
        <v>2983</v>
      </c>
      <c r="C314" s="73" t="s">
        <v>2985</v>
      </c>
      <c r="D314" s="86" t="s">
        <v>515</v>
      </c>
      <c r="E314" s="86" t="s">
        <v>134</v>
      </c>
      <c r="F314" s="95">
        <v>45187</v>
      </c>
      <c r="G314" s="83">
        <v>121395200.00000001</v>
      </c>
      <c r="H314" s="85">
        <v>2.6315000000000002E-2</v>
      </c>
      <c r="I314" s="83">
        <v>31.945600000000006</v>
      </c>
      <c r="J314" s="84">
        <f t="shared" si="4"/>
        <v>-6.8438981478650114E-5</v>
      </c>
      <c r="K314" s="84">
        <f>I314/'סכום נכסי הקרן'!$C$42</f>
        <v>5.1440074397949624E-7</v>
      </c>
    </row>
    <row r="315" spans="2:11">
      <c r="B315" s="76" t="s">
        <v>2986</v>
      </c>
      <c r="C315" s="73" t="s">
        <v>2987</v>
      </c>
      <c r="D315" s="86" t="s">
        <v>515</v>
      </c>
      <c r="E315" s="86" t="s">
        <v>134</v>
      </c>
      <c r="F315" s="95">
        <v>45175</v>
      </c>
      <c r="G315" s="83">
        <v>1026021.3679320002</v>
      </c>
      <c r="H315" s="85">
        <v>-1.1436E-2</v>
      </c>
      <c r="I315" s="83">
        <v>-0.11733143700000001</v>
      </c>
      <c r="J315" s="84">
        <f t="shared" si="4"/>
        <v>2.513661989039618E-7</v>
      </c>
      <c r="K315" s="84">
        <f>I315/'סכום נכסי הקרן'!$C$42</f>
        <v>-1.8893174172650811E-9</v>
      </c>
    </row>
    <row r="316" spans="2:11">
      <c r="B316" s="76" t="s">
        <v>2988</v>
      </c>
      <c r="C316" s="73" t="s">
        <v>2989</v>
      </c>
      <c r="D316" s="86" t="s">
        <v>515</v>
      </c>
      <c r="E316" s="86" t="s">
        <v>134</v>
      </c>
      <c r="F316" s="95">
        <v>45169</v>
      </c>
      <c r="G316" s="83">
        <v>30360000.000000004</v>
      </c>
      <c r="H316" s="85">
        <v>-0.46443899999999999</v>
      </c>
      <c r="I316" s="83">
        <v>-141.00374000000002</v>
      </c>
      <c r="J316" s="84">
        <f t="shared" si="4"/>
        <v>3.0208079830337814E-4</v>
      </c>
      <c r="K316" s="84">
        <f>I316/'סכום נכסי הקרן'!$C$42</f>
        <v>-2.270498245764407E-6</v>
      </c>
    </row>
    <row r="317" spans="2:11">
      <c r="B317" s="76" t="s">
        <v>2990</v>
      </c>
      <c r="C317" s="73" t="s">
        <v>2991</v>
      </c>
      <c r="D317" s="86" t="s">
        <v>515</v>
      </c>
      <c r="E317" s="86" t="s">
        <v>134</v>
      </c>
      <c r="F317" s="95">
        <v>45180</v>
      </c>
      <c r="G317" s="83">
        <v>107953303.07700002</v>
      </c>
      <c r="H317" s="85">
        <v>0.50219000000000003</v>
      </c>
      <c r="I317" s="83">
        <v>542.13043566400006</v>
      </c>
      <c r="J317" s="84">
        <f t="shared" si="4"/>
        <v>-1.1614386596407961E-3</v>
      </c>
      <c r="K317" s="84">
        <f>I317/'סכום נכסי הקרן'!$C$42</f>
        <v>8.7295996769348511E-6</v>
      </c>
    </row>
    <row r="318" spans="2:11">
      <c r="B318" s="76" t="s">
        <v>2992</v>
      </c>
      <c r="C318" s="73" t="s">
        <v>2993</v>
      </c>
      <c r="D318" s="86" t="s">
        <v>515</v>
      </c>
      <c r="E318" s="86" t="s">
        <v>134</v>
      </c>
      <c r="F318" s="95">
        <v>45180</v>
      </c>
      <c r="G318" s="83">
        <v>152540000.00000003</v>
      </c>
      <c r="H318" s="85">
        <v>0.51001700000000005</v>
      </c>
      <c r="I318" s="83">
        <v>777.98000000000013</v>
      </c>
      <c r="J318" s="84">
        <f t="shared" si="4"/>
        <v>-1.6667133755747339E-3</v>
      </c>
      <c r="K318" s="84">
        <f>I318/'סכום נכסי הקרן'!$C$42</f>
        <v>1.2527343070756799E-5</v>
      </c>
    </row>
    <row r="319" spans="2:11">
      <c r="B319" s="76" t="s">
        <v>2992</v>
      </c>
      <c r="C319" s="73" t="s">
        <v>2994</v>
      </c>
      <c r="D319" s="86" t="s">
        <v>515</v>
      </c>
      <c r="E319" s="86" t="s">
        <v>134</v>
      </c>
      <c r="F319" s="95">
        <v>45180</v>
      </c>
      <c r="G319" s="83">
        <v>773409.94780500012</v>
      </c>
      <c r="H319" s="85">
        <v>0.51001700000000005</v>
      </c>
      <c r="I319" s="83">
        <v>3.9445225590000006</v>
      </c>
      <c r="J319" s="84">
        <f t="shared" si="4"/>
        <v>-8.4505880733972299E-6</v>
      </c>
      <c r="K319" s="84">
        <f>I319/'סכום נכסי הקרן'!$C$42</f>
        <v>6.3516269501699951E-8</v>
      </c>
    </row>
    <row r="320" spans="2:11">
      <c r="B320" s="76" t="s">
        <v>2995</v>
      </c>
      <c r="C320" s="73" t="s">
        <v>2996</v>
      </c>
      <c r="D320" s="86" t="s">
        <v>515</v>
      </c>
      <c r="E320" s="86" t="s">
        <v>134</v>
      </c>
      <c r="F320" s="95">
        <v>45180</v>
      </c>
      <c r="G320" s="83">
        <v>76280000.000000015</v>
      </c>
      <c r="H320" s="85">
        <v>0.52305999999999997</v>
      </c>
      <c r="I320" s="83">
        <v>398.99000000000007</v>
      </c>
      <c r="J320" s="84">
        <f t="shared" si="4"/>
        <v>-8.5478028962256494E-4</v>
      </c>
      <c r="K320" s="84">
        <f>I320/'סכום נכסי הקרן'!$C$42</f>
        <v>6.4246955086265146E-6</v>
      </c>
    </row>
    <row r="321" spans="2:11">
      <c r="B321" s="76" t="s">
        <v>2997</v>
      </c>
      <c r="C321" s="73" t="s">
        <v>2998</v>
      </c>
      <c r="D321" s="86" t="s">
        <v>515</v>
      </c>
      <c r="E321" s="86" t="s">
        <v>134</v>
      </c>
      <c r="F321" s="95">
        <v>45197</v>
      </c>
      <c r="G321" s="83">
        <v>34588541.793600008</v>
      </c>
      <c r="H321" s="85">
        <v>0.609379</v>
      </c>
      <c r="I321" s="83">
        <v>210.77539869700001</v>
      </c>
      <c r="J321" s="84">
        <f t="shared" si="4"/>
        <v>-4.5155682183396388E-4</v>
      </c>
      <c r="K321" s="84">
        <f>I321/'סכום נכסי הקרן'!$C$42</f>
        <v>3.393989216114636E-6</v>
      </c>
    </row>
    <row r="322" spans="2:11">
      <c r="B322" s="76" t="s">
        <v>2999</v>
      </c>
      <c r="C322" s="73" t="s">
        <v>3000</v>
      </c>
      <c r="D322" s="86" t="s">
        <v>515</v>
      </c>
      <c r="E322" s="86" t="s">
        <v>134</v>
      </c>
      <c r="F322" s="95">
        <v>45126</v>
      </c>
      <c r="G322" s="83">
        <v>82276882.28640002</v>
      </c>
      <c r="H322" s="85">
        <v>6.7944329999999997</v>
      </c>
      <c r="I322" s="83">
        <v>5590.2472558730005</v>
      </c>
      <c r="J322" s="84">
        <f t="shared" si="4"/>
        <v>-1.1976323137013137E-2</v>
      </c>
      <c r="K322" s="84">
        <f>I322/'סכום נכסי הקרן'!$C$42</f>
        <v>9.0016382458003852E-5</v>
      </c>
    </row>
    <row r="323" spans="2:11">
      <c r="B323" s="76" t="s">
        <v>3001</v>
      </c>
      <c r="C323" s="73" t="s">
        <v>3002</v>
      </c>
      <c r="D323" s="86" t="s">
        <v>515</v>
      </c>
      <c r="E323" s="86" t="s">
        <v>134</v>
      </c>
      <c r="F323" s="95">
        <v>45126</v>
      </c>
      <c r="G323" s="83">
        <v>697985.49268800009</v>
      </c>
      <c r="H323" s="85">
        <v>6.5409379999999997</v>
      </c>
      <c r="I323" s="83">
        <v>45.654797946000009</v>
      </c>
      <c r="J323" s="84">
        <f t="shared" si="4"/>
        <v>-9.780902130615195E-5</v>
      </c>
      <c r="K323" s="84">
        <f>I323/'סכום נכסי הקרן'!$C$42</f>
        <v>7.3515169631047704E-7</v>
      </c>
    </row>
    <row r="324" spans="2:11">
      <c r="B324" s="76" t="s">
        <v>3003</v>
      </c>
      <c r="C324" s="73" t="s">
        <v>3004</v>
      </c>
      <c r="D324" s="86" t="s">
        <v>515</v>
      </c>
      <c r="E324" s="86" t="s">
        <v>134</v>
      </c>
      <c r="F324" s="95">
        <v>45126</v>
      </c>
      <c r="G324" s="83">
        <v>43303622.256000005</v>
      </c>
      <c r="H324" s="85">
        <v>6.4615090000000004</v>
      </c>
      <c r="I324" s="83">
        <v>2798.0674022890003</v>
      </c>
      <c r="J324" s="84">
        <f t="shared" si="4"/>
        <v>-5.9944681934686311E-3</v>
      </c>
      <c r="K324" s="84">
        <f>I324/'סכום נכסי הקרן'!$C$42</f>
        <v>4.5055593053260473E-5</v>
      </c>
    </row>
    <row r="325" spans="2:11">
      <c r="B325" s="76" t="s">
        <v>3005</v>
      </c>
      <c r="C325" s="73" t="s">
        <v>3006</v>
      </c>
      <c r="D325" s="86" t="s">
        <v>515</v>
      </c>
      <c r="E325" s="86" t="s">
        <v>134</v>
      </c>
      <c r="F325" s="95">
        <v>45126</v>
      </c>
      <c r="G325" s="83">
        <v>58892926.268160008</v>
      </c>
      <c r="H325" s="85">
        <v>6.4484339999999998</v>
      </c>
      <c r="I325" s="83">
        <v>3797.6712321930013</v>
      </c>
      <c r="J325" s="84">
        <f t="shared" si="4"/>
        <v>-8.1359796379488619E-3</v>
      </c>
      <c r="K325" s="84">
        <f>I325/'סכום נכסי הקרן'!$C$42</f>
        <v>6.1151611089777926E-5</v>
      </c>
    </row>
    <row r="326" spans="2:11">
      <c r="B326" s="76" t="s">
        <v>3007</v>
      </c>
      <c r="C326" s="73" t="s">
        <v>3008</v>
      </c>
      <c r="D326" s="86" t="s">
        <v>515</v>
      </c>
      <c r="E326" s="86" t="s">
        <v>134</v>
      </c>
      <c r="F326" s="95">
        <v>45126</v>
      </c>
      <c r="G326" s="83">
        <v>72750085.39008002</v>
      </c>
      <c r="H326" s="85">
        <v>6.4484339999999998</v>
      </c>
      <c r="I326" s="83">
        <v>4691.2409338850002</v>
      </c>
      <c r="J326" s="84">
        <f t="shared" si="4"/>
        <v>-1.0050327788053464E-2</v>
      </c>
      <c r="K326" s="84">
        <f>I326/'סכום נכסי הקרן'!$C$42</f>
        <v>7.554022546383571E-5</v>
      </c>
    </row>
    <row r="327" spans="2:11">
      <c r="B327" s="76" t="s">
        <v>3009</v>
      </c>
      <c r="C327" s="73" t="s">
        <v>3010</v>
      </c>
      <c r="D327" s="86" t="s">
        <v>515</v>
      </c>
      <c r="E327" s="86" t="s">
        <v>134</v>
      </c>
      <c r="F327" s="95">
        <v>45127</v>
      </c>
      <c r="G327" s="83">
        <v>77946520.060800016</v>
      </c>
      <c r="H327" s="85">
        <v>6.3020579999999997</v>
      </c>
      <c r="I327" s="83">
        <v>4912.2349456110014</v>
      </c>
      <c r="J327" s="84">
        <f t="shared" si="4"/>
        <v>-1.0523776559571558E-2</v>
      </c>
      <c r="K327" s="84">
        <f>I327/'סכום נכסי הקרן'!$C$42</f>
        <v>7.9098758847051827E-5</v>
      </c>
    </row>
    <row r="328" spans="2:11">
      <c r="B328" s="76" t="s">
        <v>3011</v>
      </c>
      <c r="C328" s="73" t="s">
        <v>3012</v>
      </c>
      <c r="D328" s="86" t="s">
        <v>515</v>
      </c>
      <c r="E328" s="86" t="s">
        <v>134</v>
      </c>
      <c r="F328" s="95">
        <v>45127</v>
      </c>
      <c r="G328" s="83">
        <v>60625071.158400014</v>
      </c>
      <c r="H328" s="85">
        <v>6.2493780000000001</v>
      </c>
      <c r="I328" s="83">
        <v>3788.6896260890007</v>
      </c>
      <c r="J328" s="84">
        <f t="shared" si="4"/>
        <v>-8.1167378026475914E-3</v>
      </c>
      <c r="K328" s="84">
        <f>I328/'סכום נכסי הקרן'!$C$42</f>
        <v>6.1006985699676353E-5</v>
      </c>
    </row>
    <row r="329" spans="2:11">
      <c r="B329" s="76" t="s">
        <v>3013</v>
      </c>
      <c r="C329" s="73" t="s">
        <v>3014</v>
      </c>
      <c r="D329" s="86" t="s">
        <v>515</v>
      </c>
      <c r="E329" s="86" t="s">
        <v>134</v>
      </c>
      <c r="F329" s="95">
        <v>45140</v>
      </c>
      <c r="G329" s="83">
        <v>114720000.00000001</v>
      </c>
      <c r="H329" s="85">
        <v>4.579148</v>
      </c>
      <c r="I329" s="83">
        <v>5253.1989900000008</v>
      </c>
      <c r="J329" s="84">
        <f t="shared" si="4"/>
        <v>-1.1254244352282427E-2</v>
      </c>
      <c r="K329" s="84">
        <f>I329/'סכום נכסי הקרן'!$C$42</f>
        <v>8.4589097363278124E-5</v>
      </c>
    </row>
    <row r="330" spans="2:11">
      <c r="B330" s="76" t="s">
        <v>3015</v>
      </c>
      <c r="C330" s="73" t="s">
        <v>3016</v>
      </c>
      <c r="D330" s="86" t="s">
        <v>515</v>
      </c>
      <c r="E330" s="86" t="s">
        <v>134</v>
      </c>
      <c r="F330" s="95">
        <v>45140</v>
      </c>
      <c r="G330" s="83">
        <v>76480000.000000015</v>
      </c>
      <c r="H330" s="85">
        <v>4.4197889999999997</v>
      </c>
      <c r="I330" s="83">
        <v>3380.2546600000005</v>
      </c>
      <c r="J330" s="84">
        <f t="shared" si="4"/>
        <v>-7.2417229937412585E-3</v>
      </c>
      <c r="K330" s="84">
        <f>I330/'סכום נכסי הקרן'!$C$42</f>
        <v>5.4430203594365385E-5</v>
      </c>
    </row>
    <row r="331" spans="2:11">
      <c r="B331" s="76" t="s">
        <v>3017</v>
      </c>
      <c r="C331" s="73" t="s">
        <v>3018</v>
      </c>
      <c r="D331" s="86" t="s">
        <v>515</v>
      </c>
      <c r="E331" s="86" t="s">
        <v>134</v>
      </c>
      <c r="F331" s="95">
        <v>45140</v>
      </c>
      <c r="G331" s="83">
        <v>172080000.00000003</v>
      </c>
      <c r="H331" s="85">
        <v>4.4211</v>
      </c>
      <c r="I331" s="83">
        <v>7607.829020000001</v>
      </c>
      <c r="J331" s="84">
        <f t="shared" si="4"/>
        <v>-1.629870997547446E-2</v>
      </c>
      <c r="K331" s="84">
        <f>I331/'סכום נכסי הקרן'!$C$42</f>
        <v>1.2250428565927079E-4</v>
      </c>
    </row>
    <row r="332" spans="2:11">
      <c r="B332" s="76" t="s">
        <v>3019</v>
      </c>
      <c r="C332" s="73" t="s">
        <v>3020</v>
      </c>
      <c r="D332" s="86" t="s">
        <v>515</v>
      </c>
      <c r="E332" s="86" t="s">
        <v>134</v>
      </c>
      <c r="F332" s="95">
        <v>45131</v>
      </c>
      <c r="G332" s="83">
        <v>44169694.701120004</v>
      </c>
      <c r="H332" s="85">
        <v>4.2500260000000001</v>
      </c>
      <c r="I332" s="83">
        <v>1877.2235754500002</v>
      </c>
      <c r="J332" s="84">
        <f t="shared" ref="J332:J395" si="5">IFERROR(I332/$I$11,0)</f>
        <v>-4.0216890436087565E-3</v>
      </c>
      <c r="K332" s="84">
        <f>I332/'סכום נכסי הקרן'!$C$42</f>
        <v>3.0227799879399034E-5</v>
      </c>
    </row>
    <row r="333" spans="2:11">
      <c r="B333" s="76" t="s">
        <v>3021</v>
      </c>
      <c r="C333" s="73" t="s">
        <v>3022</v>
      </c>
      <c r="D333" s="86" t="s">
        <v>515</v>
      </c>
      <c r="E333" s="86" t="s">
        <v>134</v>
      </c>
      <c r="F333" s="95">
        <v>45147</v>
      </c>
      <c r="G333" s="83">
        <v>4028822.9617600008</v>
      </c>
      <c r="H333" s="85">
        <v>3.4611719999999999</v>
      </c>
      <c r="I333" s="83">
        <v>139.44448882600003</v>
      </c>
      <c r="J333" s="84">
        <f t="shared" si="5"/>
        <v>-2.9874032067209405E-4</v>
      </c>
      <c r="K333" s="84">
        <f>I333/'סכום נכסי הקרן'!$C$42</f>
        <v>2.2453905638314805E-6</v>
      </c>
    </row>
    <row r="334" spans="2:11">
      <c r="B334" s="76" t="s">
        <v>3023</v>
      </c>
      <c r="C334" s="73" t="s">
        <v>3024</v>
      </c>
      <c r="D334" s="86" t="s">
        <v>515</v>
      </c>
      <c r="E334" s="86" t="s">
        <v>134</v>
      </c>
      <c r="F334" s="95">
        <v>45147</v>
      </c>
      <c r="G334" s="83">
        <v>20144114.808800004</v>
      </c>
      <c r="H334" s="85">
        <v>3.4600010000000001</v>
      </c>
      <c r="I334" s="83">
        <v>696.98652515100014</v>
      </c>
      <c r="J334" s="84">
        <f t="shared" si="5"/>
        <v>-1.4931961799333241E-3</v>
      </c>
      <c r="K334" s="84">
        <f>I334/'סכום נכסי הקרן'!$C$42</f>
        <v>1.1223153958021081E-5</v>
      </c>
    </row>
    <row r="335" spans="2:11">
      <c r="B335" s="76" t="s">
        <v>3025</v>
      </c>
      <c r="C335" s="73" t="s">
        <v>3026</v>
      </c>
      <c r="D335" s="86" t="s">
        <v>515</v>
      </c>
      <c r="E335" s="86" t="s">
        <v>134</v>
      </c>
      <c r="F335" s="95">
        <v>45181</v>
      </c>
      <c r="G335" s="83">
        <v>646282.86360000016</v>
      </c>
      <c r="H335" s="85">
        <v>0.78202799999999995</v>
      </c>
      <c r="I335" s="83">
        <v>5.0541128310000012</v>
      </c>
      <c r="J335" s="84">
        <f t="shared" si="5"/>
        <v>-1.0827730092150935E-5</v>
      </c>
      <c r="K335" s="84">
        <f>I335/'סכום נכסי הקרן'!$C$42</f>
        <v>8.1383332929189553E-8</v>
      </c>
    </row>
    <row r="336" spans="2:11">
      <c r="B336" s="76" t="s">
        <v>3027</v>
      </c>
      <c r="C336" s="73" t="s">
        <v>3028</v>
      </c>
      <c r="D336" s="86" t="s">
        <v>515</v>
      </c>
      <c r="E336" s="86" t="s">
        <v>134</v>
      </c>
      <c r="F336" s="95">
        <v>45189</v>
      </c>
      <c r="G336" s="83">
        <v>12086468.885280002</v>
      </c>
      <c r="H336" s="85">
        <v>0.38976899999999998</v>
      </c>
      <c r="I336" s="83">
        <v>47.109256567999999</v>
      </c>
      <c r="J336" s="84">
        <f t="shared" si="5"/>
        <v>-1.009249955465018E-4</v>
      </c>
      <c r="K336" s="84">
        <f>I336/'סכום נכסי הקרן'!$C$42</f>
        <v>7.5857196693441856E-7</v>
      </c>
    </row>
    <row r="337" spans="2:11">
      <c r="B337" s="76" t="s">
        <v>3029</v>
      </c>
      <c r="C337" s="73" t="s">
        <v>3030</v>
      </c>
      <c r="D337" s="86" t="s">
        <v>515</v>
      </c>
      <c r="E337" s="86" t="s">
        <v>134</v>
      </c>
      <c r="F337" s="95">
        <v>45169</v>
      </c>
      <c r="G337" s="83">
        <v>10072057.404400002</v>
      </c>
      <c r="H337" s="85">
        <v>0.67780099999999999</v>
      </c>
      <c r="I337" s="83">
        <v>68.268478836000014</v>
      </c>
      <c r="J337" s="84">
        <f t="shared" si="5"/>
        <v>-1.4625567084771053E-4</v>
      </c>
      <c r="K337" s="84">
        <f>I337/'סכום נכסי הקרן'!$C$42</f>
        <v>1.0992861709777526E-6</v>
      </c>
    </row>
    <row r="338" spans="2:11">
      <c r="B338" s="76" t="s">
        <v>3031</v>
      </c>
      <c r="C338" s="73" t="s">
        <v>3032</v>
      </c>
      <c r="D338" s="86" t="s">
        <v>515</v>
      </c>
      <c r="E338" s="86" t="s">
        <v>134</v>
      </c>
      <c r="F338" s="95">
        <v>45189</v>
      </c>
      <c r="G338" s="83">
        <v>95600000.000000015</v>
      </c>
      <c r="H338" s="85">
        <v>0.429317</v>
      </c>
      <c r="I338" s="83">
        <v>410.42750000000007</v>
      </c>
      <c r="J338" s="84">
        <f t="shared" si="5"/>
        <v>-8.792835342215727E-4</v>
      </c>
      <c r="K338" s="84">
        <f>I338/'סכום נכסי הקרן'!$C$42</f>
        <v>6.6088666780290456E-6</v>
      </c>
    </row>
    <row r="339" spans="2:11">
      <c r="B339" s="76" t="s">
        <v>3033</v>
      </c>
      <c r="C339" s="73" t="s">
        <v>3034</v>
      </c>
      <c r="D339" s="86" t="s">
        <v>515</v>
      </c>
      <c r="E339" s="86" t="s">
        <v>134</v>
      </c>
      <c r="F339" s="95">
        <v>45187</v>
      </c>
      <c r="G339" s="83">
        <v>13657709.840366</v>
      </c>
      <c r="H339" s="85">
        <v>-0.13650599999999999</v>
      </c>
      <c r="I339" s="83">
        <v>-18.643631111000001</v>
      </c>
      <c r="J339" s="84">
        <f t="shared" si="5"/>
        <v>3.9941372968437407E-5</v>
      </c>
      <c r="K339" s="84">
        <f>I339/'סכום נכסי הקרן'!$C$42</f>
        <v>-3.002071557265376E-7</v>
      </c>
    </row>
    <row r="340" spans="2:11">
      <c r="B340" s="76" t="s">
        <v>3035</v>
      </c>
      <c r="C340" s="73" t="s">
        <v>3036</v>
      </c>
      <c r="D340" s="86" t="s">
        <v>515</v>
      </c>
      <c r="E340" s="86" t="s">
        <v>134</v>
      </c>
      <c r="F340" s="95">
        <v>45173</v>
      </c>
      <c r="G340" s="83">
        <v>2135969.1026240005</v>
      </c>
      <c r="H340" s="85">
        <v>0.29394199999999998</v>
      </c>
      <c r="I340" s="83">
        <v>6.2785187130000013</v>
      </c>
      <c r="J340" s="84">
        <f t="shared" si="5"/>
        <v>-1.3450848502215179E-5</v>
      </c>
      <c r="K340" s="84">
        <f>I340/'סכום נכסי הקרן'!$C$42</f>
        <v>1.0109920292798974E-7</v>
      </c>
    </row>
    <row r="341" spans="2:11">
      <c r="B341" s="76" t="s">
        <v>3037</v>
      </c>
      <c r="C341" s="73" t="s">
        <v>3038</v>
      </c>
      <c r="D341" s="86" t="s">
        <v>515</v>
      </c>
      <c r="E341" s="86" t="s">
        <v>134</v>
      </c>
      <c r="F341" s="95">
        <v>45196</v>
      </c>
      <c r="G341" s="83">
        <v>38240000.000000007</v>
      </c>
      <c r="H341" s="85">
        <v>-0.51242799999999999</v>
      </c>
      <c r="I341" s="83">
        <v>-195.95250000000004</v>
      </c>
      <c r="J341" s="84">
        <f t="shared" si="5"/>
        <v>4.1980083386116362E-4</v>
      </c>
      <c r="K341" s="84">
        <f>I341/'סכום נכסי הקרן'!$C$42</f>
        <v>-3.1553050117901129E-6</v>
      </c>
    </row>
    <row r="342" spans="2:11">
      <c r="B342" s="76" t="s">
        <v>3039</v>
      </c>
      <c r="C342" s="73" t="s">
        <v>3040</v>
      </c>
      <c r="D342" s="86" t="s">
        <v>515</v>
      </c>
      <c r="E342" s="86" t="s">
        <v>134</v>
      </c>
      <c r="F342" s="95">
        <v>45187</v>
      </c>
      <c r="G342" s="83">
        <v>12695465.764180003</v>
      </c>
      <c r="H342" s="85">
        <v>-0.100825</v>
      </c>
      <c r="I342" s="83">
        <v>-12.80023008</v>
      </c>
      <c r="J342" s="84">
        <f t="shared" si="5"/>
        <v>2.742270326328446E-5</v>
      </c>
      <c r="K342" s="84">
        <f>I342/'סכום נכסי הקרן'!$C$42</f>
        <v>-2.0611439059716283E-7</v>
      </c>
    </row>
    <row r="343" spans="2:11">
      <c r="B343" s="76" t="s">
        <v>3041</v>
      </c>
      <c r="C343" s="73" t="s">
        <v>3042</v>
      </c>
      <c r="D343" s="86" t="s">
        <v>515</v>
      </c>
      <c r="E343" s="86" t="s">
        <v>134</v>
      </c>
      <c r="F343" s="95">
        <v>45176</v>
      </c>
      <c r="G343" s="83">
        <v>4577076.6484800009</v>
      </c>
      <c r="H343" s="85">
        <v>-0.59739699999999996</v>
      </c>
      <c r="I343" s="83">
        <v>-27.343297903000007</v>
      </c>
      <c r="J343" s="84">
        <f t="shared" si="5"/>
        <v>5.8579192713507644E-5</v>
      </c>
      <c r="K343" s="84">
        <f>I343/'סכום נכסי הקרן'!$C$42</f>
        <v>-4.4029264700478934E-7</v>
      </c>
    </row>
    <row r="344" spans="2:11">
      <c r="B344" s="72"/>
      <c r="C344" s="73"/>
      <c r="D344" s="73"/>
      <c r="E344" s="73"/>
      <c r="F344" s="73"/>
      <c r="G344" s="83"/>
      <c r="H344" s="85"/>
      <c r="I344" s="73"/>
      <c r="J344" s="84"/>
      <c r="K344" s="73"/>
    </row>
    <row r="345" spans="2:11">
      <c r="B345" s="92" t="s">
        <v>198</v>
      </c>
      <c r="C345" s="71"/>
      <c r="D345" s="71"/>
      <c r="E345" s="71"/>
      <c r="F345" s="71"/>
      <c r="G345" s="80"/>
      <c r="H345" s="82"/>
      <c r="I345" s="80">
        <v>90652.687011322007</v>
      </c>
      <c r="J345" s="81">
        <f t="shared" si="5"/>
        <v>-0.19421070718213876</v>
      </c>
      <c r="K345" s="81">
        <f>I345/'סכום נכסי הקרן'!$C$42</f>
        <v>1.4597255848180796E-3</v>
      </c>
    </row>
    <row r="346" spans="2:11">
      <c r="B346" s="76" t="s">
        <v>3043</v>
      </c>
      <c r="C346" s="73" t="s">
        <v>3044</v>
      </c>
      <c r="D346" s="86" t="s">
        <v>515</v>
      </c>
      <c r="E346" s="86" t="s">
        <v>136</v>
      </c>
      <c r="F346" s="95">
        <v>45078</v>
      </c>
      <c r="G346" s="83">
        <v>91317119.683052018</v>
      </c>
      <c r="H346" s="85">
        <v>1.3257589999999999</v>
      </c>
      <c r="I346" s="83">
        <v>1210.6452650380002</v>
      </c>
      <c r="J346" s="84">
        <f t="shared" si="5"/>
        <v>-2.5936382121841866E-3</v>
      </c>
      <c r="K346" s="84">
        <f>I346/'סכום נכסי הקרן'!$C$42</f>
        <v>1.9494291077043521E-5</v>
      </c>
    </row>
    <row r="347" spans="2:11">
      <c r="B347" s="76" t="s">
        <v>3043</v>
      </c>
      <c r="C347" s="73" t="s">
        <v>3045</v>
      </c>
      <c r="D347" s="86" t="s">
        <v>515</v>
      </c>
      <c r="E347" s="86" t="s">
        <v>136</v>
      </c>
      <c r="F347" s="95">
        <v>45078</v>
      </c>
      <c r="G347" s="83">
        <v>12570370.811217003</v>
      </c>
      <c r="H347" s="85">
        <v>1.3257589999999999</v>
      </c>
      <c r="I347" s="83">
        <v>166.65286866500003</v>
      </c>
      <c r="J347" s="84">
        <f t="shared" si="5"/>
        <v>-3.5703047029725051E-4</v>
      </c>
      <c r="K347" s="84">
        <f>I347/'סכום נכסי הקרן'!$C$42</f>
        <v>2.6835107065634475E-6</v>
      </c>
    </row>
    <row r="348" spans="2:11">
      <c r="B348" s="76" t="s">
        <v>3046</v>
      </c>
      <c r="C348" s="73" t="s">
        <v>3047</v>
      </c>
      <c r="D348" s="86" t="s">
        <v>515</v>
      </c>
      <c r="E348" s="86" t="s">
        <v>136</v>
      </c>
      <c r="F348" s="95">
        <v>45078</v>
      </c>
      <c r="G348" s="83">
        <v>16456966.400000002</v>
      </c>
      <c r="H348" s="85">
        <v>1.3257589999999999</v>
      </c>
      <c r="I348" s="83">
        <v>218.17977000000005</v>
      </c>
      <c r="J348" s="84">
        <f t="shared" si="5"/>
        <v>-4.6741965209750772E-4</v>
      </c>
      <c r="K348" s="84">
        <f>I348/'סכום נכסי הקרן'!$C$42</f>
        <v>3.5132173447759744E-6</v>
      </c>
    </row>
    <row r="349" spans="2:11">
      <c r="B349" s="76" t="s">
        <v>3046</v>
      </c>
      <c r="C349" s="73" t="s">
        <v>3048</v>
      </c>
      <c r="D349" s="86" t="s">
        <v>515</v>
      </c>
      <c r="E349" s="86" t="s">
        <v>136</v>
      </c>
      <c r="F349" s="95">
        <v>45078</v>
      </c>
      <c r="G349" s="83">
        <v>23295183.592615005</v>
      </c>
      <c r="H349" s="85">
        <v>1.3257589999999999</v>
      </c>
      <c r="I349" s="83">
        <v>308.83807744600006</v>
      </c>
      <c r="J349" s="84">
        <f t="shared" si="5"/>
        <v>-6.6164240027511475E-4</v>
      </c>
      <c r="K349" s="84">
        <f>I349/'סכום נכסי הקרן'!$C$42</f>
        <v>4.9730334320663775E-6</v>
      </c>
    </row>
    <row r="350" spans="2:11">
      <c r="B350" s="76" t="s">
        <v>3049</v>
      </c>
      <c r="C350" s="73" t="s">
        <v>3050</v>
      </c>
      <c r="D350" s="86" t="s">
        <v>515</v>
      </c>
      <c r="E350" s="86" t="s">
        <v>136</v>
      </c>
      <c r="F350" s="95">
        <v>45078</v>
      </c>
      <c r="G350" s="83">
        <v>109067936.80000001</v>
      </c>
      <c r="H350" s="85">
        <v>1.3624309999999999</v>
      </c>
      <c r="I350" s="83">
        <v>1485.9753999999998</v>
      </c>
      <c r="J350" s="84">
        <f t="shared" si="5"/>
        <v>-3.1834945306499071E-3</v>
      </c>
      <c r="K350" s="84">
        <f>I350/'סכום נכסי הקרן'!$C$42</f>
        <v>2.3927766305695595E-5</v>
      </c>
    </row>
    <row r="351" spans="2:11">
      <c r="B351" s="76" t="s">
        <v>3051</v>
      </c>
      <c r="C351" s="73" t="s">
        <v>3052</v>
      </c>
      <c r="D351" s="86" t="s">
        <v>515</v>
      </c>
      <c r="E351" s="86" t="s">
        <v>136</v>
      </c>
      <c r="F351" s="95">
        <v>45078</v>
      </c>
      <c r="G351" s="83">
        <v>93248230.209999993</v>
      </c>
      <c r="H351" s="85">
        <v>1.4082319999999999</v>
      </c>
      <c r="I351" s="83">
        <v>1313.1516600000002</v>
      </c>
      <c r="J351" s="84">
        <f t="shared" si="5"/>
        <v>-2.81324383130693E-3</v>
      </c>
      <c r="K351" s="84">
        <f>I351/'סכום נכסי הקרן'!$C$42</f>
        <v>2.1144889777055694E-5</v>
      </c>
    </row>
    <row r="352" spans="2:11">
      <c r="B352" s="76" t="s">
        <v>3053</v>
      </c>
      <c r="C352" s="73" t="s">
        <v>3054</v>
      </c>
      <c r="D352" s="86" t="s">
        <v>515</v>
      </c>
      <c r="E352" s="86" t="s">
        <v>136</v>
      </c>
      <c r="F352" s="95">
        <v>45099</v>
      </c>
      <c r="G352" s="83">
        <v>537770.18189600017</v>
      </c>
      <c r="H352" s="85">
        <v>4.0834000000000001</v>
      </c>
      <c r="I352" s="83">
        <v>21.959305712000006</v>
      </c>
      <c r="J352" s="84">
        <f t="shared" si="5"/>
        <v>-4.7044742215127716E-5</v>
      </c>
      <c r="K352" s="84">
        <f>I352/'סכום נכסי הקרן'!$C$42</f>
        <v>3.5359746555162529E-7</v>
      </c>
    </row>
    <row r="353" spans="2:11">
      <c r="B353" s="76" t="s">
        <v>3053</v>
      </c>
      <c r="C353" s="73" t="s">
        <v>3055</v>
      </c>
      <c r="D353" s="86" t="s">
        <v>515</v>
      </c>
      <c r="E353" s="86" t="s">
        <v>136</v>
      </c>
      <c r="F353" s="95">
        <v>45099</v>
      </c>
      <c r="G353" s="83">
        <v>18370821.977179002</v>
      </c>
      <c r="H353" s="85">
        <v>4.0834000000000001</v>
      </c>
      <c r="I353" s="83">
        <v>750.15408167700002</v>
      </c>
      <c r="J353" s="84">
        <f t="shared" si="5"/>
        <v>-1.6071002360896645E-3</v>
      </c>
      <c r="K353" s="84">
        <f>I353/'סכום נכסי הקרן'!$C$42</f>
        <v>1.2079279077992103E-5</v>
      </c>
    </row>
    <row r="354" spans="2:11">
      <c r="B354" s="76" t="s">
        <v>3053</v>
      </c>
      <c r="C354" s="73" t="s">
        <v>3056</v>
      </c>
      <c r="D354" s="86" t="s">
        <v>515</v>
      </c>
      <c r="E354" s="86" t="s">
        <v>136</v>
      </c>
      <c r="F354" s="95">
        <v>45099</v>
      </c>
      <c r="G354" s="83">
        <v>24165951.791544005</v>
      </c>
      <c r="H354" s="85">
        <v>4.0834000000000001</v>
      </c>
      <c r="I354" s="83">
        <v>986.79239195100013</v>
      </c>
      <c r="J354" s="84">
        <f t="shared" si="5"/>
        <v>-2.1140647299160865E-3</v>
      </c>
      <c r="K354" s="84">
        <f>I354/'סכום נכסי הקרן'!$C$42</f>
        <v>1.588972317229606E-5</v>
      </c>
    </row>
    <row r="355" spans="2:11">
      <c r="B355" s="76" t="s">
        <v>3053</v>
      </c>
      <c r="C355" s="73" t="s">
        <v>3057</v>
      </c>
      <c r="D355" s="86" t="s">
        <v>515</v>
      </c>
      <c r="E355" s="86" t="s">
        <v>136</v>
      </c>
      <c r="F355" s="95">
        <v>45099</v>
      </c>
      <c r="G355" s="83">
        <v>6796257.540000001</v>
      </c>
      <c r="H355" s="85">
        <v>4.0834000000000001</v>
      </c>
      <c r="I355" s="83">
        <v>277.51836000000003</v>
      </c>
      <c r="J355" s="84">
        <f t="shared" si="5"/>
        <v>-5.945442846597139E-4</v>
      </c>
      <c r="K355" s="84">
        <f>I355/'סכום נכסי הקרן'!$C$42</f>
        <v>4.4687108976500564E-6</v>
      </c>
    </row>
    <row r="356" spans="2:11">
      <c r="B356" s="76" t="s">
        <v>3058</v>
      </c>
      <c r="C356" s="73" t="s">
        <v>3059</v>
      </c>
      <c r="D356" s="86" t="s">
        <v>515</v>
      </c>
      <c r="E356" s="86" t="s">
        <v>136</v>
      </c>
      <c r="F356" s="95">
        <v>45099</v>
      </c>
      <c r="G356" s="83">
        <v>42476609.600000009</v>
      </c>
      <c r="H356" s="85">
        <v>4.0834000000000001</v>
      </c>
      <c r="I356" s="83">
        <v>1734.4897300000002</v>
      </c>
      <c r="J356" s="84">
        <f t="shared" si="5"/>
        <v>-3.7159017362760078E-3</v>
      </c>
      <c r="K356" s="84">
        <f>I356/'סכום נכסי הקרן'!$C$42</f>
        <v>2.7929442788264909E-5</v>
      </c>
    </row>
    <row r="357" spans="2:11">
      <c r="B357" s="76" t="s">
        <v>3060</v>
      </c>
      <c r="C357" s="73" t="s">
        <v>3061</v>
      </c>
      <c r="D357" s="86" t="s">
        <v>515</v>
      </c>
      <c r="E357" s="86" t="s">
        <v>136</v>
      </c>
      <c r="F357" s="95">
        <v>45099</v>
      </c>
      <c r="G357" s="83">
        <v>16226210.940000003</v>
      </c>
      <c r="H357" s="85">
        <v>4.084263</v>
      </c>
      <c r="I357" s="83">
        <v>662.72115000000019</v>
      </c>
      <c r="J357" s="84">
        <f t="shared" si="5"/>
        <v>-1.419787404536453E-3</v>
      </c>
      <c r="K357" s="84">
        <f>I357/'סכום נכסי הקרן'!$C$42</f>
        <v>1.067139927285596E-5</v>
      </c>
    </row>
    <row r="358" spans="2:11">
      <c r="B358" s="76" t="s">
        <v>3062</v>
      </c>
      <c r="C358" s="73" t="s">
        <v>3063</v>
      </c>
      <c r="D358" s="86" t="s">
        <v>515</v>
      </c>
      <c r="E358" s="86" t="s">
        <v>138</v>
      </c>
      <c r="F358" s="95">
        <v>45166</v>
      </c>
      <c r="G358" s="83">
        <v>5610899.256120001</v>
      </c>
      <c r="H358" s="85">
        <v>0.86027900000000002</v>
      </c>
      <c r="I358" s="83">
        <v>48.269379075000003</v>
      </c>
      <c r="J358" s="84">
        <f t="shared" si="5"/>
        <v>-1.0341039581350377E-4</v>
      </c>
      <c r="K358" s="84">
        <f>I358/'סכום נכסי הקרן'!$C$42</f>
        <v>7.7725272048758898E-7</v>
      </c>
    </row>
    <row r="359" spans="2:11">
      <c r="B359" s="76" t="s">
        <v>3064</v>
      </c>
      <c r="C359" s="73" t="s">
        <v>3065</v>
      </c>
      <c r="D359" s="86" t="s">
        <v>515</v>
      </c>
      <c r="E359" s="86" t="s">
        <v>138</v>
      </c>
      <c r="F359" s="95">
        <v>45166</v>
      </c>
      <c r="G359" s="83">
        <v>7294169.0329560013</v>
      </c>
      <c r="H359" s="85">
        <v>0.70592299999999997</v>
      </c>
      <c r="I359" s="83">
        <v>51.491250104000009</v>
      </c>
      <c r="J359" s="84">
        <f t="shared" si="5"/>
        <v>-1.1031280402246935E-4</v>
      </c>
      <c r="K359" s="84">
        <f>I359/'סכום נכסי הקרן'!$C$42</f>
        <v>8.2913256792584609E-7</v>
      </c>
    </row>
    <row r="360" spans="2:11">
      <c r="B360" s="76" t="s">
        <v>3066</v>
      </c>
      <c r="C360" s="73" t="s">
        <v>3067</v>
      </c>
      <c r="D360" s="86" t="s">
        <v>515</v>
      </c>
      <c r="E360" s="86" t="s">
        <v>138</v>
      </c>
      <c r="F360" s="95">
        <v>45168</v>
      </c>
      <c r="G360" s="83">
        <v>13875906.936701002</v>
      </c>
      <c r="H360" s="85">
        <v>9.9307000000000006E-2</v>
      </c>
      <c r="I360" s="83">
        <v>13.779725663000001</v>
      </c>
      <c r="J360" s="84">
        <f t="shared" si="5"/>
        <v>-2.9521135600237172E-5</v>
      </c>
      <c r="K360" s="84">
        <f>I360/'סכום נכסי הקרן'!$C$42</f>
        <v>2.2188661765252665E-7</v>
      </c>
    </row>
    <row r="361" spans="2:11">
      <c r="B361" s="76" t="s">
        <v>3068</v>
      </c>
      <c r="C361" s="73" t="s">
        <v>3069</v>
      </c>
      <c r="D361" s="86" t="s">
        <v>515</v>
      </c>
      <c r="E361" s="86" t="s">
        <v>138</v>
      </c>
      <c r="F361" s="95">
        <v>45168</v>
      </c>
      <c r="G361" s="83">
        <v>7294169.0329560013</v>
      </c>
      <c r="H361" s="85">
        <v>-0.54898599999999997</v>
      </c>
      <c r="I361" s="83">
        <v>-40.043946620000007</v>
      </c>
      <c r="J361" s="84">
        <f t="shared" si="5"/>
        <v>8.5788556829680265E-5</v>
      </c>
      <c r="K361" s="84">
        <f>I361/'סכום נכסי הקרן'!$C$42</f>
        <v>-6.4480353892877996E-7</v>
      </c>
    </row>
    <row r="362" spans="2:11">
      <c r="B362" s="76" t="s">
        <v>3070</v>
      </c>
      <c r="C362" s="73" t="s">
        <v>3071</v>
      </c>
      <c r="D362" s="86" t="s">
        <v>515</v>
      </c>
      <c r="E362" s="86" t="s">
        <v>134</v>
      </c>
      <c r="F362" s="95">
        <v>45152</v>
      </c>
      <c r="G362" s="83">
        <v>18192000.000000004</v>
      </c>
      <c r="H362" s="85">
        <v>-3.8169000000000002E-2</v>
      </c>
      <c r="I362" s="83">
        <v>-6.9437800000000012</v>
      </c>
      <c r="J362" s="84">
        <f t="shared" si="5"/>
        <v>1.4876077795121115E-5</v>
      </c>
      <c r="K362" s="84">
        <f>I362/'סכום נכסי הקרן'!$C$42</f>
        <v>-1.1181150449607915E-7</v>
      </c>
    </row>
    <row r="363" spans="2:11">
      <c r="B363" s="76" t="s">
        <v>3072</v>
      </c>
      <c r="C363" s="73" t="s">
        <v>3073</v>
      </c>
      <c r="D363" s="86" t="s">
        <v>515</v>
      </c>
      <c r="E363" s="86" t="s">
        <v>134</v>
      </c>
      <c r="F363" s="95">
        <v>45152</v>
      </c>
      <c r="G363" s="83">
        <v>10921126.609999999</v>
      </c>
      <c r="H363" s="85">
        <v>-3.6679000000000003E-2</v>
      </c>
      <c r="I363" s="83">
        <v>-4.0057300000000007</v>
      </c>
      <c r="J363" s="84">
        <f t="shared" si="5"/>
        <v>8.5817164579307683E-6</v>
      </c>
      <c r="K363" s="84">
        <f>I363/'סכום נכסי הקרן'!$C$42</f>
        <v>-6.4501856035916908E-8</v>
      </c>
    </row>
    <row r="364" spans="2:11">
      <c r="B364" s="76" t="s">
        <v>3074</v>
      </c>
      <c r="C364" s="73" t="s">
        <v>3075</v>
      </c>
      <c r="D364" s="86" t="s">
        <v>515</v>
      </c>
      <c r="E364" s="86" t="s">
        <v>134</v>
      </c>
      <c r="F364" s="95">
        <v>45166</v>
      </c>
      <c r="G364" s="83">
        <v>27231852.023595005</v>
      </c>
      <c r="H364" s="85">
        <v>1.032483</v>
      </c>
      <c r="I364" s="83">
        <v>281.16426575500003</v>
      </c>
      <c r="J364" s="84">
        <f t="shared" si="5"/>
        <v>-6.0235512798209156E-4</v>
      </c>
      <c r="K364" s="84">
        <f>I364/'סכום נכסי הקרן'!$C$42</f>
        <v>4.5274187207258829E-6</v>
      </c>
    </row>
    <row r="365" spans="2:11">
      <c r="B365" s="76" t="s">
        <v>3076</v>
      </c>
      <c r="C365" s="73" t="s">
        <v>3077</v>
      </c>
      <c r="D365" s="86" t="s">
        <v>515</v>
      </c>
      <c r="E365" s="86" t="s">
        <v>134</v>
      </c>
      <c r="F365" s="95">
        <v>45167</v>
      </c>
      <c r="G365" s="83">
        <v>19300494.649347004</v>
      </c>
      <c r="H365" s="85">
        <v>1.312535</v>
      </c>
      <c r="I365" s="83">
        <v>253.32579158700005</v>
      </c>
      <c r="J365" s="84">
        <f t="shared" si="5"/>
        <v>-5.4271508935462389E-4</v>
      </c>
      <c r="K365" s="84">
        <f>I365/'סכום נכסי הקרן'!$C$42</f>
        <v>4.079152548756248E-6</v>
      </c>
    </row>
    <row r="366" spans="2:11">
      <c r="B366" s="76" t="s">
        <v>3078</v>
      </c>
      <c r="C366" s="73" t="s">
        <v>3079</v>
      </c>
      <c r="D366" s="86" t="s">
        <v>515</v>
      </c>
      <c r="E366" s="86" t="s">
        <v>136</v>
      </c>
      <c r="F366" s="95">
        <v>45117</v>
      </c>
      <c r="G366" s="83">
        <v>172620.59800300002</v>
      </c>
      <c r="H366" s="85">
        <v>-3.8557950000000001</v>
      </c>
      <c r="I366" s="83">
        <v>-6.6558957710000017</v>
      </c>
      <c r="J366" s="84">
        <f t="shared" si="5"/>
        <v>1.4259326085448222E-5</v>
      </c>
      <c r="K366" s="84">
        <f>I366/'סכום נכסי הקרן'!$C$42</f>
        <v>-1.0717587825717416E-7</v>
      </c>
    </row>
    <row r="367" spans="2:11">
      <c r="B367" s="76" t="s">
        <v>3080</v>
      </c>
      <c r="C367" s="73" t="s">
        <v>3081</v>
      </c>
      <c r="D367" s="86" t="s">
        <v>515</v>
      </c>
      <c r="E367" s="86" t="s">
        <v>137</v>
      </c>
      <c r="F367" s="95">
        <v>45167</v>
      </c>
      <c r="G367" s="83">
        <v>6578508.3705870006</v>
      </c>
      <c r="H367" s="85">
        <v>-2.7175989999999999</v>
      </c>
      <c r="I367" s="83">
        <v>-178.77746070900002</v>
      </c>
      <c r="J367" s="84">
        <f t="shared" si="5"/>
        <v>3.8300571353373704E-4</v>
      </c>
      <c r="K367" s="84">
        <f>I367/'סכום נכסי הקרן'!$C$42</f>
        <v>-2.8787457050571829E-6</v>
      </c>
    </row>
    <row r="368" spans="2:11">
      <c r="B368" s="76" t="s">
        <v>3082</v>
      </c>
      <c r="C368" s="73" t="s">
        <v>3083</v>
      </c>
      <c r="D368" s="86" t="s">
        <v>515</v>
      </c>
      <c r="E368" s="86" t="s">
        <v>134</v>
      </c>
      <c r="F368" s="95">
        <v>45127</v>
      </c>
      <c r="G368" s="83">
        <v>15633105.897852002</v>
      </c>
      <c r="H368" s="85">
        <v>-7.8614119999999996</v>
      </c>
      <c r="I368" s="83">
        <v>-1228.9828270950004</v>
      </c>
      <c r="J368" s="84">
        <f t="shared" si="5"/>
        <v>2.6329238749979271E-3</v>
      </c>
      <c r="K368" s="84">
        <f>I368/'סכום נכסי הקרן'!$C$42</f>
        <v>-1.9789569787253725E-5</v>
      </c>
    </row>
    <row r="369" spans="2:11">
      <c r="B369" s="76" t="s">
        <v>3084</v>
      </c>
      <c r="C369" s="73" t="s">
        <v>3085</v>
      </c>
      <c r="D369" s="86" t="s">
        <v>515</v>
      </c>
      <c r="E369" s="86" t="s">
        <v>134</v>
      </c>
      <c r="F369" s="95">
        <v>45127</v>
      </c>
      <c r="G369" s="83">
        <v>40680363.559247009</v>
      </c>
      <c r="H369" s="85">
        <v>-7.8351649999999999</v>
      </c>
      <c r="I369" s="83">
        <v>-3187.3736929270008</v>
      </c>
      <c r="J369" s="84">
        <f t="shared" si="5"/>
        <v>6.8285024897252701E-3</v>
      </c>
      <c r="K369" s="84">
        <f>I369/'סכום נכסי הקרן'!$C$42</f>
        <v>-5.1324357626162074E-5</v>
      </c>
    </row>
    <row r="370" spans="2:11">
      <c r="B370" s="76" t="s">
        <v>3086</v>
      </c>
      <c r="C370" s="73" t="s">
        <v>3087</v>
      </c>
      <c r="D370" s="86" t="s">
        <v>515</v>
      </c>
      <c r="E370" s="86" t="s">
        <v>134</v>
      </c>
      <c r="F370" s="95">
        <v>45127</v>
      </c>
      <c r="G370" s="83">
        <v>35485406.919065006</v>
      </c>
      <c r="H370" s="85">
        <v>-7.8288039999999999</v>
      </c>
      <c r="I370" s="83">
        <v>-2778.0830750460004</v>
      </c>
      <c r="J370" s="84">
        <f t="shared" si="5"/>
        <v>5.9516545664887984E-3</v>
      </c>
      <c r="K370" s="84">
        <f>I370/'סכום נכסי הקרן'!$C$42</f>
        <v>-4.4733797475724637E-5</v>
      </c>
    </row>
    <row r="371" spans="2:11">
      <c r="B371" s="76" t="s">
        <v>3088</v>
      </c>
      <c r="C371" s="73" t="s">
        <v>3089</v>
      </c>
      <c r="D371" s="86" t="s">
        <v>515</v>
      </c>
      <c r="E371" s="86" t="s">
        <v>134</v>
      </c>
      <c r="F371" s="95">
        <v>45168</v>
      </c>
      <c r="G371" s="83">
        <v>11623127.061600002</v>
      </c>
      <c r="H371" s="85">
        <v>-2.2661950000000002</v>
      </c>
      <c r="I371" s="83">
        <v>-263.40276191000004</v>
      </c>
      <c r="J371" s="84">
        <f t="shared" si="5"/>
        <v>5.6430358934512971E-4</v>
      </c>
      <c r="K371" s="84">
        <f>I371/'סכום נכסי הקרן'!$C$42</f>
        <v>-4.2414159287275275E-6</v>
      </c>
    </row>
    <row r="372" spans="2:11">
      <c r="B372" s="76" t="s">
        <v>3090</v>
      </c>
      <c r="C372" s="73" t="s">
        <v>3091</v>
      </c>
      <c r="D372" s="86" t="s">
        <v>515</v>
      </c>
      <c r="E372" s="86" t="s">
        <v>134</v>
      </c>
      <c r="F372" s="95">
        <v>45166</v>
      </c>
      <c r="G372" s="83">
        <v>23246254.123200003</v>
      </c>
      <c r="H372" s="85">
        <v>-2.2033010000000002</v>
      </c>
      <c r="I372" s="83">
        <v>-512.18494358000009</v>
      </c>
      <c r="J372" s="84">
        <f t="shared" si="5"/>
        <v>1.0972846297241272E-3</v>
      </c>
      <c r="K372" s="84">
        <f>I372/'סכום נכסי הקרן'!$C$42</f>
        <v>-8.2474054653112887E-6</v>
      </c>
    </row>
    <row r="373" spans="2:11">
      <c r="B373" s="76" t="s">
        <v>3092</v>
      </c>
      <c r="C373" s="73" t="s">
        <v>3093</v>
      </c>
      <c r="D373" s="86" t="s">
        <v>515</v>
      </c>
      <c r="E373" s="86" t="s">
        <v>134</v>
      </c>
      <c r="F373" s="95">
        <v>45166</v>
      </c>
      <c r="G373" s="83">
        <v>6973876.2369600013</v>
      </c>
      <c r="H373" s="85">
        <v>-2.166172</v>
      </c>
      <c r="I373" s="83">
        <v>-151.06618782500004</v>
      </c>
      <c r="J373" s="84">
        <f t="shared" si="5"/>
        <v>3.2363818587240358E-4</v>
      </c>
      <c r="K373" s="84">
        <f>I373/'סכום נכסי הקרן'!$C$42</f>
        <v>-2.4325277787027419E-6</v>
      </c>
    </row>
    <row r="374" spans="2:11">
      <c r="B374" s="76" t="s">
        <v>3094</v>
      </c>
      <c r="C374" s="73" t="s">
        <v>3095</v>
      </c>
      <c r="D374" s="86" t="s">
        <v>515</v>
      </c>
      <c r="E374" s="86" t="s">
        <v>134</v>
      </c>
      <c r="F374" s="95">
        <v>45168</v>
      </c>
      <c r="G374" s="83">
        <v>9298501.6492800023</v>
      </c>
      <c r="H374" s="85">
        <v>-2.162604</v>
      </c>
      <c r="I374" s="83">
        <v>-201.08975541700002</v>
      </c>
      <c r="J374" s="84">
        <f t="shared" si="5"/>
        <v>4.3080668531911574E-4</v>
      </c>
      <c r="K374" s="84">
        <f>I374/'סכום נכסי הקרן'!$C$42</f>
        <v>-3.2380271396736864E-6</v>
      </c>
    </row>
    <row r="375" spans="2:11">
      <c r="B375" s="76" t="s">
        <v>3096</v>
      </c>
      <c r="C375" s="73" t="s">
        <v>3097</v>
      </c>
      <c r="D375" s="86" t="s">
        <v>515</v>
      </c>
      <c r="E375" s="86" t="s">
        <v>134</v>
      </c>
      <c r="F375" s="95">
        <v>45189</v>
      </c>
      <c r="G375" s="83">
        <v>8717345.2962000016</v>
      </c>
      <c r="H375" s="85">
        <v>-0.74099099999999996</v>
      </c>
      <c r="I375" s="83">
        <v>-64.594726894000004</v>
      </c>
      <c r="J375" s="84">
        <f t="shared" si="5"/>
        <v>1.3838517096304118E-4</v>
      </c>
      <c r="K375" s="84">
        <f>I375/'סכום נכסי הקרן'!$C$42</f>
        <v>-1.0401299575348707E-6</v>
      </c>
    </row>
    <row r="376" spans="2:11">
      <c r="B376" s="76" t="s">
        <v>3098</v>
      </c>
      <c r="C376" s="73" t="s">
        <v>3099</v>
      </c>
      <c r="D376" s="86" t="s">
        <v>515</v>
      </c>
      <c r="E376" s="86" t="s">
        <v>134</v>
      </c>
      <c r="F376" s="95">
        <v>45189</v>
      </c>
      <c r="G376" s="83">
        <v>8717345.2962000016</v>
      </c>
      <c r="H376" s="85">
        <v>-0.70283700000000005</v>
      </c>
      <c r="I376" s="83">
        <v>-61.268691628000006</v>
      </c>
      <c r="J376" s="84">
        <f t="shared" si="5"/>
        <v>1.3125960544018008E-4</v>
      </c>
      <c r="K376" s="84">
        <f>I376/'סכום נכסי הקרן'!$C$42</f>
        <v>-9.865728161654038E-7</v>
      </c>
    </row>
    <row r="377" spans="2:11">
      <c r="B377" s="76" t="s">
        <v>3100</v>
      </c>
      <c r="C377" s="73" t="s">
        <v>3101</v>
      </c>
      <c r="D377" s="86" t="s">
        <v>515</v>
      </c>
      <c r="E377" s="86" t="s">
        <v>134</v>
      </c>
      <c r="F377" s="95">
        <v>45195</v>
      </c>
      <c r="G377" s="83">
        <v>8717345.2962000016</v>
      </c>
      <c r="H377" s="85">
        <v>-3.2599999999999997E-2</v>
      </c>
      <c r="I377" s="83">
        <v>-2.8418772150000002</v>
      </c>
      <c r="J377" s="84">
        <f t="shared" si="5"/>
        <v>6.0883245918681374E-6</v>
      </c>
      <c r="K377" s="84">
        <f>I377/'סכום נכסי הקרן'!$C$42</f>
        <v>-4.5761036064258567E-8</v>
      </c>
    </row>
    <row r="378" spans="2:11">
      <c r="B378" s="76" t="s">
        <v>3102</v>
      </c>
      <c r="C378" s="73" t="s">
        <v>3103</v>
      </c>
      <c r="D378" s="86" t="s">
        <v>515</v>
      </c>
      <c r="E378" s="86" t="s">
        <v>134</v>
      </c>
      <c r="F378" s="95">
        <v>45196</v>
      </c>
      <c r="G378" s="83">
        <v>8717345.2962000016</v>
      </c>
      <c r="H378" s="85">
        <v>0.25872400000000001</v>
      </c>
      <c r="I378" s="83">
        <v>22.553840075000004</v>
      </c>
      <c r="J378" s="84">
        <f t="shared" si="5"/>
        <v>-4.8318448962153215E-5</v>
      </c>
      <c r="K378" s="84">
        <f>I378/'סכום נכסי הקרן'!$C$42</f>
        <v>3.6317089408790492E-7</v>
      </c>
    </row>
    <row r="379" spans="2:11">
      <c r="B379" s="76" t="s">
        <v>3104</v>
      </c>
      <c r="C379" s="73" t="s">
        <v>3105</v>
      </c>
      <c r="D379" s="86" t="s">
        <v>515</v>
      </c>
      <c r="E379" s="86" t="s">
        <v>138</v>
      </c>
      <c r="F379" s="95">
        <v>45176</v>
      </c>
      <c r="G379" s="83">
        <v>13856076.531364001</v>
      </c>
      <c r="H379" s="85">
        <v>-1.6319030000000001</v>
      </c>
      <c r="I379" s="83">
        <v>-226.11776561500005</v>
      </c>
      <c r="J379" s="84">
        <f t="shared" si="5"/>
        <v>4.8442569784003855E-4</v>
      </c>
      <c r="K379" s="84">
        <f>I379/'סכום נכסי הקרן'!$C$42</f>
        <v>-3.6410381041313152E-6</v>
      </c>
    </row>
    <row r="380" spans="2:11">
      <c r="B380" s="76" t="s">
        <v>3106</v>
      </c>
      <c r="C380" s="73" t="s">
        <v>3107</v>
      </c>
      <c r="D380" s="86" t="s">
        <v>515</v>
      </c>
      <c r="E380" s="86" t="s">
        <v>138</v>
      </c>
      <c r="F380" s="95">
        <v>45161</v>
      </c>
      <c r="G380" s="83">
        <v>79091544.047171012</v>
      </c>
      <c r="H380" s="85">
        <v>-0.84712500000000002</v>
      </c>
      <c r="I380" s="83">
        <v>-670.00445586100011</v>
      </c>
      <c r="J380" s="84">
        <f t="shared" si="5"/>
        <v>1.4353908690174556E-3</v>
      </c>
      <c r="K380" s="84">
        <f>I380/'סכום נכסי הקרן'!$C$42</f>
        <v>-1.0788677957667908E-5</v>
      </c>
    </row>
    <row r="381" spans="2:11">
      <c r="B381" s="76" t="s">
        <v>3108</v>
      </c>
      <c r="C381" s="73" t="s">
        <v>3109</v>
      </c>
      <c r="D381" s="86" t="s">
        <v>515</v>
      </c>
      <c r="E381" s="86" t="s">
        <v>138</v>
      </c>
      <c r="F381" s="95">
        <v>45180</v>
      </c>
      <c r="G381" s="83">
        <v>7277442.202579001</v>
      </c>
      <c r="H381" s="85">
        <v>-0.62245499999999998</v>
      </c>
      <c r="I381" s="83">
        <v>-45.298832122000007</v>
      </c>
      <c r="J381" s="84">
        <f t="shared" si="5"/>
        <v>9.7046414298120528E-5</v>
      </c>
      <c r="K381" s="84">
        <f>I381/'סכום נכסי הקרן'!$C$42</f>
        <v>-7.2941979317837515E-7</v>
      </c>
    </row>
    <row r="382" spans="2:11">
      <c r="B382" s="76" t="s">
        <v>3110</v>
      </c>
      <c r="C382" s="73" t="s">
        <v>3111</v>
      </c>
      <c r="D382" s="86" t="s">
        <v>515</v>
      </c>
      <c r="E382" s="86" t="s">
        <v>138</v>
      </c>
      <c r="F382" s="95">
        <v>45127</v>
      </c>
      <c r="G382" s="83">
        <v>7874954.4000000013</v>
      </c>
      <c r="H382" s="85">
        <v>5.252624</v>
      </c>
      <c r="I382" s="83">
        <v>413.64171999999996</v>
      </c>
      <c r="J382" s="84">
        <f t="shared" si="5"/>
        <v>-8.8616955117064549E-4</v>
      </c>
      <c r="K382" s="84">
        <f>I382/'סכום נכסי הקרן'!$C$42</f>
        <v>6.6606233255583989E-6</v>
      </c>
    </row>
    <row r="383" spans="2:11">
      <c r="B383" s="76" t="s">
        <v>3112</v>
      </c>
      <c r="C383" s="73" t="s">
        <v>3113</v>
      </c>
      <c r="D383" s="86" t="s">
        <v>515</v>
      </c>
      <c r="E383" s="86" t="s">
        <v>138</v>
      </c>
      <c r="F383" s="95">
        <v>45127</v>
      </c>
      <c r="G383" s="83">
        <v>14713237.882101001</v>
      </c>
      <c r="H383" s="85">
        <v>5.3215859999999999</v>
      </c>
      <c r="I383" s="83">
        <v>782.97760633200005</v>
      </c>
      <c r="J383" s="84">
        <f t="shared" si="5"/>
        <v>-1.6774200483933169E-3</v>
      </c>
      <c r="K383" s="84">
        <f>I383/'סכום נכסי הקרן'!$C$42</f>
        <v>1.2607816513587657E-5</v>
      </c>
    </row>
    <row r="384" spans="2:11">
      <c r="B384" s="76" t="s">
        <v>3114</v>
      </c>
      <c r="C384" s="73" t="s">
        <v>3115</v>
      </c>
      <c r="D384" s="86" t="s">
        <v>515</v>
      </c>
      <c r="E384" s="86" t="s">
        <v>134</v>
      </c>
      <c r="F384" s="95">
        <v>45127</v>
      </c>
      <c r="G384" s="83">
        <v>63706722.631496012</v>
      </c>
      <c r="H384" s="85">
        <v>2.4769519999999998</v>
      </c>
      <c r="I384" s="83">
        <v>1577.9849235900003</v>
      </c>
      <c r="J384" s="84">
        <f t="shared" si="5"/>
        <v>-3.38061207049375E-3</v>
      </c>
      <c r="K384" s="84">
        <f>I384/'סכום נכסי הקרן'!$C$42</f>
        <v>2.5409340212208394E-5</v>
      </c>
    </row>
    <row r="385" spans="2:11">
      <c r="B385" s="76" t="s">
        <v>3114</v>
      </c>
      <c r="C385" s="73" t="s">
        <v>3116</v>
      </c>
      <c r="D385" s="86" t="s">
        <v>515</v>
      </c>
      <c r="E385" s="86" t="s">
        <v>134</v>
      </c>
      <c r="F385" s="95">
        <v>45127</v>
      </c>
      <c r="G385" s="83">
        <v>11220765.000000002</v>
      </c>
      <c r="H385" s="85">
        <v>2.4769519999999998</v>
      </c>
      <c r="I385" s="83">
        <v>277.93296000000009</v>
      </c>
      <c r="J385" s="84">
        <f t="shared" si="5"/>
        <v>-5.9543250719180127E-4</v>
      </c>
      <c r="K385" s="84">
        <f>I385/'סכום נכסי הקרן'!$C$42</f>
        <v>4.4753869515809242E-6</v>
      </c>
    </row>
    <row r="386" spans="2:11">
      <c r="B386" s="76" t="s">
        <v>3117</v>
      </c>
      <c r="C386" s="73" t="s">
        <v>3118</v>
      </c>
      <c r="D386" s="86" t="s">
        <v>515</v>
      </c>
      <c r="E386" s="86" t="s">
        <v>134</v>
      </c>
      <c r="F386" s="95">
        <v>45127</v>
      </c>
      <c r="G386" s="83">
        <v>18686844.770000003</v>
      </c>
      <c r="H386" s="85">
        <v>2.4546519999999998</v>
      </c>
      <c r="I386" s="83">
        <v>458.69701000000009</v>
      </c>
      <c r="J386" s="84">
        <f t="shared" si="5"/>
        <v>-9.8269421052358348E-4</v>
      </c>
      <c r="K386" s="84">
        <f>I386/'סכום נכסי הקרן'!$C$42</f>
        <v>7.3861215067230046E-6</v>
      </c>
    </row>
    <row r="387" spans="2:11">
      <c r="B387" s="76" t="s">
        <v>3117</v>
      </c>
      <c r="C387" s="73" t="s">
        <v>3119</v>
      </c>
      <c r="D387" s="86" t="s">
        <v>515</v>
      </c>
      <c r="E387" s="86" t="s">
        <v>134</v>
      </c>
      <c r="F387" s="95">
        <v>45127</v>
      </c>
      <c r="G387" s="83">
        <v>26451623.540024005</v>
      </c>
      <c r="H387" s="85">
        <v>2.4546519999999998</v>
      </c>
      <c r="I387" s="83">
        <v>649.2953138580001</v>
      </c>
      <c r="J387" s="84">
        <f t="shared" si="5"/>
        <v>-1.3910244277553709E-3</v>
      </c>
      <c r="K387" s="84">
        <f>I387/'סכום נכסי הקרן'!$C$42</f>
        <v>1.0455211124879659E-5</v>
      </c>
    </row>
    <row r="388" spans="2:11">
      <c r="B388" s="76" t="s">
        <v>3120</v>
      </c>
      <c r="C388" s="73" t="s">
        <v>3121</v>
      </c>
      <c r="D388" s="86" t="s">
        <v>515</v>
      </c>
      <c r="E388" s="86" t="s">
        <v>134</v>
      </c>
      <c r="F388" s="95">
        <v>45127</v>
      </c>
      <c r="G388" s="83">
        <v>32141737.990000006</v>
      </c>
      <c r="H388" s="85">
        <v>2.4546519999999998</v>
      </c>
      <c r="I388" s="83">
        <v>788.96781999999996</v>
      </c>
      <c r="J388" s="84">
        <f t="shared" si="5"/>
        <v>-1.690253243646416E-3</v>
      </c>
      <c r="K388" s="84">
        <f>I388/'סכום נכסי הקרן'!$C$42</f>
        <v>1.2704273314130308E-5</v>
      </c>
    </row>
    <row r="389" spans="2:11">
      <c r="B389" s="76" t="s">
        <v>3122</v>
      </c>
      <c r="C389" s="73" t="s">
        <v>3123</v>
      </c>
      <c r="D389" s="86" t="s">
        <v>515</v>
      </c>
      <c r="E389" s="86" t="s">
        <v>134</v>
      </c>
      <c r="F389" s="95">
        <v>45127</v>
      </c>
      <c r="G389" s="83">
        <v>19831752.082228005</v>
      </c>
      <c r="H389" s="85">
        <v>2.4204590000000001</v>
      </c>
      <c r="I389" s="83">
        <v>480.01938213600005</v>
      </c>
      <c r="J389" s="84">
        <f t="shared" si="5"/>
        <v>-1.0283744116059419E-3</v>
      </c>
      <c r="K389" s="84">
        <f>I389/'סכום נכסי הקרן'!$C$42</f>
        <v>7.7294628147643637E-6</v>
      </c>
    </row>
    <row r="390" spans="2:11">
      <c r="B390" s="76" t="s">
        <v>3124</v>
      </c>
      <c r="C390" s="73" t="s">
        <v>3125</v>
      </c>
      <c r="D390" s="86" t="s">
        <v>515</v>
      </c>
      <c r="E390" s="86" t="s">
        <v>136</v>
      </c>
      <c r="F390" s="95">
        <v>45195</v>
      </c>
      <c r="G390" s="83">
        <v>18477655.616635002</v>
      </c>
      <c r="H390" s="85">
        <v>-0.11927400000000001</v>
      </c>
      <c r="I390" s="83">
        <v>-22.039032028000005</v>
      </c>
      <c r="J390" s="84">
        <f t="shared" si="5"/>
        <v>4.7215544700104833E-5</v>
      </c>
      <c r="K390" s="84">
        <f>I390/'סכום נכסי הקרן'!$C$42</f>
        <v>-3.5488125036910074E-7</v>
      </c>
    </row>
    <row r="391" spans="2:11">
      <c r="B391" s="76" t="s">
        <v>3126</v>
      </c>
      <c r="C391" s="73" t="s">
        <v>3127</v>
      </c>
      <c r="D391" s="86" t="s">
        <v>515</v>
      </c>
      <c r="E391" s="86" t="s">
        <v>136</v>
      </c>
      <c r="F391" s="95">
        <v>45195</v>
      </c>
      <c r="G391" s="83">
        <v>18481985.978861004</v>
      </c>
      <c r="H391" s="85">
        <v>-9.5815999999999998E-2</v>
      </c>
      <c r="I391" s="83">
        <v>-17.708669802000003</v>
      </c>
      <c r="J391" s="84">
        <f t="shared" si="5"/>
        <v>3.7938349086904255E-5</v>
      </c>
      <c r="K391" s="84">
        <f>I391/'סכום נכסי הקרן'!$C$42</f>
        <v>-2.8515203724569383E-7</v>
      </c>
    </row>
    <row r="392" spans="2:11">
      <c r="B392" s="76" t="s">
        <v>3128</v>
      </c>
      <c r="C392" s="73" t="s">
        <v>3129</v>
      </c>
      <c r="D392" s="86" t="s">
        <v>515</v>
      </c>
      <c r="E392" s="86" t="s">
        <v>136</v>
      </c>
      <c r="F392" s="95">
        <v>45181</v>
      </c>
      <c r="G392" s="83">
        <v>51509009.119178012</v>
      </c>
      <c r="H392" s="85">
        <v>1.2325010000000001</v>
      </c>
      <c r="I392" s="83">
        <v>634.84883592200015</v>
      </c>
      <c r="J392" s="84">
        <f t="shared" si="5"/>
        <v>-1.3600748686331873E-3</v>
      </c>
      <c r="K392" s="84">
        <f>I392/'סכום נכסי הקרן'!$C$42</f>
        <v>1.0222588197210066E-5</v>
      </c>
    </row>
    <row r="393" spans="2:11">
      <c r="B393" s="76" t="s">
        <v>3128</v>
      </c>
      <c r="C393" s="73" t="s">
        <v>3130</v>
      </c>
      <c r="D393" s="86" t="s">
        <v>515</v>
      </c>
      <c r="E393" s="86" t="s">
        <v>136</v>
      </c>
      <c r="F393" s="95">
        <v>45181</v>
      </c>
      <c r="G393" s="83">
        <v>37699546.24000001</v>
      </c>
      <c r="H393" s="85">
        <v>1.2325010000000001</v>
      </c>
      <c r="I393" s="83">
        <v>464.64713000000006</v>
      </c>
      <c r="J393" s="84">
        <f t="shared" si="5"/>
        <v>-9.9544151069874817E-4</v>
      </c>
      <c r="K393" s="84">
        <f>I393/'סכום נכסי הקרן'!$C$42</f>
        <v>7.4819327030933109E-6</v>
      </c>
    </row>
    <row r="394" spans="2:11">
      <c r="B394" s="76" t="s">
        <v>3131</v>
      </c>
      <c r="C394" s="73" t="s">
        <v>3132</v>
      </c>
      <c r="D394" s="86" t="s">
        <v>515</v>
      </c>
      <c r="E394" s="86" t="s">
        <v>136</v>
      </c>
      <c r="F394" s="95">
        <v>45181</v>
      </c>
      <c r="G394" s="83">
        <v>18734013.060391005</v>
      </c>
      <c r="H394" s="85">
        <v>1.2507649999999999</v>
      </c>
      <c r="I394" s="83">
        <v>234.31841172800003</v>
      </c>
      <c r="J394" s="84">
        <f t="shared" si="5"/>
        <v>-5.019944355516661E-4</v>
      </c>
      <c r="K394" s="84">
        <f>I394/'סכום נכסי הקרן'!$C$42</f>
        <v>3.7730881661630115E-6</v>
      </c>
    </row>
    <row r="395" spans="2:11">
      <c r="B395" s="76" t="s">
        <v>3131</v>
      </c>
      <c r="C395" s="73" t="s">
        <v>3133</v>
      </c>
      <c r="D395" s="86" t="s">
        <v>515</v>
      </c>
      <c r="E395" s="86" t="s">
        <v>136</v>
      </c>
      <c r="F395" s="95">
        <v>45181</v>
      </c>
      <c r="G395" s="83">
        <v>82716944.000000015</v>
      </c>
      <c r="H395" s="85">
        <v>1.2507649999999999</v>
      </c>
      <c r="I395" s="83">
        <v>1034.5942900000002</v>
      </c>
      <c r="J395" s="84">
        <f t="shared" si="5"/>
        <v>-2.2164736129929373E-3</v>
      </c>
      <c r="K395" s="84">
        <f>I395/'סכום נכסי הקרן'!$C$42</f>
        <v>1.6659448327561186E-5</v>
      </c>
    </row>
    <row r="396" spans="2:11">
      <c r="B396" s="76" t="s">
        <v>3134</v>
      </c>
      <c r="C396" s="73" t="s">
        <v>3135</v>
      </c>
      <c r="D396" s="86" t="s">
        <v>515</v>
      </c>
      <c r="E396" s="86" t="s">
        <v>136</v>
      </c>
      <c r="F396" s="95">
        <v>45176</v>
      </c>
      <c r="G396" s="83">
        <v>271686819.32000005</v>
      </c>
      <c r="H396" s="85">
        <v>1.187799</v>
      </c>
      <c r="I396" s="83">
        <v>3227.0925200000006</v>
      </c>
      <c r="J396" s="84">
        <f t="shared" ref="J396:J459" si="6">IFERROR(I396/$I$11,0)</f>
        <v>-6.9135945233825737E-3</v>
      </c>
      <c r="K396" s="84">
        <f>I396/'סכום נכסי הקרן'!$C$42</f>
        <v>5.1963925960966991E-5</v>
      </c>
    </row>
    <row r="397" spans="2:11">
      <c r="B397" s="76" t="s">
        <v>3136</v>
      </c>
      <c r="C397" s="73" t="s">
        <v>3137</v>
      </c>
      <c r="D397" s="86" t="s">
        <v>515</v>
      </c>
      <c r="E397" s="86" t="s">
        <v>136</v>
      </c>
      <c r="F397" s="95">
        <v>45176</v>
      </c>
      <c r="G397" s="83">
        <v>84306956.09776102</v>
      </c>
      <c r="H397" s="85">
        <v>1.188712</v>
      </c>
      <c r="I397" s="83">
        <v>1002.1671393560001</v>
      </c>
      <c r="J397" s="84">
        <f t="shared" si="6"/>
        <v>-2.1470029765882329E-3</v>
      </c>
      <c r="K397" s="84">
        <f>I397/'סכום נכסי הקרן'!$C$42</f>
        <v>1.6137293463779981E-5</v>
      </c>
    </row>
    <row r="398" spans="2:11">
      <c r="B398" s="76" t="s">
        <v>3138</v>
      </c>
      <c r="C398" s="73" t="s">
        <v>3139</v>
      </c>
      <c r="D398" s="86" t="s">
        <v>515</v>
      </c>
      <c r="E398" s="86" t="s">
        <v>136</v>
      </c>
      <c r="F398" s="95">
        <v>45181</v>
      </c>
      <c r="G398" s="83">
        <v>25275102.868209004</v>
      </c>
      <c r="H398" s="85">
        <v>1.2598940000000001</v>
      </c>
      <c r="I398" s="83">
        <v>318.43954074300007</v>
      </c>
      <c r="J398" s="84">
        <f t="shared" si="6"/>
        <v>-6.822121929461343E-4</v>
      </c>
      <c r="K398" s="84">
        <f>I398/'סכום נכסי הקרן'!$C$42</f>
        <v>5.127640008974265E-6</v>
      </c>
    </row>
    <row r="399" spans="2:11">
      <c r="B399" s="76" t="s">
        <v>3138</v>
      </c>
      <c r="C399" s="73" t="s">
        <v>3140</v>
      </c>
      <c r="D399" s="86" t="s">
        <v>515</v>
      </c>
      <c r="E399" s="86" t="s">
        <v>136</v>
      </c>
      <c r="F399" s="95">
        <v>45181</v>
      </c>
      <c r="G399" s="83">
        <v>34393.351497000011</v>
      </c>
      <c r="H399" s="85">
        <v>1.2598940000000001</v>
      </c>
      <c r="I399" s="83">
        <v>0.43331981600000008</v>
      </c>
      <c r="J399" s="84">
        <f t="shared" si="6"/>
        <v>-9.2832712052852588E-7</v>
      </c>
      <c r="K399" s="84">
        <f>I399/'סכום נכסי הקרן'!$C$42</f>
        <v>6.9774878459461832E-9</v>
      </c>
    </row>
    <row r="400" spans="2:11">
      <c r="B400" s="76" t="s">
        <v>3141</v>
      </c>
      <c r="C400" s="73" t="s">
        <v>3142</v>
      </c>
      <c r="D400" s="86" t="s">
        <v>515</v>
      </c>
      <c r="E400" s="86" t="s">
        <v>136</v>
      </c>
      <c r="F400" s="95">
        <v>45176</v>
      </c>
      <c r="G400" s="83">
        <v>26650608.931910004</v>
      </c>
      <c r="H400" s="85">
        <v>1.2069799999999999</v>
      </c>
      <c r="I400" s="83">
        <v>321.66757729100004</v>
      </c>
      <c r="J400" s="84">
        <f t="shared" si="6"/>
        <v>-6.8912780991751618E-4</v>
      </c>
      <c r="K400" s="84">
        <f>I400/'סכום נכסי הקרן'!$C$42</f>
        <v>5.179619136049174E-6</v>
      </c>
    </row>
    <row r="401" spans="2:11">
      <c r="B401" s="76" t="s">
        <v>3141</v>
      </c>
      <c r="C401" s="73" t="s">
        <v>3143</v>
      </c>
      <c r="D401" s="86" t="s">
        <v>515</v>
      </c>
      <c r="E401" s="86" t="s">
        <v>136</v>
      </c>
      <c r="F401" s="95">
        <v>45176</v>
      </c>
      <c r="G401" s="83">
        <v>70325654.400000021</v>
      </c>
      <c r="H401" s="85">
        <v>1.2069799999999999</v>
      </c>
      <c r="I401" s="83">
        <v>848.8167400000001</v>
      </c>
      <c r="J401" s="84">
        <f t="shared" si="6"/>
        <v>-1.8184711868810782E-3</v>
      </c>
      <c r="K401" s="84">
        <f>I401/'סכום נכסי הקרן'!$C$42</f>
        <v>1.3667984403431162E-5</v>
      </c>
    </row>
    <row r="402" spans="2:11">
      <c r="B402" s="76" t="s">
        <v>3144</v>
      </c>
      <c r="C402" s="73" t="s">
        <v>3145</v>
      </c>
      <c r="D402" s="86" t="s">
        <v>515</v>
      </c>
      <c r="E402" s="86" t="s">
        <v>136</v>
      </c>
      <c r="F402" s="95">
        <v>45176</v>
      </c>
      <c r="G402" s="83">
        <v>10895951.700080002</v>
      </c>
      <c r="H402" s="85">
        <v>1.2069799999999999</v>
      </c>
      <c r="I402" s="83">
        <v>131.51198189500002</v>
      </c>
      <c r="J402" s="84">
        <f t="shared" si="6"/>
        <v>-2.8174603366762477E-4</v>
      </c>
      <c r="K402" s="84">
        <f>I402/'סכום נכסי הקרן'!$C$42</f>
        <v>2.117658185446698E-6</v>
      </c>
    </row>
    <row r="403" spans="2:11">
      <c r="B403" s="76" t="s">
        <v>3146</v>
      </c>
      <c r="C403" s="73" t="s">
        <v>3147</v>
      </c>
      <c r="D403" s="86" t="s">
        <v>515</v>
      </c>
      <c r="E403" s="86" t="s">
        <v>136</v>
      </c>
      <c r="F403" s="95">
        <v>45175</v>
      </c>
      <c r="G403" s="83">
        <v>9598719.0522690024</v>
      </c>
      <c r="H403" s="85">
        <v>1.4078489999999999</v>
      </c>
      <c r="I403" s="83">
        <v>135.13550042000003</v>
      </c>
      <c r="J403" s="84">
        <f t="shared" si="6"/>
        <v>-2.8950891547983122E-4</v>
      </c>
      <c r="K403" s="84">
        <f>I403/'סכום נכסי הקרן'!$C$42</f>
        <v>2.1760055204500626E-6</v>
      </c>
    </row>
    <row r="404" spans="2:11">
      <c r="B404" s="76" t="s">
        <v>3148</v>
      </c>
      <c r="C404" s="73" t="s">
        <v>3149</v>
      </c>
      <c r="D404" s="86" t="s">
        <v>515</v>
      </c>
      <c r="E404" s="86" t="s">
        <v>136</v>
      </c>
      <c r="F404" s="95">
        <v>45183</v>
      </c>
      <c r="G404" s="83">
        <v>49717353.600000009</v>
      </c>
      <c r="H404" s="85">
        <v>1.324182</v>
      </c>
      <c r="I404" s="83">
        <v>658.34802000000013</v>
      </c>
      <c r="J404" s="84">
        <f t="shared" si="6"/>
        <v>-1.4104185849470969E-3</v>
      </c>
      <c r="K404" s="84">
        <f>I404/'סכום נכסי הקרן'!$C$42</f>
        <v>1.0600981396042906E-5</v>
      </c>
    </row>
    <row r="405" spans="2:11">
      <c r="B405" s="76" t="s">
        <v>3148</v>
      </c>
      <c r="C405" s="73" t="s">
        <v>3150</v>
      </c>
      <c r="D405" s="86" t="s">
        <v>515</v>
      </c>
      <c r="E405" s="86" t="s">
        <v>136</v>
      </c>
      <c r="F405" s="95">
        <v>45183</v>
      </c>
      <c r="G405" s="83">
        <v>133808166.78886701</v>
      </c>
      <c r="H405" s="85">
        <v>1.324182</v>
      </c>
      <c r="I405" s="83">
        <v>1771.8630563720003</v>
      </c>
      <c r="J405" s="84">
        <f t="shared" si="6"/>
        <v>-3.7959688626210716E-3</v>
      </c>
      <c r="K405" s="84">
        <f>I405/'סכום נכסי הקרן'!$C$42</f>
        <v>2.8531242938856706E-5</v>
      </c>
    </row>
    <row r="406" spans="2:11">
      <c r="B406" s="76" t="s">
        <v>3148</v>
      </c>
      <c r="C406" s="73" t="s">
        <v>3151</v>
      </c>
      <c r="D406" s="86" t="s">
        <v>515</v>
      </c>
      <c r="E406" s="86" t="s">
        <v>136</v>
      </c>
      <c r="F406" s="95">
        <v>45183</v>
      </c>
      <c r="G406" s="83">
        <v>10519718.053384002</v>
      </c>
      <c r="H406" s="85">
        <v>1.324182</v>
      </c>
      <c r="I406" s="83">
        <v>139.30016551500003</v>
      </c>
      <c r="J406" s="84">
        <f t="shared" si="6"/>
        <v>-2.9843112815705391E-4</v>
      </c>
      <c r="K406" s="84">
        <f>I406/'סכום נכסי הקרן'!$C$42</f>
        <v>2.2430666125345263E-6</v>
      </c>
    </row>
    <row r="407" spans="2:11">
      <c r="B407" s="76" t="s">
        <v>3152</v>
      </c>
      <c r="C407" s="73" t="s">
        <v>3153</v>
      </c>
      <c r="D407" s="86" t="s">
        <v>515</v>
      </c>
      <c r="E407" s="86" t="s">
        <v>136</v>
      </c>
      <c r="F407" s="95">
        <v>45183</v>
      </c>
      <c r="G407" s="83">
        <v>6839999.2492399998</v>
      </c>
      <c r="H407" s="85">
        <v>1.324182</v>
      </c>
      <c r="I407" s="83">
        <v>90.574007647000002</v>
      </c>
      <c r="J407" s="84">
        <f t="shared" si="6"/>
        <v>-1.9404214764475066E-4</v>
      </c>
      <c r="K407" s="84">
        <f>I407/'סכום נכסי הקרן'!$C$42</f>
        <v>1.4584586584325031E-6</v>
      </c>
    </row>
    <row r="408" spans="2:11">
      <c r="B408" s="76" t="s">
        <v>3154</v>
      </c>
      <c r="C408" s="73" t="s">
        <v>3155</v>
      </c>
      <c r="D408" s="86" t="s">
        <v>515</v>
      </c>
      <c r="E408" s="86" t="s">
        <v>136</v>
      </c>
      <c r="F408" s="95">
        <v>45183</v>
      </c>
      <c r="G408" s="83">
        <v>115614737.45931101</v>
      </c>
      <c r="H408" s="85">
        <v>1.328735</v>
      </c>
      <c r="I408" s="83">
        <v>1536.2136176740003</v>
      </c>
      <c r="J408" s="84">
        <f t="shared" si="6"/>
        <v>-3.2911228878856865E-3</v>
      </c>
      <c r="K408" s="84">
        <f>I408/'סכום נכסי הקרן'!$C$42</f>
        <v>2.4736722047572714E-5</v>
      </c>
    </row>
    <row r="409" spans="2:11">
      <c r="B409" s="76" t="s">
        <v>3156</v>
      </c>
      <c r="C409" s="73" t="s">
        <v>3157</v>
      </c>
      <c r="D409" s="86" t="s">
        <v>515</v>
      </c>
      <c r="E409" s="86" t="s">
        <v>136</v>
      </c>
      <c r="F409" s="95">
        <v>45161</v>
      </c>
      <c r="G409" s="83">
        <v>23641612.570663005</v>
      </c>
      <c r="H409" s="85">
        <v>2.2150789999999998</v>
      </c>
      <c r="I409" s="83">
        <v>523.68033854500015</v>
      </c>
      <c r="J409" s="84">
        <f t="shared" si="6"/>
        <v>-1.1219119061909773E-3</v>
      </c>
      <c r="K409" s="84">
        <f>I409/'סכום נכסי הקרן'!$C$42</f>
        <v>8.4325088824433557E-6</v>
      </c>
    </row>
    <row r="410" spans="2:11">
      <c r="B410" s="76" t="s">
        <v>3158</v>
      </c>
      <c r="C410" s="73" t="s">
        <v>3159</v>
      </c>
      <c r="D410" s="86" t="s">
        <v>515</v>
      </c>
      <c r="E410" s="86" t="s">
        <v>136</v>
      </c>
      <c r="F410" s="95">
        <v>45148</v>
      </c>
      <c r="G410" s="83">
        <v>38313612.000000007</v>
      </c>
      <c r="H410" s="85">
        <v>4.0904059999999998</v>
      </c>
      <c r="I410" s="83">
        <v>1567.1822900000002</v>
      </c>
      <c r="J410" s="84">
        <f t="shared" si="6"/>
        <v>-3.3574689384133802E-3</v>
      </c>
      <c r="K410" s="84">
        <f>I410/'סכום נכסי הקרן'!$C$42</f>
        <v>2.5235391913987857E-5</v>
      </c>
    </row>
    <row r="411" spans="2:11">
      <c r="B411" s="76" t="s">
        <v>3160</v>
      </c>
      <c r="C411" s="73" t="s">
        <v>3161</v>
      </c>
      <c r="D411" s="86" t="s">
        <v>515</v>
      </c>
      <c r="E411" s="86" t="s">
        <v>136</v>
      </c>
      <c r="F411" s="95">
        <v>45148</v>
      </c>
      <c r="G411" s="83">
        <v>5609961.7676930008</v>
      </c>
      <c r="H411" s="85">
        <v>4.1136619999999997</v>
      </c>
      <c r="I411" s="83">
        <v>230.77484477000002</v>
      </c>
      <c r="J411" s="84">
        <f t="shared" si="6"/>
        <v>-4.9440283879321047E-4</v>
      </c>
      <c r="K411" s="84">
        <f>I411/'סכום נכסי הקרן'!$C$42</f>
        <v>3.7160282430582218E-6</v>
      </c>
    </row>
    <row r="412" spans="2:11">
      <c r="B412" s="76" t="s">
        <v>3162</v>
      </c>
      <c r="C412" s="73" t="s">
        <v>3163</v>
      </c>
      <c r="D412" s="86" t="s">
        <v>515</v>
      </c>
      <c r="E412" s="86" t="s">
        <v>136</v>
      </c>
      <c r="F412" s="95">
        <v>45148</v>
      </c>
      <c r="G412" s="83">
        <v>19313588.740665004</v>
      </c>
      <c r="H412" s="85">
        <v>4.2417959999999999</v>
      </c>
      <c r="I412" s="83">
        <v>819.24295451700016</v>
      </c>
      <c r="J412" s="84">
        <f t="shared" si="6"/>
        <v>-1.7551134863863433E-3</v>
      </c>
      <c r="K412" s="84">
        <f>I412/'סכום נכסי הקרן'!$C$42</f>
        <v>1.3191775559185158E-5</v>
      </c>
    </row>
    <row r="413" spans="2:11">
      <c r="B413" s="76" t="s">
        <v>3162</v>
      </c>
      <c r="C413" s="73" t="s">
        <v>3164</v>
      </c>
      <c r="D413" s="86" t="s">
        <v>515</v>
      </c>
      <c r="E413" s="86" t="s">
        <v>136</v>
      </c>
      <c r="F413" s="95">
        <v>45148</v>
      </c>
      <c r="G413" s="83">
        <v>68220771.840000004</v>
      </c>
      <c r="H413" s="85">
        <v>4.2417959999999999</v>
      </c>
      <c r="I413" s="83">
        <v>2893.7856900000006</v>
      </c>
      <c r="J413" s="84">
        <f t="shared" si="6"/>
        <v>-6.1995312418953712E-3</v>
      </c>
      <c r="K413" s="84">
        <f>I413/'סכום נכסי הקרן'!$C$42</f>
        <v>4.6596886953233616E-5</v>
      </c>
    </row>
    <row r="414" spans="2:11">
      <c r="B414" s="76" t="s">
        <v>3162</v>
      </c>
      <c r="C414" s="73" t="s">
        <v>3165</v>
      </c>
      <c r="D414" s="86" t="s">
        <v>515</v>
      </c>
      <c r="E414" s="86" t="s">
        <v>136</v>
      </c>
      <c r="F414" s="95">
        <v>45148</v>
      </c>
      <c r="G414" s="83">
        <v>4492177.8905920014</v>
      </c>
      <c r="H414" s="85">
        <v>4.2417959999999999</v>
      </c>
      <c r="I414" s="83">
        <v>190.54900396300002</v>
      </c>
      <c r="J414" s="84">
        <f t="shared" si="6"/>
        <v>-4.0822459909968772E-4</v>
      </c>
      <c r="K414" s="84">
        <f>I414/'סכום נכסי הקרן'!$C$42</f>
        <v>3.0682957716592944E-6</v>
      </c>
    </row>
    <row r="415" spans="2:11">
      <c r="B415" s="76" t="s">
        <v>3166</v>
      </c>
      <c r="C415" s="73" t="s">
        <v>3167</v>
      </c>
      <c r="D415" s="86" t="s">
        <v>515</v>
      </c>
      <c r="E415" s="86" t="s">
        <v>136</v>
      </c>
      <c r="F415" s="95">
        <v>45148</v>
      </c>
      <c r="G415" s="83">
        <v>138224703.18000001</v>
      </c>
      <c r="H415" s="85">
        <v>4.331029</v>
      </c>
      <c r="I415" s="83">
        <v>5986.5514699999994</v>
      </c>
      <c r="J415" s="84">
        <f t="shared" si="6"/>
        <v>-1.2825349505919924E-2</v>
      </c>
      <c r="K415" s="84">
        <f>I415/'סכום נכסי הקרן'!$C$42</f>
        <v>9.6397830375373936E-5</v>
      </c>
    </row>
    <row r="416" spans="2:11">
      <c r="B416" s="76" t="s">
        <v>3168</v>
      </c>
      <c r="C416" s="73" t="s">
        <v>3169</v>
      </c>
      <c r="D416" s="86" t="s">
        <v>515</v>
      </c>
      <c r="E416" s="86" t="s">
        <v>136</v>
      </c>
      <c r="F416" s="95">
        <v>45133</v>
      </c>
      <c r="G416" s="83">
        <v>140931225.60000002</v>
      </c>
      <c r="H416" s="85">
        <v>4.5623800000000001</v>
      </c>
      <c r="I416" s="83">
        <v>6429.8183200000012</v>
      </c>
      <c r="J416" s="84">
        <f t="shared" si="6"/>
        <v>-1.3774986756034172E-2</v>
      </c>
      <c r="K416" s="84">
        <f>I416/'סכום נכסי הקרן'!$C$42</f>
        <v>1.0353548931499156E-4</v>
      </c>
    </row>
    <row r="417" spans="2:11">
      <c r="B417" s="76" t="s">
        <v>3170</v>
      </c>
      <c r="C417" s="73" t="s">
        <v>3171</v>
      </c>
      <c r="D417" s="86" t="s">
        <v>515</v>
      </c>
      <c r="E417" s="86" t="s">
        <v>136</v>
      </c>
      <c r="F417" s="95">
        <v>45133</v>
      </c>
      <c r="G417" s="83">
        <v>29024685.853307005</v>
      </c>
      <c r="H417" s="85">
        <v>4.4818499999999997</v>
      </c>
      <c r="I417" s="83">
        <v>1300.8428486560003</v>
      </c>
      <c r="J417" s="84">
        <f t="shared" si="6"/>
        <v>-2.7868739239770876E-3</v>
      </c>
      <c r="K417" s="84">
        <f>I417/'סכום נכסי הקרן'!$C$42</f>
        <v>2.0946688406198463E-5</v>
      </c>
    </row>
    <row r="418" spans="2:11">
      <c r="B418" s="76" t="s">
        <v>3172</v>
      </c>
      <c r="C418" s="73" t="s">
        <v>3173</v>
      </c>
      <c r="D418" s="86" t="s">
        <v>515</v>
      </c>
      <c r="E418" s="86" t="s">
        <v>136</v>
      </c>
      <c r="F418" s="95">
        <v>45133</v>
      </c>
      <c r="G418" s="83">
        <v>123502079.63902602</v>
      </c>
      <c r="H418" s="85">
        <v>4.5245829999999998</v>
      </c>
      <c r="I418" s="83">
        <v>5587.954695978</v>
      </c>
      <c r="J418" s="84">
        <f t="shared" si="6"/>
        <v>-1.1971411647975754E-2</v>
      </c>
      <c r="K418" s="84">
        <f>I418/'סכום נכסי הקרן'!$C$42</f>
        <v>8.9979466747683635E-5</v>
      </c>
    </row>
    <row r="419" spans="2:11">
      <c r="B419" s="76" t="s">
        <v>3174</v>
      </c>
      <c r="C419" s="73" t="s">
        <v>3175</v>
      </c>
      <c r="D419" s="86" t="s">
        <v>515</v>
      </c>
      <c r="E419" s="86" t="s">
        <v>136</v>
      </c>
      <c r="F419" s="95">
        <v>45133</v>
      </c>
      <c r="G419" s="83">
        <v>13507837.626189003</v>
      </c>
      <c r="H419" s="85">
        <v>4.5245829999999998</v>
      </c>
      <c r="I419" s="83">
        <v>611.17339045200004</v>
      </c>
      <c r="J419" s="84">
        <f t="shared" si="6"/>
        <v>-1.309353536931165E-3</v>
      </c>
      <c r="K419" s="84">
        <f>I419/'סכום נכסי הקרן'!$C$42</f>
        <v>9.8413567674102188E-6</v>
      </c>
    </row>
    <row r="420" spans="2:11">
      <c r="B420" s="76" t="s">
        <v>3176</v>
      </c>
      <c r="C420" s="73" t="s">
        <v>3177</v>
      </c>
      <c r="D420" s="86" t="s">
        <v>515</v>
      </c>
      <c r="E420" s="86" t="s">
        <v>136</v>
      </c>
      <c r="F420" s="95">
        <v>45133</v>
      </c>
      <c r="G420" s="83">
        <v>113682518.21000002</v>
      </c>
      <c r="H420" s="85">
        <v>4.5262919999999998</v>
      </c>
      <c r="I420" s="83">
        <v>5145.6027600000007</v>
      </c>
      <c r="J420" s="84">
        <f t="shared" si="6"/>
        <v>-1.1023734473233588E-2</v>
      </c>
      <c r="K420" s="84">
        <f>I420/'סכום נכסי הקרן'!$C$42</f>
        <v>8.2856540117166332E-5</v>
      </c>
    </row>
    <row r="421" spans="2:11">
      <c r="B421" s="76" t="s">
        <v>3176</v>
      </c>
      <c r="C421" s="73" t="s">
        <v>3178</v>
      </c>
      <c r="D421" s="86" t="s">
        <v>515</v>
      </c>
      <c r="E421" s="86" t="s">
        <v>136</v>
      </c>
      <c r="F421" s="95">
        <v>45133</v>
      </c>
      <c r="G421" s="83">
        <v>18010772.474089004</v>
      </c>
      <c r="H421" s="85">
        <v>4.5262919999999998</v>
      </c>
      <c r="I421" s="83">
        <v>815.2201597730002</v>
      </c>
      <c r="J421" s="84">
        <f t="shared" si="6"/>
        <v>-1.746495211100325E-3</v>
      </c>
      <c r="K421" s="84">
        <f>I421/'סכום נכסי הקרן'!$C$42</f>
        <v>1.3126998919861107E-5</v>
      </c>
    </row>
    <row r="422" spans="2:11">
      <c r="B422" s="76" t="s">
        <v>3179</v>
      </c>
      <c r="C422" s="73" t="s">
        <v>3180</v>
      </c>
      <c r="D422" s="86" t="s">
        <v>515</v>
      </c>
      <c r="E422" s="86" t="s">
        <v>136</v>
      </c>
      <c r="F422" s="95">
        <v>45127</v>
      </c>
      <c r="G422" s="83">
        <v>39409233.971147008</v>
      </c>
      <c r="H422" s="85">
        <v>5.743957</v>
      </c>
      <c r="I422" s="83">
        <v>2263.6493213650006</v>
      </c>
      <c r="J422" s="84">
        <f t="shared" si="6"/>
        <v>-4.8495521755439926E-3</v>
      </c>
      <c r="K422" s="84">
        <f>I422/'סכום נכסי הקרן'!$C$42</f>
        <v>3.6450180776659001E-5</v>
      </c>
    </row>
    <row r="423" spans="2:11">
      <c r="B423" s="76" t="s">
        <v>3179</v>
      </c>
      <c r="C423" s="73" t="s">
        <v>3181</v>
      </c>
      <c r="D423" s="86" t="s">
        <v>515</v>
      </c>
      <c r="E423" s="86" t="s">
        <v>136</v>
      </c>
      <c r="F423" s="95">
        <v>45127</v>
      </c>
      <c r="G423" s="83">
        <v>26059135.989505004</v>
      </c>
      <c r="H423" s="85">
        <v>5.743957</v>
      </c>
      <c r="I423" s="83">
        <v>1496.8254795979999</v>
      </c>
      <c r="J423" s="84">
        <f t="shared" si="6"/>
        <v>-3.206739309168683E-3</v>
      </c>
      <c r="K423" s="84">
        <f>I423/'סכום נכסי הקרן'!$C$42</f>
        <v>2.4102478598388423E-5</v>
      </c>
    </row>
    <row r="424" spans="2:11">
      <c r="B424" s="76" t="s">
        <v>3182</v>
      </c>
      <c r="C424" s="73" t="s">
        <v>3183</v>
      </c>
      <c r="D424" s="86" t="s">
        <v>515</v>
      </c>
      <c r="E424" s="86" t="s">
        <v>136</v>
      </c>
      <c r="F424" s="95">
        <v>45127</v>
      </c>
      <c r="G424" s="83">
        <v>8941508.6031040028</v>
      </c>
      <c r="H424" s="85">
        <v>5.743957</v>
      </c>
      <c r="I424" s="83">
        <v>513.59637894500008</v>
      </c>
      <c r="J424" s="84">
        <f t="shared" si="6"/>
        <v>-1.1003084326517149E-3</v>
      </c>
      <c r="K424" s="84">
        <f>I424/'סכום נכסי הקרן'!$C$42</f>
        <v>8.2701329583568085E-6</v>
      </c>
    </row>
    <row r="425" spans="2:11">
      <c r="B425" s="76" t="s">
        <v>3184</v>
      </c>
      <c r="C425" s="73" t="s">
        <v>3185</v>
      </c>
      <c r="D425" s="86" t="s">
        <v>515</v>
      </c>
      <c r="E425" s="86" t="s">
        <v>136</v>
      </c>
      <c r="F425" s="95">
        <v>45127</v>
      </c>
      <c r="G425" s="83">
        <v>68579080.494381994</v>
      </c>
      <c r="H425" s="85">
        <v>5.7772860000000001</v>
      </c>
      <c r="I425" s="83">
        <v>3962.009783199001</v>
      </c>
      <c r="J425" s="84">
        <f t="shared" si="6"/>
        <v>-8.4880520062414529E-3</v>
      </c>
      <c r="K425" s="84">
        <f>I425/'סכום נכסי הקרן'!$C$42</f>
        <v>6.3797855733860318E-5</v>
      </c>
    </row>
    <row r="426" spans="2:11">
      <c r="B426" s="76" t="s">
        <v>3184</v>
      </c>
      <c r="C426" s="73" t="s">
        <v>3186</v>
      </c>
      <c r="D426" s="86" t="s">
        <v>515</v>
      </c>
      <c r="E426" s="86" t="s">
        <v>136</v>
      </c>
      <c r="F426" s="95">
        <v>45127</v>
      </c>
      <c r="G426" s="83">
        <v>10814272.000000002</v>
      </c>
      <c r="H426" s="85">
        <v>5.7772860000000001</v>
      </c>
      <c r="I426" s="83">
        <v>624.77145000000007</v>
      </c>
      <c r="J426" s="84">
        <f t="shared" si="6"/>
        <v>-1.3384854782799314E-3</v>
      </c>
      <c r="K426" s="84">
        <f>I426/'סכום נכסי הקרן'!$C$42</f>
        <v>1.006031812509856E-5</v>
      </c>
    </row>
    <row r="427" spans="2:11">
      <c r="B427" s="76" t="s">
        <v>3187</v>
      </c>
      <c r="C427" s="73" t="s">
        <v>3188</v>
      </c>
      <c r="D427" s="86" t="s">
        <v>515</v>
      </c>
      <c r="E427" s="86" t="s">
        <v>137</v>
      </c>
      <c r="F427" s="95">
        <v>45195</v>
      </c>
      <c r="G427" s="83">
        <v>15850035.121763002</v>
      </c>
      <c r="H427" s="85">
        <v>-0.37175000000000002</v>
      </c>
      <c r="I427" s="83">
        <v>-58.922489144000011</v>
      </c>
      <c r="J427" s="84">
        <f t="shared" si="6"/>
        <v>1.2623319465598326E-4</v>
      </c>
      <c r="K427" s="84">
        <f>I427/'סכום נכסי הקרן'!$C$42</f>
        <v>-9.4879333156357642E-7</v>
      </c>
    </row>
    <row r="428" spans="2:11">
      <c r="B428" s="76" t="s">
        <v>3189</v>
      </c>
      <c r="C428" s="73" t="s">
        <v>3190</v>
      </c>
      <c r="D428" s="86" t="s">
        <v>515</v>
      </c>
      <c r="E428" s="86" t="s">
        <v>137</v>
      </c>
      <c r="F428" s="95">
        <v>45153</v>
      </c>
      <c r="G428" s="83">
        <v>99471216.840000018</v>
      </c>
      <c r="H428" s="85">
        <v>3.4994689999999999</v>
      </c>
      <c r="I428" s="83">
        <v>3480.9647000000004</v>
      </c>
      <c r="J428" s="84">
        <f t="shared" si="6"/>
        <v>-7.4574801735179446E-3</v>
      </c>
      <c r="K428" s="84">
        <f>I428/'סכום נכסי הקרן'!$C$42</f>
        <v>5.6051876673043034E-5</v>
      </c>
    </row>
    <row r="429" spans="2:11">
      <c r="B429" s="76" t="s">
        <v>3189</v>
      </c>
      <c r="C429" s="73" t="s">
        <v>3191</v>
      </c>
      <c r="D429" s="86" t="s">
        <v>515</v>
      </c>
      <c r="E429" s="86" t="s">
        <v>137</v>
      </c>
      <c r="F429" s="95">
        <v>45153</v>
      </c>
      <c r="G429" s="83">
        <v>65937299.715033017</v>
      </c>
      <c r="H429" s="85">
        <v>3.4994689999999999</v>
      </c>
      <c r="I429" s="83">
        <v>2307.4555623330002</v>
      </c>
      <c r="J429" s="84">
        <f t="shared" si="6"/>
        <v>-4.9434009219835083E-3</v>
      </c>
      <c r="K429" s="84">
        <f>I429/'סכום נכסי הקרן'!$C$42</f>
        <v>3.7155566274032161E-5</v>
      </c>
    </row>
    <row r="430" spans="2:11">
      <c r="B430" s="76" t="s">
        <v>3192</v>
      </c>
      <c r="C430" s="73" t="s">
        <v>3193</v>
      </c>
      <c r="D430" s="86" t="s">
        <v>515</v>
      </c>
      <c r="E430" s="86" t="s">
        <v>137</v>
      </c>
      <c r="F430" s="95">
        <v>45153</v>
      </c>
      <c r="G430" s="83">
        <v>21980918.657145999</v>
      </c>
      <c r="H430" s="85">
        <v>3.5074540000000001</v>
      </c>
      <c r="I430" s="83">
        <v>770.97060624599999</v>
      </c>
      <c r="J430" s="84">
        <f t="shared" si="6"/>
        <v>-1.6516967294855516E-3</v>
      </c>
      <c r="K430" s="84">
        <f>I430/'סכום נכסי הקרן'!$C$42</f>
        <v>1.2414475027523839E-5</v>
      </c>
    </row>
    <row r="431" spans="2:11">
      <c r="B431" s="76" t="s">
        <v>3192</v>
      </c>
      <c r="C431" s="73" t="s">
        <v>3194</v>
      </c>
      <c r="D431" s="86" t="s">
        <v>515</v>
      </c>
      <c r="E431" s="86" t="s">
        <v>137</v>
      </c>
      <c r="F431" s="95">
        <v>45153</v>
      </c>
      <c r="G431" s="83">
        <v>155212202.16000003</v>
      </c>
      <c r="H431" s="85">
        <v>3.5074540000000001</v>
      </c>
      <c r="I431" s="83">
        <v>5443.9965599999996</v>
      </c>
      <c r="J431" s="84">
        <f t="shared" si="6"/>
        <v>-1.1663001469362756E-2</v>
      </c>
      <c r="K431" s="84">
        <f>I431/'סכום נכסי הקרן'!$C$42</f>
        <v>8.7661395644026628E-5</v>
      </c>
    </row>
    <row r="432" spans="2:11">
      <c r="B432" s="76" t="s">
        <v>3195</v>
      </c>
      <c r="C432" s="73" t="s">
        <v>3196</v>
      </c>
      <c r="D432" s="86" t="s">
        <v>515</v>
      </c>
      <c r="E432" s="86" t="s">
        <v>137</v>
      </c>
      <c r="F432" s="95">
        <v>45152</v>
      </c>
      <c r="G432" s="83">
        <v>50960918.400000006</v>
      </c>
      <c r="H432" s="85">
        <v>3.5135830000000001</v>
      </c>
      <c r="I432" s="83">
        <v>1790.5539900000001</v>
      </c>
      <c r="J432" s="84">
        <f t="shared" si="6"/>
        <v>-3.8360115746185093E-3</v>
      </c>
      <c r="K432" s="84">
        <f>I432/'סכום נכסי הקרן'!$C$42</f>
        <v>2.8832211778506438E-5</v>
      </c>
    </row>
    <row r="433" spans="2:11">
      <c r="B433" s="76" t="s">
        <v>3195</v>
      </c>
      <c r="C433" s="73" t="s">
        <v>3197</v>
      </c>
      <c r="D433" s="86" t="s">
        <v>515</v>
      </c>
      <c r="E433" s="86" t="s">
        <v>137</v>
      </c>
      <c r="F433" s="95">
        <v>45152</v>
      </c>
      <c r="G433" s="83">
        <v>7864381.6740940008</v>
      </c>
      <c r="H433" s="85">
        <v>3.5135830000000001</v>
      </c>
      <c r="I433" s="83">
        <v>276.32155016700005</v>
      </c>
      <c r="J433" s="84">
        <f t="shared" si="6"/>
        <v>-5.9198028692624978E-4</v>
      </c>
      <c r="K433" s="84">
        <f>I433/'סכום נכסי הקרן'!$C$42</f>
        <v>4.4494393901968497E-6</v>
      </c>
    </row>
    <row r="434" spans="2:11">
      <c r="B434" s="76" t="s">
        <v>3198</v>
      </c>
      <c r="C434" s="73" t="s">
        <v>3199</v>
      </c>
      <c r="D434" s="86" t="s">
        <v>515</v>
      </c>
      <c r="E434" s="86" t="s">
        <v>137</v>
      </c>
      <c r="F434" s="95">
        <v>45153</v>
      </c>
      <c r="G434" s="83">
        <v>47266423.335891008</v>
      </c>
      <c r="H434" s="85">
        <v>3.522659</v>
      </c>
      <c r="I434" s="83">
        <v>1665.0350269090002</v>
      </c>
      <c r="J434" s="84">
        <f t="shared" si="6"/>
        <v>-3.5671047458156599E-3</v>
      </c>
      <c r="K434" s="84">
        <f>I434/'סכום נכסי הקרן'!$C$42</f>
        <v>2.6811055563016815E-5</v>
      </c>
    </row>
    <row r="435" spans="2:11">
      <c r="B435" s="76" t="s">
        <v>3200</v>
      </c>
      <c r="C435" s="73" t="s">
        <v>3201</v>
      </c>
      <c r="D435" s="86" t="s">
        <v>515</v>
      </c>
      <c r="E435" s="86" t="s">
        <v>137</v>
      </c>
      <c r="F435" s="95">
        <v>45152</v>
      </c>
      <c r="G435" s="83">
        <v>127685195.52000003</v>
      </c>
      <c r="H435" s="85">
        <v>3.5439820000000002</v>
      </c>
      <c r="I435" s="83">
        <v>4525.139900000001</v>
      </c>
      <c r="J435" s="84">
        <f t="shared" si="6"/>
        <v>-9.6944795466167698E-3</v>
      </c>
      <c r="K435" s="84">
        <f>I435/'סכום נכסי הקרן'!$C$42</f>
        <v>7.2865600620157492E-5</v>
      </c>
    </row>
    <row r="436" spans="2:11">
      <c r="B436" s="76" t="s">
        <v>3202</v>
      </c>
      <c r="C436" s="73" t="s">
        <v>3203</v>
      </c>
      <c r="D436" s="86" t="s">
        <v>515</v>
      </c>
      <c r="E436" s="86" t="s">
        <v>137</v>
      </c>
      <c r="F436" s="95">
        <v>45113</v>
      </c>
      <c r="G436" s="83">
        <v>1859682.3109630002</v>
      </c>
      <c r="H436" s="85">
        <v>3.643138</v>
      </c>
      <c r="I436" s="83">
        <v>67.750797211000005</v>
      </c>
      <c r="J436" s="84">
        <f t="shared" si="6"/>
        <v>-1.451466103465707E-4</v>
      </c>
      <c r="K436" s="84">
        <f>I436/'סכום נכסי הקרן'!$C$42</f>
        <v>1.0909502557642483E-6</v>
      </c>
    </row>
    <row r="437" spans="2:11">
      <c r="B437" s="76" t="s">
        <v>3202</v>
      </c>
      <c r="C437" s="73" t="s">
        <v>3204</v>
      </c>
      <c r="D437" s="86" t="s">
        <v>515</v>
      </c>
      <c r="E437" s="86" t="s">
        <v>137</v>
      </c>
      <c r="F437" s="95">
        <v>45113</v>
      </c>
      <c r="G437" s="83">
        <v>52565414.77242101</v>
      </c>
      <c r="H437" s="85">
        <v>3.643138</v>
      </c>
      <c r="I437" s="83">
        <v>1915.0307178530002</v>
      </c>
      <c r="J437" s="84">
        <f t="shared" si="6"/>
        <v>-4.102685560145607E-3</v>
      </c>
      <c r="K437" s="84">
        <f>I437/'סכום נכסי הקרן'!$C$42</f>
        <v>3.083658550808787E-5</v>
      </c>
    </row>
    <row r="438" spans="2:11">
      <c r="B438" s="76" t="s">
        <v>3205</v>
      </c>
      <c r="C438" s="73" t="s">
        <v>3206</v>
      </c>
      <c r="D438" s="86" t="s">
        <v>515</v>
      </c>
      <c r="E438" s="86" t="s">
        <v>137</v>
      </c>
      <c r="F438" s="95">
        <v>45113</v>
      </c>
      <c r="G438" s="83">
        <v>55028944.054257005</v>
      </c>
      <c r="H438" s="85">
        <v>3.659062</v>
      </c>
      <c r="I438" s="83">
        <v>2013.5429570530002</v>
      </c>
      <c r="J438" s="84">
        <f t="shared" si="6"/>
        <v>-4.3137342589970656E-3</v>
      </c>
      <c r="K438" s="84">
        <f>I438/'סכום נכסי הקרן'!$C$42</f>
        <v>3.242286872504313E-5</v>
      </c>
    </row>
    <row r="439" spans="2:11">
      <c r="B439" s="76" t="s">
        <v>3207</v>
      </c>
      <c r="C439" s="73" t="s">
        <v>3208</v>
      </c>
      <c r="D439" s="86" t="s">
        <v>515</v>
      </c>
      <c r="E439" s="86" t="s">
        <v>137</v>
      </c>
      <c r="F439" s="95">
        <v>45113</v>
      </c>
      <c r="G439" s="83">
        <v>77060527.949442014</v>
      </c>
      <c r="H439" s="85">
        <v>3.6840730000000002</v>
      </c>
      <c r="I439" s="83">
        <v>2838.9664119970007</v>
      </c>
      <c r="J439" s="84">
        <f t="shared" si="6"/>
        <v>-6.0820886034124409E-3</v>
      </c>
      <c r="K439" s="84">
        <f>I439/'סכום נכסי הקרן'!$C$42</f>
        <v>4.5714165157770018E-5</v>
      </c>
    </row>
    <row r="440" spans="2:11">
      <c r="B440" s="76" t="s">
        <v>3209</v>
      </c>
      <c r="C440" s="73" t="s">
        <v>3210</v>
      </c>
      <c r="D440" s="86" t="s">
        <v>515</v>
      </c>
      <c r="E440" s="86" t="s">
        <v>134</v>
      </c>
      <c r="F440" s="95">
        <v>45127</v>
      </c>
      <c r="G440" s="83">
        <v>40050154.150000006</v>
      </c>
      <c r="H440" s="85">
        <v>7.152228</v>
      </c>
      <c r="I440" s="83">
        <v>2864.4783300000004</v>
      </c>
      <c r="J440" s="84">
        <f t="shared" si="6"/>
        <v>-6.1367443207472894E-3</v>
      </c>
      <c r="K440" s="84">
        <f>I440/'סכום נכסי הקרן'!$C$42</f>
        <v>4.6124968197972324E-5</v>
      </c>
    </row>
    <row r="441" spans="2:11">
      <c r="B441" s="76" t="s">
        <v>3211</v>
      </c>
      <c r="C441" s="73" t="s">
        <v>3212</v>
      </c>
      <c r="D441" s="86" t="s">
        <v>515</v>
      </c>
      <c r="E441" s="86" t="s">
        <v>134</v>
      </c>
      <c r="F441" s="95">
        <v>45141</v>
      </c>
      <c r="G441" s="83">
        <v>35197494.821075007</v>
      </c>
      <c r="H441" s="85">
        <v>4.7432480000000004</v>
      </c>
      <c r="I441" s="83">
        <v>1669.5044159580004</v>
      </c>
      <c r="J441" s="84">
        <f t="shared" si="6"/>
        <v>-3.5766797869588975E-3</v>
      </c>
      <c r="K441" s="84">
        <f>I441/'סכום נכסי הקרן'!$C$42</f>
        <v>2.6883023441282979E-5</v>
      </c>
    </row>
    <row r="442" spans="2:11">
      <c r="B442" s="72"/>
      <c r="C442" s="73"/>
      <c r="D442" s="73"/>
      <c r="E442" s="73"/>
      <c r="F442" s="73"/>
      <c r="G442" s="83"/>
      <c r="H442" s="85"/>
      <c r="I442" s="73"/>
      <c r="J442" s="84"/>
      <c r="K442" s="73"/>
    </row>
    <row r="443" spans="2:11">
      <c r="B443" s="92" t="s">
        <v>196</v>
      </c>
      <c r="C443" s="71"/>
      <c r="D443" s="71"/>
      <c r="E443" s="71"/>
      <c r="F443" s="71"/>
      <c r="G443" s="80"/>
      <c r="H443" s="82"/>
      <c r="I443" s="80">
        <v>-27034.539247902005</v>
      </c>
      <c r="J443" s="81">
        <f t="shared" si="6"/>
        <v>5.7917720464508562E-2</v>
      </c>
      <c r="K443" s="81">
        <f>I443/'סכום נכסי הקרן'!$C$42</f>
        <v>-4.3532089246292691E-4</v>
      </c>
    </row>
    <row r="444" spans="2:11">
      <c r="B444" s="76" t="s">
        <v>3213</v>
      </c>
      <c r="C444" s="73" t="s">
        <v>3214</v>
      </c>
      <c r="D444" s="86" t="s">
        <v>515</v>
      </c>
      <c r="E444" s="86" t="s">
        <v>135</v>
      </c>
      <c r="F444" s="95">
        <v>44889</v>
      </c>
      <c r="G444" s="83">
        <v>30000000.000000004</v>
      </c>
      <c r="H444" s="85">
        <v>-6.4377310000000003</v>
      </c>
      <c r="I444" s="83">
        <v>-1931.3193000000003</v>
      </c>
      <c r="J444" s="84">
        <f t="shared" si="6"/>
        <v>4.1375815699833318E-3</v>
      </c>
      <c r="K444" s="84">
        <f>I444/'סכום נכסי הקרן'!$C$42</f>
        <v>-3.1098870729676694E-5</v>
      </c>
    </row>
    <row r="445" spans="2:11">
      <c r="B445" s="76" t="s">
        <v>3215</v>
      </c>
      <c r="C445" s="73" t="s">
        <v>3216</v>
      </c>
      <c r="D445" s="86" t="s">
        <v>515</v>
      </c>
      <c r="E445" s="86" t="s">
        <v>135</v>
      </c>
      <c r="F445" s="95">
        <v>44888</v>
      </c>
      <c r="G445" s="83">
        <v>20000000.000000004</v>
      </c>
      <c r="H445" s="85">
        <v>-6.1103329999999998</v>
      </c>
      <c r="I445" s="83">
        <v>-1222.0666000000003</v>
      </c>
      <c r="J445" s="84">
        <f t="shared" si="6"/>
        <v>2.6181068254494183E-3</v>
      </c>
      <c r="K445" s="84">
        <f>I445/'סכום נכסי הקרן'!$C$42</f>
        <v>-1.9678201950581407E-5</v>
      </c>
    </row>
    <row r="446" spans="2:11">
      <c r="B446" s="76" t="s">
        <v>3217</v>
      </c>
      <c r="C446" s="73" t="s">
        <v>3218</v>
      </c>
      <c r="D446" s="86" t="s">
        <v>515</v>
      </c>
      <c r="E446" s="86" t="s">
        <v>135</v>
      </c>
      <c r="F446" s="95">
        <v>44888</v>
      </c>
      <c r="G446" s="83">
        <v>10000000.000000002</v>
      </c>
      <c r="H446" s="85">
        <v>-6.0276459999999998</v>
      </c>
      <c r="I446" s="83">
        <v>-602.76460000000009</v>
      </c>
      <c r="J446" s="84">
        <f t="shared" si="6"/>
        <v>1.2913388790752388E-3</v>
      </c>
      <c r="K446" s="84">
        <f>I446/'סכום נכסי הקרן'!$C$42</f>
        <v>-9.7059550825310348E-6</v>
      </c>
    </row>
    <row r="447" spans="2:11">
      <c r="B447" s="76" t="s">
        <v>3219</v>
      </c>
      <c r="C447" s="73" t="s">
        <v>3220</v>
      </c>
      <c r="D447" s="86" t="s">
        <v>515</v>
      </c>
      <c r="E447" s="86" t="s">
        <v>135</v>
      </c>
      <c r="F447" s="95">
        <v>44888</v>
      </c>
      <c r="G447" s="83">
        <v>30000000.000000004</v>
      </c>
      <c r="H447" s="85">
        <v>-5.9449589999999999</v>
      </c>
      <c r="I447" s="83">
        <v>-1783.4877000000001</v>
      </c>
      <c r="J447" s="84">
        <f t="shared" si="6"/>
        <v>3.8208730362773056E-3</v>
      </c>
      <c r="K447" s="84">
        <f>I447/'סכום נכסי הקרן'!$C$42</f>
        <v>-2.8718427569314096E-5</v>
      </c>
    </row>
    <row r="448" spans="2:11">
      <c r="B448" s="76" t="s">
        <v>3221</v>
      </c>
      <c r="C448" s="73" t="s">
        <v>3222</v>
      </c>
      <c r="D448" s="86" t="s">
        <v>515</v>
      </c>
      <c r="E448" s="86" t="s">
        <v>135</v>
      </c>
      <c r="F448" s="95">
        <v>44887</v>
      </c>
      <c r="G448" s="83">
        <v>30000000.000000004</v>
      </c>
      <c r="H448" s="85">
        <v>-5.6994530000000001</v>
      </c>
      <c r="I448" s="83">
        <v>-1709.8359000000003</v>
      </c>
      <c r="J448" s="84">
        <f t="shared" si="6"/>
        <v>3.6630843525127421E-3</v>
      </c>
      <c r="K448" s="84">
        <f>I448/'סכום נכסי הקרן'!$C$42</f>
        <v>-2.7532457022026553E-5</v>
      </c>
    </row>
    <row r="449" spans="2:11">
      <c r="B449" s="76" t="s">
        <v>3223</v>
      </c>
      <c r="C449" s="73" t="s">
        <v>3224</v>
      </c>
      <c r="D449" s="86" t="s">
        <v>515</v>
      </c>
      <c r="E449" s="86" t="s">
        <v>135</v>
      </c>
      <c r="F449" s="95">
        <v>44887</v>
      </c>
      <c r="G449" s="83">
        <v>30000000.000000004</v>
      </c>
      <c r="H449" s="85">
        <v>-5.6555549999999997</v>
      </c>
      <c r="I449" s="83">
        <v>-1696.6665000000003</v>
      </c>
      <c r="J449" s="84">
        <f t="shared" si="6"/>
        <v>3.6348707543118965E-3</v>
      </c>
      <c r="K449" s="84">
        <f>I449/'סכום נכסי הקרן'!$C$42</f>
        <v>-2.7320398110697182E-5</v>
      </c>
    </row>
    <row r="450" spans="2:11">
      <c r="B450" s="76" t="s">
        <v>3225</v>
      </c>
      <c r="C450" s="73" t="s">
        <v>3226</v>
      </c>
      <c r="D450" s="86" t="s">
        <v>515</v>
      </c>
      <c r="E450" s="86" t="s">
        <v>135</v>
      </c>
      <c r="F450" s="95">
        <v>44894</v>
      </c>
      <c r="G450" s="83">
        <v>45000000.000000007</v>
      </c>
      <c r="H450" s="85">
        <v>-5.8364060000000002</v>
      </c>
      <c r="I450" s="83">
        <v>-2626.3827000000006</v>
      </c>
      <c r="J450" s="84">
        <f t="shared" si="6"/>
        <v>5.6266577231652275E-3</v>
      </c>
      <c r="K450" s="84">
        <f>I450/'סכום נכסי הקרן'!$C$42</f>
        <v>-4.2291057762411037E-5</v>
      </c>
    </row>
    <row r="451" spans="2:11">
      <c r="B451" s="76" t="s">
        <v>3227</v>
      </c>
      <c r="C451" s="73" t="s">
        <v>3228</v>
      </c>
      <c r="D451" s="86" t="s">
        <v>515</v>
      </c>
      <c r="E451" s="86" t="s">
        <v>135</v>
      </c>
      <c r="F451" s="95">
        <v>44894</v>
      </c>
      <c r="G451" s="83">
        <v>30000000.000000004</v>
      </c>
      <c r="H451" s="85">
        <v>-5.7950920000000004</v>
      </c>
      <c r="I451" s="83">
        <v>-1738.5276000000003</v>
      </c>
      <c r="J451" s="84">
        <f t="shared" si="6"/>
        <v>3.7245523081902376E-3</v>
      </c>
      <c r="K451" s="84">
        <f>I451/'סכום נכסי הקרן'!$C$42</f>
        <v>-2.7994462175350847E-5</v>
      </c>
    </row>
    <row r="452" spans="2:11">
      <c r="B452" s="76" t="s">
        <v>3229</v>
      </c>
      <c r="C452" s="73" t="s">
        <v>3230</v>
      </c>
      <c r="D452" s="86" t="s">
        <v>515</v>
      </c>
      <c r="E452" s="86" t="s">
        <v>135</v>
      </c>
      <c r="F452" s="95">
        <v>44894</v>
      </c>
      <c r="G452" s="83">
        <v>45000000.000000007</v>
      </c>
      <c r="H452" s="85">
        <v>-5.7950920000000004</v>
      </c>
      <c r="I452" s="83">
        <v>-2607.7914000000005</v>
      </c>
      <c r="J452" s="84">
        <f t="shared" si="6"/>
        <v>5.5868284622853561E-3</v>
      </c>
      <c r="K452" s="84">
        <f>I452/'סכום נכסי הקרן'!$C$42</f>
        <v>-4.1991693263026269E-5</v>
      </c>
    </row>
    <row r="453" spans="2:11">
      <c r="B453" s="76" t="s">
        <v>3231</v>
      </c>
      <c r="C453" s="73" t="s">
        <v>3232</v>
      </c>
      <c r="D453" s="86" t="s">
        <v>515</v>
      </c>
      <c r="E453" s="86" t="s">
        <v>135</v>
      </c>
      <c r="F453" s="95">
        <v>44895</v>
      </c>
      <c r="G453" s="83">
        <v>30000000.000000004</v>
      </c>
      <c r="H453" s="85">
        <v>-5.4765629999999996</v>
      </c>
      <c r="I453" s="83">
        <v>-1642.9688999999998</v>
      </c>
      <c r="J453" s="84">
        <f t="shared" si="6"/>
        <v>3.5198311541213226E-3</v>
      </c>
      <c r="K453" s="84">
        <f>I453/'סכום נכסי הקרן'!$C$42</f>
        <v>-2.6455738020108378E-5</v>
      </c>
    </row>
    <row r="454" spans="2:11">
      <c r="B454" s="76" t="s">
        <v>3233</v>
      </c>
      <c r="C454" s="73" t="s">
        <v>3234</v>
      </c>
      <c r="D454" s="86" t="s">
        <v>515</v>
      </c>
      <c r="E454" s="86" t="s">
        <v>135</v>
      </c>
      <c r="F454" s="95">
        <v>45036</v>
      </c>
      <c r="G454" s="83">
        <v>85000000.000000015</v>
      </c>
      <c r="H454" s="85">
        <v>-3.4181840000000001</v>
      </c>
      <c r="I454" s="83">
        <v>-2905.4564000000005</v>
      </c>
      <c r="J454" s="84">
        <f t="shared" si="6"/>
        <v>6.2245341063127775E-3</v>
      </c>
      <c r="K454" s="84">
        <f>I454/'סכום נכסי הקרן'!$C$42</f>
        <v>-4.6784813362716261E-5</v>
      </c>
    </row>
    <row r="455" spans="2:11">
      <c r="B455" s="76" t="s">
        <v>3235</v>
      </c>
      <c r="C455" s="73" t="s">
        <v>3236</v>
      </c>
      <c r="D455" s="86" t="s">
        <v>515</v>
      </c>
      <c r="E455" s="86" t="s">
        <v>135</v>
      </c>
      <c r="F455" s="95">
        <v>45036</v>
      </c>
      <c r="G455" s="83">
        <v>25000000.000000004</v>
      </c>
      <c r="H455" s="85">
        <v>-3.2962790000000002</v>
      </c>
      <c r="I455" s="83">
        <v>-824.06975000000011</v>
      </c>
      <c r="J455" s="84">
        <f t="shared" si="6"/>
        <v>1.7654542208431156E-3</v>
      </c>
      <c r="K455" s="84">
        <f>I455/'סכום נכסי הקרן'!$C$42</f>
        <v>-1.3269498537858027E-5</v>
      </c>
    </row>
    <row r="456" spans="2:11">
      <c r="B456" s="76" t="s">
        <v>3237</v>
      </c>
      <c r="C456" s="73" t="s">
        <v>3238</v>
      </c>
      <c r="D456" s="86" t="s">
        <v>515</v>
      </c>
      <c r="E456" s="86" t="s">
        <v>135</v>
      </c>
      <c r="F456" s="95">
        <v>45036</v>
      </c>
      <c r="G456" s="83">
        <v>40000000.000000007</v>
      </c>
      <c r="H456" s="85">
        <v>-3.284789</v>
      </c>
      <c r="I456" s="83">
        <v>-1313.9156000000003</v>
      </c>
      <c r="J456" s="84">
        <f t="shared" si="6"/>
        <v>2.8148804659455279E-3</v>
      </c>
      <c r="K456" s="84">
        <f>I456/'סכום נכסי הקרן'!$C$42</f>
        <v>-2.1157191042468013E-5</v>
      </c>
    </row>
    <row r="457" spans="2:11">
      <c r="B457" s="76" t="s">
        <v>3239</v>
      </c>
      <c r="C457" s="73" t="s">
        <v>3240</v>
      </c>
      <c r="D457" s="86" t="s">
        <v>515</v>
      </c>
      <c r="E457" s="86" t="s">
        <v>135</v>
      </c>
      <c r="F457" s="95">
        <v>45034</v>
      </c>
      <c r="G457" s="83">
        <v>25000000.000000004</v>
      </c>
      <c r="H457" s="85">
        <v>-3.0997050000000002</v>
      </c>
      <c r="I457" s="83">
        <v>-774.9262500000001</v>
      </c>
      <c r="J457" s="84">
        <f t="shared" si="6"/>
        <v>1.6601711431643103E-3</v>
      </c>
      <c r="K457" s="84">
        <f>I457/'סכום נכסי הקרן'!$C$42</f>
        <v>-1.2478170374926157E-5</v>
      </c>
    </row>
    <row r="458" spans="2:11">
      <c r="B458" s="76" t="s">
        <v>3241</v>
      </c>
      <c r="C458" s="73" t="s">
        <v>3242</v>
      </c>
      <c r="D458" s="86" t="s">
        <v>515</v>
      </c>
      <c r="E458" s="86" t="s">
        <v>135</v>
      </c>
      <c r="F458" s="95">
        <v>45034</v>
      </c>
      <c r="G458" s="83">
        <v>115000000.00000001</v>
      </c>
      <c r="H458" s="85">
        <v>-2.8557809999999999</v>
      </c>
      <c r="I458" s="83">
        <v>-3284.1481500000004</v>
      </c>
      <c r="J458" s="84">
        <f t="shared" si="6"/>
        <v>7.0358282333402109E-3</v>
      </c>
      <c r="K458" s="84">
        <f>I458/'סכום נכסי הקרן'!$C$42</f>
        <v>-5.2882658384844425E-5</v>
      </c>
    </row>
    <row r="459" spans="2:11">
      <c r="B459" s="76" t="s">
        <v>3243</v>
      </c>
      <c r="C459" s="73" t="s">
        <v>3244</v>
      </c>
      <c r="D459" s="86" t="s">
        <v>515</v>
      </c>
      <c r="E459" s="86" t="s">
        <v>135</v>
      </c>
      <c r="F459" s="95">
        <v>45119</v>
      </c>
      <c r="G459" s="83">
        <v>9931190.7000000011</v>
      </c>
      <c r="H459" s="85">
        <v>-2.4624030000000001</v>
      </c>
      <c r="I459" s="83">
        <v>-244.54593773300002</v>
      </c>
      <c r="J459" s="84">
        <f t="shared" si="6"/>
        <v>5.2390548004069141E-4</v>
      </c>
      <c r="K459" s="84">
        <f>I459/'סכום נכסי הקרן'!$C$42</f>
        <v>-3.9377758535453624E-6</v>
      </c>
    </row>
    <row r="460" spans="2:11">
      <c r="B460" s="76" t="s">
        <v>3245</v>
      </c>
      <c r="C460" s="73" t="s">
        <v>3246</v>
      </c>
      <c r="D460" s="86" t="s">
        <v>515</v>
      </c>
      <c r="E460" s="86" t="s">
        <v>135</v>
      </c>
      <c r="F460" s="95">
        <v>45196</v>
      </c>
      <c r="G460" s="83">
        <v>4965595.3500000006</v>
      </c>
      <c r="H460" s="85">
        <v>-1.4406319999999999</v>
      </c>
      <c r="I460" s="83">
        <v>-71.535955603000005</v>
      </c>
      <c r="J460" s="84">
        <f t="shared" ref="J460:J476" si="7">IFERROR(I460/$I$11,0)</f>
        <v>1.5325578297390732E-4</v>
      </c>
      <c r="K460" s="84">
        <f>I460/'סכום נכסי הקרן'!$C$42</f>
        <v>-1.1519003801295766E-6</v>
      </c>
    </row>
    <row r="461" spans="2:11">
      <c r="B461" s="76" t="s">
        <v>3247</v>
      </c>
      <c r="C461" s="73" t="s">
        <v>3248</v>
      </c>
      <c r="D461" s="86" t="s">
        <v>515</v>
      </c>
      <c r="E461" s="86" t="s">
        <v>135</v>
      </c>
      <c r="F461" s="95">
        <v>45196</v>
      </c>
      <c r="G461" s="83">
        <v>4965595.3500000006</v>
      </c>
      <c r="H461" s="85">
        <v>-1.090101</v>
      </c>
      <c r="I461" s="83">
        <v>-54.130004566000011</v>
      </c>
      <c r="J461" s="84">
        <f t="shared" si="7"/>
        <v>1.1596596651594337E-4</v>
      </c>
      <c r="K461" s="84">
        <f>I461/'סכום נכסי הקרן'!$C$42</f>
        <v>-8.7162284071558921E-7</v>
      </c>
    </row>
    <row r="462" spans="2:11">
      <c r="B462" s="72"/>
      <c r="C462" s="73"/>
      <c r="D462" s="73"/>
      <c r="E462" s="73"/>
      <c r="F462" s="73"/>
      <c r="G462" s="83"/>
      <c r="H462" s="85"/>
      <c r="I462" s="73"/>
      <c r="J462" s="84"/>
      <c r="K462" s="73"/>
    </row>
    <row r="463" spans="2:11">
      <c r="B463" s="70" t="s">
        <v>208</v>
      </c>
      <c r="C463" s="71"/>
      <c r="D463" s="71"/>
      <c r="E463" s="71"/>
      <c r="F463" s="71"/>
      <c r="G463" s="80"/>
      <c r="H463" s="82"/>
      <c r="I463" s="80">
        <v>33250.531142225998</v>
      </c>
      <c r="J463" s="81">
        <f t="shared" si="7"/>
        <v>-7.1234613999990093E-2</v>
      </c>
      <c r="K463" s="81">
        <f>I463/'סכום נכסי הקרן'!$C$42</f>
        <v>5.354132637131391E-4</v>
      </c>
    </row>
    <row r="464" spans="2:11">
      <c r="B464" s="92" t="s">
        <v>195</v>
      </c>
      <c r="C464" s="71"/>
      <c r="D464" s="71"/>
      <c r="E464" s="71"/>
      <c r="F464" s="71"/>
      <c r="G464" s="80"/>
      <c r="H464" s="82"/>
      <c r="I464" s="80">
        <v>33641.070188944999</v>
      </c>
      <c r="J464" s="81">
        <f t="shared" si="7"/>
        <v>-7.207128930379067E-2</v>
      </c>
      <c r="K464" s="81">
        <f>I464/'סכום נכסי הקרן'!$C$42</f>
        <v>5.4170187861426154E-4</v>
      </c>
    </row>
    <row r="465" spans="2:11">
      <c r="B465" s="76" t="s">
        <v>3249</v>
      </c>
      <c r="C465" s="73" t="s">
        <v>3250</v>
      </c>
      <c r="D465" s="86" t="s">
        <v>515</v>
      </c>
      <c r="E465" s="86" t="s">
        <v>143</v>
      </c>
      <c r="F465" s="95">
        <v>44909</v>
      </c>
      <c r="G465" s="83">
        <v>150869127.22236803</v>
      </c>
      <c r="H465" s="85">
        <v>15.957428</v>
      </c>
      <c r="I465" s="83">
        <v>24074.831703466003</v>
      </c>
      <c r="J465" s="84">
        <f t="shared" si="7"/>
        <v>-5.1576960866445712E-2</v>
      </c>
      <c r="K465" s="84">
        <f>I465/'סכום נכסי הקרן'!$C$42</f>
        <v>3.8766250561717643E-4</v>
      </c>
    </row>
    <row r="466" spans="2:11">
      <c r="B466" s="76" t="s">
        <v>3251</v>
      </c>
      <c r="C466" s="73" t="s">
        <v>3252</v>
      </c>
      <c r="D466" s="86" t="s">
        <v>515</v>
      </c>
      <c r="E466" s="86" t="s">
        <v>134</v>
      </c>
      <c r="F466" s="95">
        <v>44868</v>
      </c>
      <c r="G466" s="83">
        <v>97494567.673656031</v>
      </c>
      <c r="H466" s="85">
        <v>-4.7118099999999998</v>
      </c>
      <c r="I466" s="83">
        <v>-4593.7588996370005</v>
      </c>
      <c r="J466" s="84">
        <f t="shared" si="7"/>
        <v>9.8414861592720365E-3</v>
      </c>
      <c r="K466" s="84">
        <f>I466/'סכום נכסי הקרן'!$C$42</f>
        <v>-7.3970531016343552E-5</v>
      </c>
    </row>
    <row r="467" spans="2:11">
      <c r="B467" s="76" t="s">
        <v>3253</v>
      </c>
      <c r="C467" s="73" t="s">
        <v>3254</v>
      </c>
      <c r="D467" s="86" t="s">
        <v>515</v>
      </c>
      <c r="E467" s="86" t="s">
        <v>134</v>
      </c>
      <c r="F467" s="95">
        <v>44972</v>
      </c>
      <c r="G467" s="83">
        <v>431672229.50224304</v>
      </c>
      <c r="H467" s="85">
        <v>-4.1344789999999998</v>
      </c>
      <c r="I467" s="83">
        <v>-17847.396416583004</v>
      </c>
      <c r="J467" s="84">
        <f t="shared" si="7"/>
        <v>3.8235551462381376E-2</v>
      </c>
      <c r="K467" s="84">
        <f>I467/'סכום נכסי הקרן'!$C$42</f>
        <v>-2.8738586831323531E-4</v>
      </c>
    </row>
    <row r="468" spans="2:11">
      <c r="B468" s="76" t="s">
        <v>3255</v>
      </c>
      <c r="C468" s="73" t="s">
        <v>3256</v>
      </c>
      <c r="D468" s="86" t="s">
        <v>515</v>
      </c>
      <c r="E468" s="86" t="s">
        <v>143</v>
      </c>
      <c r="F468" s="95">
        <v>44972</v>
      </c>
      <c r="G468" s="83">
        <v>204114055.66790703</v>
      </c>
      <c r="H468" s="85">
        <v>18.719602999999999</v>
      </c>
      <c r="I468" s="83">
        <v>38209.340979661007</v>
      </c>
      <c r="J468" s="84">
        <f t="shared" si="7"/>
        <v>-8.1858170753357148E-2</v>
      </c>
      <c r="K468" s="84">
        <f>I468/'סכום נכסי הקרן'!$C$42</f>
        <v>6.1526198997370119E-4</v>
      </c>
    </row>
    <row r="469" spans="2:11">
      <c r="B469" s="76" t="s">
        <v>3257</v>
      </c>
      <c r="C469" s="73" t="s">
        <v>3258</v>
      </c>
      <c r="D469" s="86" t="s">
        <v>515</v>
      </c>
      <c r="E469" s="86" t="s">
        <v>134</v>
      </c>
      <c r="F469" s="95">
        <v>45068</v>
      </c>
      <c r="G469" s="83">
        <v>43445296.352448009</v>
      </c>
      <c r="H469" s="85">
        <v>4.9135770000000001</v>
      </c>
      <c r="I469" s="83">
        <v>2134.7179589790003</v>
      </c>
      <c r="J469" s="84">
        <f t="shared" si="7"/>
        <v>-4.5733347583612628E-3</v>
      </c>
      <c r="K469" s="84">
        <f>I469/'סכום נכסי הקרן'!$C$42</f>
        <v>3.4374076751890372E-5</v>
      </c>
    </row>
    <row r="470" spans="2:11">
      <c r="B470" s="76" t="s">
        <v>3253</v>
      </c>
      <c r="C470" s="73" t="s">
        <v>3259</v>
      </c>
      <c r="D470" s="86" t="s">
        <v>515</v>
      </c>
      <c r="E470" s="86" t="s">
        <v>134</v>
      </c>
      <c r="F470" s="95">
        <v>45069</v>
      </c>
      <c r="G470" s="83">
        <v>342628756.08750707</v>
      </c>
      <c r="H470" s="85">
        <v>2.166995</v>
      </c>
      <c r="I470" s="83">
        <v>7424.7483586260005</v>
      </c>
      <c r="J470" s="84">
        <f t="shared" si="7"/>
        <v>-1.590648525617433E-2</v>
      </c>
      <c r="K470" s="84">
        <f>I470/'סכום נכסי הקרן'!$C$42</f>
        <v>1.1955624810733739E-4</v>
      </c>
    </row>
    <row r="471" spans="2:11">
      <c r="B471" s="76" t="s">
        <v>3255</v>
      </c>
      <c r="C471" s="73" t="s">
        <v>3260</v>
      </c>
      <c r="D471" s="86" t="s">
        <v>515</v>
      </c>
      <c r="E471" s="86" t="s">
        <v>143</v>
      </c>
      <c r="F471" s="95">
        <v>45082</v>
      </c>
      <c r="G471" s="83">
        <v>106517127.45364101</v>
      </c>
      <c r="H471" s="85">
        <v>5.7461880000000001</v>
      </c>
      <c r="I471" s="83">
        <v>6120.6745931940004</v>
      </c>
      <c r="J471" s="84">
        <f t="shared" si="7"/>
        <v>-1.3112689544740073E-2</v>
      </c>
      <c r="K471" s="84">
        <f>I471/'סכום נכסי הקרן'!$C$42</f>
        <v>9.855753419548838E-5</v>
      </c>
    </row>
    <row r="472" spans="2:11">
      <c r="B472" s="76" t="s">
        <v>3253</v>
      </c>
      <c r="C472" s="73" t="s">
        <v>3261</v>
      </c>
      <c r="D472" s="86" t="s">
        <v>515</v>
      </c>
      <c r="E472" s="86" t="s">
        <v>134</v>
      </c>
      <c r="F472" s="95">
        <v>45153</v>
      </c>
      <c r="G472" s="83">
        <v>459454872.77428108</v>
      </c>
      <c r="H472" s="85">
        <v>-3.882339</v>
      </c>
      <c r="I472" s="83">
        <v>-17837.596111562001</v>
      </c>
      <c r="J472" s="84">
        <f t="shared" si="7"/>
        <v>3.821455567911803E-2</v>
      </c>
      <c r="K472" s="84">
        <f>I472/'סכום נכסי הקרן'!$C$42</f>
        <v>-2.8722805990788279E-4</v>
      </c>
    </row>
    <row r="473" spans="2:11">
      <c r="B473" s="76" t="s">
        <v>3262</v>
      </c>
      <c r="C473" s="73" t="s">
        <v>3263</v>
      </c>
      <c r="D473" s="86" t="s">
        <v>515</v>
      </c>
      <c r="E473" s="86" t="s">
        <v>134</v>
      </c>
      <c r="F473" s="95">
        <v>45126</v>
      </c>
      <c r="G473" s="83">
        <v>58546631.20294001</v>
      </c>
      <c r="H473" s="85">
        <v>-6.9081549999999998</v>
      </c>
      <c r="I473" s="83">
        <v>-4044.4919771990003</v>
      </c>
      <c r="J473" s="84">
        <f t="shared" si="7"/>
        <v>8.6647585745164065E-3</v>
      </c>
      <c r="K473" s="84">
        <f>I473/'סכום נכסי הקרן'!$C$42</f>
        <v>-6.5126016793870479E-5</v>
      </c>
    </row>
    <row r="474" spans="2:11">
      <c r="B474" s="72"/>
      <c r="C474" s="73"/>
      <c r="D474" s="73"/>
      <c r="E474" s="73"/>
      <c r="F474" s="73"/>
      <c r="G474" s="83"/>
      <c r="H474" s="85"/>
      <c r="I474" s="73"/>
      <c r="J474" s="84"/>
      <c r="K474" s="73"/>
    </row>
    <row r="475" spans="2:11">
      <c r="B475" s="72" t="s">
        <v>196</v>
      </c>
      <c r="C475" s="73"/>
      <c r="D475" s="73"/>
      <c r="E475" s="73"/>
      <c r="F475" s="73"/>
      <c r="G475" s="83"/>
      <c r="H475" s="85"/>
      <c r="I475" s="83">
        <v>-390.53904671900005</v>
      </c>
      <c r="J475" s="84">
        <f t="shared" si="7"/>
        <v>8.3667530380056451E-4</v>
      </c>
      <c r="K475" s="84">
        <f>I475/'סכום נכסי הקרן'!$C$42</f>
        <v>-6.2886149011224335E-6</v>
      </c>
    </row>
    <row r="476" spans="2:11">
      <c r="B476" s="76" t="s">
        <v>3264</v>
      </c>
      <c r="C476" s="73" t="s">
        <v>3265</v>
      </c>
      <c r="D476" s="86" t="s">
        <v>515</v>
      </c>
      <c r="E476" s="86" t="s">
        <v>134</v>
      </c>
      <c r="F476" s="95">
        <v>45195</v>
      </c>
      <c r="G476" s="83">
        <v>60259500.064925015</v>
      </c>
      <c r="H476" s="85">
        <v>-0.64809499999999998</v>
      </c>
      <c r="I476" s="83">
        <v>-390.53904671900005</v>
      </c>
      <c r="J476" s="84">
        <f t="shared" si="7"/>
        <v>8.3667530380056451E-4</v>
      </c>
      <c r="K476" s="84">
        <f>I476/'סכום נכסי הקרן'!$C$42</f>
        <v>-6.2886149011224335E-6</v>
      </c>
    </row>
    <row r="477" spans="2:11">
      <c r="B477" s="136"/>
      <c r="C477" s="137"/>
      <c r="D477" s="137"/>
      <c r="E477" s="137"/>
      <c r="F477" s="137"/>
      <c r="G477" s="137"/>
      <c r="H477" s="137"/>
      <c r="I477" s="137"/>
      <c r="J477" s="137"/>
      <c r="K477" s="137"/>
    </row>
    <row r="478" spans="2:11">
      <c r="B478" s="136"/>
      <c r="C478" s="137"/>
      <c r="D478" s="137"/>
      <c r="E478" s="137"/>
      <c r="F478" s="137"/>
      <c r="G478" s="137"/>
      <c r="H478" s="137"/>
      <c r="I478" s="137"/>
      <c r="J478" s="137"/>
      <c r="K478" s="137"/>
    </row>
    <row r="479" spans="2:11">
      <c r="B479" s="136"/>
      <c r="C479" s="137"/>
      <c r="D479" s="137"/>
      <c r="E479" s="137"/>
      <c r="F479" s="137"/>
      <c r="G479" s="137"/>
      <c r="H479" s="137"/>
      <c r="I479" s="137"/>
      <c r="J479" s="137"/>
      <c r="K479" s="137"/>
    </row>
    <row r="480" spans="2:11">
      <c r="B480" s="141" t="s">
        <v>227</v>
      </c>
      <c r="C480" s="137"/>
      <c r="D480" s="137"/>
      <c r="E480" s="137"/>
      <c r="F480" s="137"/>
      <c r="G480" s="137"/>
      <c r="H480" s="137"/>
      <c r="I480" s="137"/>
      <c r="J480" s="137"/>
      <c r="K480" s="137"/>
    </row>
    <row r="481" spans="2:11">
      <c r="B481" s="141" t="s">
        <v>114</v>
      </c>
      <c r="C481" s="137"/>
      <c r="D481" s="137"/>
      <c r="E481" s="137"/>
      <c r="F481" s="137"/>
      <c r="G481" s="137"/>
      <c r="H481" s="137"/>
      <c r="I481" s="137"/>
      <c r="J481" s="137"/>
      <c r="K481" s="137"/>
    </row>
    <row r="482" spans="2:11">
      <c r="B482" s="141" t="s">
        <v>210</v>
      </c>
      <c r="C482" s="137"/>
      <c r="D482" s="137"/>
      <c r="E482" s="137"/>
      <c r="F482" s="137"/>
      <c r="G482" s="137"/>
      <c r="H482" s="137"/>
      <c r="I482" s="137"/>
      <c r="J482" s="137"/>
      <c r="K482" s="137"/>
    </row>
    <row r="483" spans="2:11">
      <c r="B483" s="141" t="s">
        <v>218</v>
      </c>
      <c r="C483" s="137"/>
      <c r="D483" s="137"/>
      <c r="E483" s="137"/>
      <c r="F483" s="137"/>
      <c r="G483" s="137"/>
      <c r="H483" s="137"/>
      <c r="I483" s="137"/>
      <c r="J483" s="137"/>
      <c r="K483" s="137"/>
    </row>
    <row r="484" spans="2:11">
      <c r="B484" s="136"/>
      <c r="C484" s="137"/>
      <c r="D484" s="137"/>
      <c r="E484" s="137"/>
      <c r="F484" s="137"/>
      <c r="G484" s="137"/>
      <c r="H484" s="137"/>
      <c r="I484" s="137"/>
      <c r="J484" s="137"/>
      <c r="K484" s="137"/>
    </row>
    <row r="485" spans="2:11">
      <c r="B485" s="136"/>
      <c r="C485" s="137"/>
      <c r="D485" s="137"/>
      <c r="E485" s="137"/>
      <c r="F485" s="137"/>
      <c r="G485" s="137"/>
      <c r="H485" s="137"/>
      <c r="I485" s="137"/>
      <c r="J485" s="137"/>
      <c r="K485" s="137"/>
    </row>
    <row r="486" spans="2:11">
      <c r="B486" s="136"/>
      <c r="C486" s="137"/>
      <c r="D486" s="137"/>
      <c r="E486" s="137"/>
      <c r="F486" s="137"/>
      <c r="G486" s="137"/>
      <c r="H486" s="137"/>
      <c r="I486" s="137"/>
      <c r="J486" s="137"/>
      <c r="K486" s="137"/>
    </row>
    <row r="487" spans="2:11">
      <c r="B487" s="136"/>
      <c r="C487" s="137"/>
      <c r="D487" s="137"/>
      <c r="E487" s="137"/>
      <c r="F487" s="137"/>
      <c r="G487" s="137"/>
      <c r="H487" s="137"/>
      <c r="I487" s="137"/>
      <c r="J487" s="137"/>
      <c r="K487" s="137"/>
    </row>
    <row r="488" spans="2:11">
      <c r="B488" s="136"/>
      <c r="C488" s="137"/>
      <c r="D488" s="137"/>
      <c r="E488" s="137"/>
      <c r="F488" s="137"/>
      <c r="G488" s="137"/>
      <c r="H488" s="137"/>
      <c r="I488" s="137"/>
      <c r="J488" s="137"/>
      <c r="K488" s="137"/>
    </row>
    <row r="489" spans="2:11">
      <c r="B489" s="136"/>
      <c r="C489" s="137"/>
      <c r="D489" s="137"/>
      <c r="E489" s="137"/>
      <c r="F489" s="137"/>
      <c r="G489" s="137"/>
      <c r="H489" s="137"/>
      <c r="I489" s="137"/>
      <c r="J489" s="137"/>
      <c r="K489" s="137"/>
    </row>
    <row r="490" spans="2:11">
      <c r="B490" s="136"/>
      <c r="C490" s="137"/>
      <c r="D490" s="137"/>
      <c r="E490" s="137"/>
      <c r="F490" s="137"/>
      <c r="G490" s="137"/>
      <c r="H490" s="137"/>
      <c r="I490" s="137"/>
      <c r="J490" s="137"/>
      <c r="K490" s="137"/>
    </row>
    <row r="491" spans="2:11">
      <c r="B491" s="136"/>
      <c r="C491" s="137"/>
      <c r="D491" s="137"/>
      <c r="E491" s="137"/>
      <c r="F491" s="137"/>
      <c r="G491" s="137"/>
      <c r="H491" s="137"/>
      <c r="I491" s="137"/>
      <c r="J491" s="137"/>
      <c r="K491" s="137"/>
    </row>
    <row r="492" spans="2:11">
      <c r="B492" s="136"/>
      <c r="C492" s="137"/>
      <c r="D492" s="137"/>
      <c r="E492" s="137"/>
      <c r="F492" s="137"/>
      <c r="G492" s="137"/>
      <c r="H492" s="137"/>
      <c r="I492" s="137"/>
      <c r="J492" s="137"/>
      <c r="K492" s="137"/>
    </row>
    <row r="493" spans="2:11">
      <c r="B493" s="136"/>
      <c r="C493" s="137"/>
      <c r="D493" s="137"/>
      <c r="E493" s="137"/>
      <c r="F493" s="137"/>
      <c r="G493" s="137"/>
      <c r="H493" s="137"/>
      <c r="I493" s="137"/>
      <c r="J493" s="137"/>
      <c r="K493" s="137"/>
    </row>
    <row r="494" spans="2:11">
      <c r="B494" s="136"/>
      <c r="C494" s="137"/>
      <c r="D494" s="137"/>
      <c r="E494" s="137"/>
      <c r="F494" s="137"/>
      <c r="G494" s="137"/>
      <c r="H494" s="137"/>
      <c r="I494" s="137"/>
      <c r="J494" s="137"/>
      <c r="K494" s="137"/>
    </row>
    <row r="495" spans="2:11">
      <c r="B495" s="136"/>
      <c r="C495" s="137"/>
      <c r="D495" s="137"/>
      <c r="E495" s="137"/>
      <c r="F495" s="137"/>
      <c r="G495" s="137"/>
      <c r="H495" s="137"/>
      <c r="I495" s="137"/>
      <c r="J495" s="137"/>
      <c r="K495" s="137"/>
    </row>
    <row r="496" spans="2:11">
      <c r="B496" s="136"/>
      <c r="C496" s="137"/>
      <c r="D496" s="137"/>
      <c r="E496" s="137"/>
      <c r="F496" s="137"/>
      <c r="G496" s="137"/>
      <c r="H496" s="137"/>
      <c r="I496" s="137"/>
      <c r="J496" s="137"/>
      <c r="K496" s="137"/>
    </row>
    <row r="497" spans="2:11">
      <c r="B497" s="136"/>
      <c r="C497" s="137"/>
      <c r="D497" s="137"/>
      <c r="E497" s="137"/>
      <c r="F497" s="137"/>
      <c r="G497" s="137"/>
      <c r="H497" s="137"/>
      <c r="I497" s="137"/>
      <c r="J497" s="137"/>
      <c r="K497" s="137"/>
    </row>
    <row r="498" spans="2:11">
      <c r="B498" s="136"/>
      <c r="C498" s="137"/>
      <c r="D498" s="137"/>
      <c r="E498" s="137"/>
      <c r="F498" s="137"/>
      <c r="G498" s="137"/>
      <c r="H498" s="137"/>
      <c r="I498" s="137"/>
      <c r="J498" s="137"/>
      <c r="K498" s="137"/>
    </row>
    <row r="499" spans="2:11">
      <c r="B499" s="136"/>
      <c r="C499" s="137"/>
      <c r="D499" s="137"/>
      <c r="E499" s="137"/>
      <c r="F499" s="137"/>
      <c r="G499" s="137"/>
      <c r="H499" s="137"/>
      <c r="I499" s="137"/>
      <c r="J499" s="137"/>
      <c r="K499" s="137"/>
    </row>
    <row r="500" spans="2:11">
      <c r="B500" s="136"/>
      <c r="C500" s="137"/>
      <c r="D500" s="137"/>
      <c r="E500" s="137"/>
      <c r="F500" s="137"/>
      <c r="G500" s="137"/>
      <c r="H500" s="137"/>
      <c r="I500" s="137"/>
      <c r="J500" s="137"/>
      <c r="K500" s="137"/>
    </row>
    <row r="501" spans="2:11">
      <c r="B501" s="136"/>
      <c r="C501" s="137"/>
      <c r="D501" s="137"/>
      <c r="E501" s="137"/>
      <c r="F501" s="137"/>
      <c r="G501" s="137"/>
      <c r="H501" s="137"/>
      <c r="I501" s="137"/>
      <c r="J501" s="137"/>
      <c r="K501" s="137"/>
    </row>
    <row r="502" spans="2:11">
      <c r="B502" s="136"/>
      <c r="C502" s="137"/>
      <c r="D502" s="137"/>
      <c r="E502" s="137"/>
      <c r="F502" s="137"/>
      <c r="G502" s="137"/>
      <c r="H502" s="137"/>
      <c r="I502" s="137"/>
      <c r="J502" s="137"/>
      <c r="K502" s="137"/>
    </row>
    <row r="503" spans="2:11">
      <c r="B503" s="136"/>
      <c r="C503" s="137"/>
      <c r="D503" s="137"/>
      <c r="E503" s="137"/>
      <c r="F503" s="137"/>
      <c r="G503" s="137"/>
      <c r="H503" s="137"/>
      <c r="I503" s="137"/>
      <c r="J503" s="137"/>
      <c r="K503" s="137"/>
    </row>
    <row r="504" spans="2:11">
      <c r="B504" s="136"/>
      <c r="C504" s="137"/>
      <c r="D504" s="137"/>
      <c r="E504" s="137"/>
      <c r="F504" s="137"/>
      <c r="G504" s="137"/>
      <c r="H504" s="137"/>
      <c r="I504" s="137"/>
      <c r="J504" s="137"/>
      <c r="K504" s="137"/>
    </row>
    <row r="505" spans="2:11">
      <c r="B505" s="136"/>
      <c r="C505" s="137"/>
      <c r="D505" s="137"/>
      <c r="E505" s="137"/>
      <c r="F505" s="137"/>
      <c r="G505" s="137"/>
      <c r="H505" s="137"/>
      <c r="I505" s="137"/>
      <c r="J505" s="137"/>
      <c r="K505" s="137"/>
    </row>
    <row r="506" spans="2:11">
      <c r="B506" s="136"/>
      <c r="C506" s="137"/>
      <c r="D506" s="137"/>
      <c r="E506" s="137"/>
      <c r="F506" s="137"/>
      <c r="G506" s="137"/>
      <c r="H506" s="137"/>
      <c r="I506" s="137"/>
      <c r="J506" s="137"/>
      <c r="K506" s="137"/>
    </row>
    <row r="507" spans="2:11">
      <c r="B507" s="136"/>
      <c r="C507" s="137"/>
      <c r="D507" s="137"/>
      <c r="E507" s="137"/>
      <c r="F507" s="137"/>
      <c r="G507" s="137"/>
      <c r="H507" s="137"/>
      <c r="I507" s="137"/>
      <c r="J507" s="137"/>
      <c r="K507" s="137"/>
    </row>
    <row r="508" spans="2:11">
      <c r="B508" s="136"/>
      <c r="C508" s="137"/>
      <c r="D508" s="137"/>
      <c r="E508" s="137"/>
      <c r="F508" s="137"/>
      <c r="G508" s="137"/>
      <c r="H508" s="137"/>
      <c r="I508" s="137"/>
      <c r="J508" s="137"/>
      <c r="K508" s="137"/>
    </row>
    <row r="509" spans="2:11">
      <c r="B509" s="136"/>
      <c r="C509" s="137"/>
      <c r="D509" s="137"/>
      <c r="E509" s="137"/>
      <c r="F509" s="137"/>
      <c r="G509" s="137"/>
      <c r="H509" s="137"/>
      <c r="I509" s="137"/>
      <c r="J509" s="137"/>
      <c r="K509" s="137"/>
    </row>
    <row r="510" spans="2:11">
      <c r="B510" s="136"/>
      <c r="C510" s="137"/>
      <c r="D510" s="137"/>
      <c r="E510" s="137"/>
      <c r="F510" s="137"/>
      <c r="G510" s="137"/>
      <c r="H510" s="137"/>
      <c r="I510" s="137"/>
      <c r="J510" s="137"/>
      <c r="K510" s="137"/>
    </row>
    <row r="511" spans="2:11">
      <c r="B511" s="136"/>
      <c r="C511" s="137"/>
      <c r="D511" s="137"/>
      <c r="E511" s="137"/>
      <c r="F511" s="137"/>
      <c r="G511" s="137"/>
      <c r="H511" s="137"/>
      <c r="I511" s="137"/>
      <c r="J511" s="137"/>
      <c r="K511" s="137"/>
    </row>
    <row r="512" spans="2:11">
      <c r="B512" s="136"/>
      <c r="C512" s="137"/>
      <c r="D512" s="137"/>
      <c r="E512" s="137"/>
      <c r="F512" s="137"/>
      <c r="G512" s="137"/>
      <c r="H512" s="137"/>
      <c r="I512" s="137"/>
      <c r="J512" s="137"/>
      <c r="K512" s="137"/>
    </row>
    <row r="513" spans="2:11">
      <c r="B513" s="136"/>
      <c r="C513" s="137"/>
      <c r="D513" s="137"/>
      <c r="E513" s="137"/>
      <c r="F513" s="137"/>
      <c r="G513" s="137"/>
      <c r="H513" s="137"/>
      <c r="I513" s="137"/>
      <c r="J513" s="137"/>
      <c r="K513" s="137"/>
    </row>
    <row r="514" spans="2:11">
      <c r="B514" s="136"/>
      <c r="C514" s="137"/>
      <c r="D514" s="137"/>
      <c r="E514" s="137"/>
      <c r="F514" s="137"/>
      <c r="G514" s="137"/>
      <c r="H514" s="137"/>
      <c r="I514" s="137"/>
      <c r="J514" s="137"/>
      <c r="K514" s="137"/>
    </row>
    <row r="515" spans="2:11">
      <c r="B515" s="136"/>
      <c r="C515" s="137"/>
      <c r="D515" s="137"/>
      <c r="E515" s="137"/>
      <c r="F515" s="137"/>
      <c r="G515" s="137"/>
      <c r="H515" s="137"/>
      <c r="I515" s="137"/>
      <c r="J515" s="137"/>
      <c r="K515" s="137"/>
    </row>
    <row r="516" spans="2:11">
      <c r="B516" s="136"/>
      <c r="C516" s="137"/>
      <c r="D516" s="137"/>
      <c r="E516" s="137"/>
      <c r="F516" s="137"/>
      <c r="G516" s="137"/>
      <c r="H516" s="137"/>
      <c r="I516" s="137"/>
      <c r="J516" s="137"/>
      <c r="K516" s="137"/>
    </row>
    <row r="517" spans="2:11">
      <c r="B517" s="136"/>
      <c r="C517" s="137"/>
      <c r="D517" s="137"/>
      <c r="E517" s="137"/>
      <c r="F517" s="137"/>
      <c r="G517" s="137"/>
      <c r="H517" s="137"/>
      <c r="I517" s="137"/>
      <c r="J517" s="137"/>
      <c r="K517" s="137"/>
    </row>
    <row r="518" spans="2:11">
      <c r="B518" s="136"/>
      <c r="C518" s="137"/>
      <c r="D518" s="137"/>
      <c r="E518" s="137"/>
      <c r="F518" s="137"/>
      <c r="G518" s="137"/>
      <c r="H518" s="137"/>
      <c r="I518" s="137"/>
      <c r="J518" s="137"/>
      <c r="K518" s="137"/>
    </row>
    <row r="519" spans="2:11">
      <c r="B519" s="136"/>
      <c r="C519" s="137"/>
      <c r="D519" s="137"/>
      <c r="E519" s="137"/>
      <c r="F519" s="137"/>
      <c r="G519" s="137"/>
      <c r="H519" s="137"/>
      <c r="I519" s="137"/>
      <c r="J519" s="137"/>
      <c r="K519" s="137"/>
    </row>
    <row r="520" spans="2:11">
      <c r="B520" s="136"/>
      <c r="C520" s="137"/>
      <c r="D520" s="137"/>
      <c r="E520" s="137"/>
      <c r="F520" s="137"/>
      <c r="G520" s="137"/>
      <c r="H520" s="137"/>
      <c r="I520" s="137"/>
      <c r="J520" s="137"/>
      <c r="K520" s="137"/>
    </row>
    <row r="521" spans="2:11">
      <c r="B521" s="136"/>
      <c r="C521" s="137"/>
      <c r="D521" s="137"/>
      <c r="E521" s="137"/>
      <c r="F521" s="137"/>
      <c r="G521" s="137"/>
      <c r="H521" s="137"/>
      <c r="I521" s="137"/>
      <c r="J521" s="137"/>
      <c r="K521" s="137"/>
    </row>
    <row r="522" spans="2:11">
      <c r="B522" s="136"/>
      <c r="C522" s="137"/>
      <c r="D522" s="137"/>
      <c r="E522" s="137"/>
      <c r="F522" s="137"/>
      <c r="G522" s="137"/>
      <c r="H522" s="137"/>
      <c r="I522" s="137"/>
      <c r="J522" s="137"/>
      <c r="K522" s="137"/>
    </row>
    <row r="523" spans="2:11">
      <c r="B523" s="136"/>
      <c r="C523" s="137"/>
      <c r="D523" s="137"/>
      <c r="E523" s="137"/>
      <c r="F523" s="137"/>
      <c r="G523" s="137"/>
      <c r="H523" s="137"/>
      <c r="I523" s="137"/>
      <c r="J523" s="137"/>
      <c r="K523" s="137"/>
    </row>
    <row r="524" spans="2:11">
      <c r="B524" s="136"/>
      <c r="C524" s="137"/>
      <c r="D524" s="137"/>
      <c r="E524" s="137"/>
      <c r="F524" s="137"/>
      <c r="G524" s="137"/>
      <c r="H524" s="137"/>
      <c r="I524" s="137"/>
      <c r="J524" s="137"/>
      <c r="K524" s="137"/>
    </row>
    <row r="525" spans="2:11">
      <c r="B525" s="136"/>
      <c r="C525" s="137"/>
      <c r="D525" s="137"/>
      <c r="E525" s="137"/>
      <c r="F525" s="137"/>
      <c r="G525" s="137"/>
      <c r="H525" s="137"/>
      <c r="I525" s="137"/>
      <c r="J525" s="137"/>
      <c r="K525" s="137"/>
    </row>
    <row r="526" spans="2:11">
      <c r="B526" s="136"/>
      <c r="C526" s="137"/>
      <c r="D526" s="137"/>
      <c r="E526" s="137"/>
      <c r="F526" s="137"/>
      <c r="G526" s="137"/>
      <c r="H526" s="137"/>
      <c r="I526" s="137"/>
      <c r="J526" s="137"/>
      <c r="K526" s="137"/>
    </row>
    <row r="527" spans="2:11">
      <c r="B527" s="136"/>
      <c r="C527" s="137"/>
      <c r="D527" s="137"/>
      <c r="E527" s="137"/>
      <c r="F527" s="137"/>
      <c r="G527" s="137"/>
      <c r="H527" s="137"/>
      <c r="I527" s="137"/>
      <c r="J527" s="137"/>
      <c r="K527" s="137"/>
    </row>
    <row r="528" spans="2:11">
      <c r="B528" s="136"/>
      <c r="C528" s="137"/>
      <c r="D528" s="137"/>
      <c r="E528" s="137"/>
      <c r="F528" s="137"/>
      <c r="G528" s="137"/>
      <c r="H528" s="137"/>
      <c r="I528" s="137"/>
      <c r="J528" s="137"/>
      <c r="K528" s="137"/>
    </row>
    <row r="529" spans="2:11">
      <c r="B529" s="136"/>
      <c r="C529" s="137"/>
      <c r="D529" s="137"/>
      <c r="E529" s="137"/>
      <c r="F529" s="137"/>
      <c r="G529" s="137"/>
      <c r="H529" s="137"/>
      <c r="I529" s="137"/>
      <c r="J529" s="137"/>
      <c r="K529" s="137"/>
    </row>
    <row r="530" spans="2:11">
      <c r="B530" s="136"/>
      <c r="C530" s="137"/>
      <c r="D530" s="137"/>
      <c r="E530" s="137"/>
      <c r="F530" s="137"/>
      <c r="G530" s="137"/>
      <c r="H530" s="137"/>
      <c r="I530" s="137"/>
      <c r="J530" s="137"/>
      <c r="K530" s="137"/>
    </row>
    <row r="531" spans="2:11">
      <c r="B531" s="136"/>
      <c r="C531" s="137"/>
      <c r="D531" s="137"/>
      <c r="E531" s="137"/>
      <c r="F531" s="137"/>
      <c r="G531" s="137"/>
      <c r="H531" s="137"/>
      <c r="I531" s="137"/>
      <c r="J531" s="137"/>
      <c r="K531" s="137"/>
    </row>
    <row r="532" spans="2:11">
      <c r="B532" s="136"/>
      <c r="C532" s="137"/>
      <c r="D532" s="137"/>
      <c r="E532" s="137"/>
      <c r="F532" s="137"/>
      <c r="G532" s="137"/>
      <c r="H532" s="137"/>
      <c r="I532" s="137"/>
      <c r="J532" s="137"/>
      <c r="K532" s="137"/>
    </row>
    <row r="533" spans="2:11">
      <c r="B533" s="136"/>
      <c r="C533" s="137"/>
      <c r="D533" s="137"/>
      <c r="E533" s="137"/>
      <c r="F533" s="137"/>
      <c r="G533" s="137"/>
      <c r="H533" s="137"/>
      <c r="I533" s="137"/>
      <c r="J533" s="137"/>
      <c r="K533" s="137"/>
    </row>
    <row r="534" spans="2:11">
      <c r="B534" s="136"/>
      <c r="C534" s="137"/>
      <c r="D534" s="137"/>
      <c r="E534" s="137"/>
      <c r="F534" s="137"/>
      <c r="G534" s="137"/>
      <c r="H534" s="137"/>
      <c r="I534" s="137"/>
      <c r="J534" s="137"/>
      <c r="K534" s="137"/>
    </row>
    <row r="535" spans="2:11">
      <c r="B535" s="136"/>
      <c r="C535" s="137"/>
      <c r="D535" s="137"/>
      <c r="E535" s="137"/>
      <c r="F535" s="137"/>
      <c r="G535" s="137"/>
      <c r="H535" s="137"/>
      <c r="I535" s="137"/>
      <c r="J535" s="137"/>
      <c r="K535" s="137"/>
    </row>
    <row r="536" spans="2:11">
      <c r="B536" s="136"/>
      <c r="C536" s="137"/>
      <c r="D536" s="137"/>
      <c r="E536" s="137"/>
      <c r="F536" s="137"/>
      <c r="G536" s="137"/>
      <c r="H536" s="137"/>
      <c r="I536" s="137"/>
      <c r="J536" s="137"/>
      <c r="K536" s="137"/>
    </row>
    <row r="537" spans="2:11">
      <c r="B537" s="136"/>
      <c r="C537" s="137"/>
      <c r="D537" s="137"/>
      <c r="E537" s="137"/>
      <c r="F537" s="137"/>
      <c r="G537" s="137"/>
      <c r="H537" s="137"/>
      <c r="I537" s="137"/>
      <c r="J537" s="137"/>
      <c r="K537" s="137"/>
    </row>
    <row r="538" spans="2:11">
      <c r="B538" s="136"/>
      <c r="C538" s="137"/>
      <c r="D538" s="137"/>
      <c r="E538" s="137"/>
      <c r="F538" s="137"/>
      <c r="G538" s="137"/>
      <c r="H538" s="137"/>
      <c r="I538" s="137"/>
      <c r="J538" s="137"/>
      <c r="K538" s="137"/>
    </row>
    <row r="539" spans="2:11">
      <c r="B539" s="136"/>
      <c r="C539" s="137"/>
      <c r="D539" s="137"/>
      <c r="E539" s="137"/>
      <c r="F539" s="137"/>
      <c r="G539" s="137"/>
      <c r="H539" s="137"/>
      <c r="I539" s="137"/>
      <c r="J539" s="137"/>
      <c r="K539" s="137"/>
    </row>
    <row r="540" spans="2:11">
      <c r="B540" s="136"/>
      <c r="C540" s="137"/>
      <c r="D540" s="137"/>
      <c r="E540" s="137"/>
      <c r="F540" s="137"/>
      <c r="G540" s="137"/>
      <c r="H540" s="137"/>
      <c r="I540" s="137"/>
      <c r="J540" s="137"/>
      <c r="K540" s="137"/>
    </row>
    <row r="541" spans="2:11">
      <c r="B541" s="136"/>
      <c r="C541" s="137"/>
      <c r="D541" s="137"/>
      <c r="E541" s="137"/>
      <c r="F541" s="137"/>
      <c r="G541" s="137"/>
      <c r="H541" s="137"/>
      <c r="I541" s="137"/>
      <c r="J541" s="137"/>
      <c r="K541" s="137"/>
    </row>
    <row r="542" spans="2:11">
      <c r="B542" s="136"/>
      <c r="C542" s="137"/>
      <c r="D542" s="137"/>
      <c r="E542" s="137"/>
      <c r="F542" s="137"/>
      <c r="G542" s="137"/>
      <c r="H542" s="137"/>
      <c r="I542" s="137"/>
      <c r="J542" s="137"/>
      <c r="K542" s="137"/>
    </row>
    <row r="543" spans="2:11">
      <c r="B543" s="136"/>
      <c r="C543" s="137"/>
      <c r="D543" s="137"/>
      <c r="E543" s="137"/>
      <c r="F543" s="137"/>
      <c r="G543" s="137"/>
      <c r="H543" s="137"/>
      <c r="I543" s="137"/>
      <c r="J543" s="137"/>
      <c r="K543" s="137"/>
    </row>
    <row r="544" spans="2:11">
      <c r="B544" s="136"/>
      <c r="C544" s="137"/>
      <c r="D544" s="137"/>
      <c r="E544" s="137"/>
      <c r="F544" s="137"/>
      <c r="G544" s="137"/>
      <c r="H544" s="137"/>
      <c r="I544" s="137"/>
      <c r="J544" s="137"/>
      <c r="K544" s="137"/>
    </row>
    <row r="545" spans="2:11">
      <c r="B545" s="136"/>
      <c r="C545" s="137"/>
      <c r="D545" s="137"/>
      <c r="E545" s="137"/>
      <c r="F545" s="137"/>
      <c r="G545" s="137"/>
      <c r="H545" s="137"/>
      <c r="I545" s="137"/>
      <c r="J545" s="137"/>
      <c r="K545" s="137"/>
    </row>
    <row r="546" spans="2:11">
      <c r="B546" s="136"/>
      <c r="C546" s="137"/>
      <c r="D546" s="137"/>
      <c r="E546" s="137"/>
      <c r="F546" s="137"/>
      <c r="G546" s="137"/>
      <c r="H546" s="137"/>
      <c r="I546" s="137"/>
      <c r="J546" s="137"/>
      <c r="K546" s="137"/>
    </row>
    <row r="547" spans="2:11">
      <c r="B547" s="136"/>
      <c r="C547" s="137"/>
      <c r="D547" s="137"/>
      <c r="E547" s="137"/>
      <c r="F547" s="137"/>
      <c r="G547" s="137"/>
      <c r="H547" s="137"/>
      <c r="I547" s="137"/>
      <c r="J547" s="137"/>
      <c r="K547" s="137"/>
    </row>
    <row r="548" spans="2:11">
      <c r="B548" s="136"/>
      <c r="C548" s="137"/>
      <c r="D548" s="137"/>
      <c r="E548" s="137"/>
      <c r="F548" s="137"/>
      <c r="G548" s="137"/>
      <c r="H548" s="137"/>
      <c r="I548" s="137"/>
      <c r="J548" s="137"/>
      <c r="K548" s="137"/>
    </row>
    <row r="549" spans="2:11">
      <c r="B549" s="136"/>
      <c r="C549" s="137"/>
      <c r="D549" s="137"/>
      <c r="E549" s="137"/>
      <c r="F549" s="137"/>
      <c r="G549" s="137"/>
      <c r="H549" s="137"/>
      <c r="I549" s="137"/>
      <c r="J549" s="137"/>
      <c r="K549" s="137"/>
    </row>
    <row r="550" spans="2:11">
      <c r="B550" s="136"/>
      <c r="C550" s="137"/>
      <c r="D550" s="137"/>
      <c r="E550" s="137"/>
      <c r="F550" s="137"/>
      <c r="G550" s="137"/>
      <c r="H550" s="137"/>
      <c r="I550" s="137"/>
      <c r="J550" s="137"/>
      <c r="K550" s="137"/>
    </row>
    <row r="551" spans="2:11">
      <c r="B551" s="136"/>
      <c r="C551" s="137"/>
      <c r="D551" s="137"/>
      <c r="E551" s="137"/>
      <c r="F551" s="137"/>
      <c r="G551" s="137"/>
      <c r="H551" s="137"/>
      <c r="I551" s="137"/>
      <c r="J551" s="137"/>
      <c r="K551" s="137"/>
    </row>
    <row r="552" spans="2:11">
      <c r="B552" s="136"/>
      <c r="C552" s="137"/>
      <c r="D552" s="137"/>
      <c r="E552" s="137"/>
      <c r="F552" s="137"/>
      <c r="G552" s="137"/>
      <c r="H552" s="137"/>
      <c r="I552" s="137"/>
      <c r="J552" s="137"/>
      <c r="K552" s="137"/>
    </row>
    <row r="553" spans="2:11">
      <c r="B553" s="136"/>
      <c r="C553" s="137"/>
      <c r="D553" s="137"/>
      <c r="E553" s="137"/>
      <c r="F553" s="137"/>
      <c r="G553" s="137"/>
      <c r="H553" s="137"/>
      <c r="I553" s="137"/>
      <c r="J553" s="137"/>
      <c r="K553" s="137"/>
    </row>
    <row r="554" spans="2:11">
      <c r="B554" s="136"/>
      <c r="C554" s="137"/>
      <c r="D554" s="137"/>
      <c r="E554" s="137"/>
      <c r="F554" s="137"/>
      <c r="G554" s="137"/>
      <c r="H554" s="137"/>
      <c r="I554" s="137"/>
      <c r="J554" s="137"/>
      <c r="K554" s="137"/>
    </row>
    <row r="555" spans="2:11">
      <c r="B555" s="136"/>
      <c r="C555" s="137"/>
      <c r="D555" s="137"/>
      <c r="E555" s="137"/>
      <c r="F555" s="137"/>
      <c r="G555" s="137"/>
      <c r="H555" s="137"/>
      <c r="I555" s="137"/>
      <c r="J555" s="137"/>
      <c r="K555" s="137"/>
    </row>
    <row r="556" spans="2:11">
      <c r="B556" s="136"/>
      <c r="C556" s="137"/>
      <c r="D556" s="137"/>
      <c r="E556" s="137"/>
      <c r="F556" s="137"/>
      <c r="G556" s="137"/>
      <c r="H556" s="137"/>
      <c r="I556" s="137"/>
      <c r="J556" s="137"/>
      <c r="K556" s="137"/>
    </row>
    <row r="557" spans="2:11">
      <c r="B557" s="136"/>
      <c r="C557" s="137"/>
      <c r="D557" s="137"/>
      <c r="E557" s="137"/>
      <c r="F557" s="137"/>
      <c r="G557" s="137"/>
      <c r="H557" s="137"/>
      <c r="I557" s="137"/>
      <c r="J557" s="137"/>
      <c r="K557" s="137"/>
    </row>
    <row r="558" spans="2:11">
      <c r="B558" s="136"/>
      <c r="C558" s="137"/>
      <c r="D558" s="137"/>
      <c r="E558" s="137"/>
      <c r="F558" s="137"/>
      <c r="G558" s="137"/>
      <c r="H558" s="137"/>
      <c r="I558" s="137"/>
      <c r="J558" s="137"/>
      <c r="K558" s="137"/>
    </row>
    <row r="559" spans="2:11">
      <c r="B559" s="136"/>
      <c r="C559" s="137"/>
      <c r="D559" s="137"/>
      <c r="E559" s="137"/>
      <c r="F559" s="137"/>
      <c r="G559" s="137"/>
      <c r="H559" s="137"/>
      <c r="I559" s="137"/>
      <c r="J559" s="137"/>
      <c r="K559" s="137"/>
    </row>
    <row r="560" spans="2:11">
      <c r="B560" s="136"/>
      <c r="C560" s="137"/>
      <c r="D560" s="137"/>
      <c r="E560" s="137"/>
      <c r="F560" s="137"/>
      <c r="G560" s="137"/>
      <c r="H560" s="137"/>
      <c r="I560" s="137"/>
      <c r="J560" s="137"/>
      <c r="K560" s="137"/>
    </row>
    <row r="561" spans="2:11">
      <c r="B561" s="136"/>
      <c r="C561" s="137"/>
      <c r="D561" s="137"/>
      <c r="E561" s="137"/>
      <c r="F561" s="137"/>
      <c r="G561" s="137"/>
      <c r="H561" s="137"/>
      <c r="I561" s="137"/>
      <c r="J561" s="137"/>
      <c r="K561" s="137"/>
    </row>
    <row r="562" spans="2:11">
      <c r="B562" s="136"/>
      <c r="C562" s="137"/>
      <c r="D562" s="137"/>
      <c r="E562" s="137"/>
      <c r="F562" s="137"/>
      <c r="G562" s="137"/>
      <c r="H562" s="137"/>
      <c r="I562" s="137"/>
      <c r="J562" s="137"/>
      <c r="K562" s="137"/>
    </row>
    <row r="563" spans="2:11">
      <c r="B563" s="136"/>
      <c r="C563" s="137"/>
      <c r="D563" s="137"/>
      <c r="E563" s="137"/>
      <c r="F563" s="137"/>
      <c r="G563" s="137"/>
      <c r="H563" s="137"/>
      <c r="I563" s="137"/>
      <c r="J563" s="137"/>
      <c r="K563" s="137"/>
    </row>
    <row r="564" spans="2:11">
      <c r="B564" s="136"/>
      <c r="C564" s="137"/>
      <c r="D564" s="137"/>
      <c r="E564" s="137"/>
      <c r="F564" s="137"/>
      <c r="G564" s="137"/>
      <c r="H564" s="137"/>
      <c r="I564" s="137"/>
      <c r="J564" s="137"/>
      <c r="K564" s="137"/>
    </row>
    <row r="565" spans="2:11">
      <c r="B565" s="136"/>
      <c r="C565" s="136"/>
      <c r="D565" s="136"/>
      <c r="E565" s="137"/>
      <c r="F565" s="137"/>
      <c r="G565" s="137"/>
      <c r="H565" s="137"/>
      <c r="I565" s="137"/>
      <c r="J565" s="137"/>
      <c r="K565" s="137"/>
    </row>
    <row r="566" spans="2:11">
      <c r="B566" s="136"/>
      <c r="C566" s="136"/>
      <c r="D566" s="136"/>
      <c r="E566" s="137"/>
      <c r="F566" s="137"/>
      <c r="G566" s="137"/>
      <c r="H566" s="137"/>
      <c r="I566" s="137"/>
      <c r="J566" s="137"/>
      <c r="K566" s="137"/>
    </row>
    <row r="567" spans="2:11">
      <c r="B567" s="136"/>
      <c r="C567" s="136"/>
      <c r="D567" s="136"/>
      <c r="E567" s="137"/>
      <c r="F567" s="137"/>
      <c r="G567" s="137"/>
      <c r="H567" s="137"/>
      <c r="I567" s="137"/>
      <c r="J567" s="137"/>
      <c r="K567" s="137"/>
    </row>
    <row r="568" spans="2:11">
      <c r="B568" s="136"/>
      <c r="C568" s="136"/>
      <c r="D568" s="136"/>
      <c r="E568" s="137"/>
      <c r="F568" s="137"/>
      <c r="G568" s="137"/>
      <c r="H568" s="137"/>
      <c r="I568" s="137"/>
      <c r="J568" s="137"/>
      <c r="K568" s="137"/>
    </row>
    <row r="569" spans="2:11">
      <c r="B569" s="136"/>
      <c r="C569" s="136"/>
      <c r="D569" s="136"/>
      <c r="E569" s="137"/>
      <c r="F569" s="137"/>
      <c r="G569" s="137"/>
      <c r="H569" s="137"/>
      <c r="I569" s="137"/>
      <c r="J569" s="137"/>
      <c r="K569" s="137"/>
    </row>
    <row r="570" spans="2:11">
      <c r="B570" s="136"/>
      <c r="C570" s="136"/>
      <c r="D570" s="136"/>
      <c r="E570" s="137"/>
      <c r="F570" s="137"/>
      <c r="G570" s="137"/>
      <c r="H570" s="137"/>
      <c r="I570" s="137"/>
      <c r="J570" s="137"/>
      <c r="K570" s="137"/>
    </row>
    <row r="571" spans="2:11">
      <c r="B571" s="136"/>
      <c r="C571" s="136"/>
      <c r="D571" s="136"/>
      <c r="E571" s="137"/>
      <c r="F571" s="137"/>
      <c r="G571" s="137"/>
      <c r="H571" s="137"/>
      <c r="I571" s="137"/>
      <c r="J571" s="137"/>
      <c r="K571" s="137"/>
    </row>
    <row r="572" spans="2:11">
      <c r="B572" s="136"/>
      <c r="C572" s="136"/>
      <c r="D572" s="136"/>
      <c r="E572" s="137"/>
      <c r="F572" s="137"/>
      <c r="G572" s="137"/>
      <c r="H572" s="137"/>
      <c r="I572" s="137"/>
      <c r="J572" s="137"/>
      <c r="K572" s="137"/>
    </row>
    <row r="573" spans="2:11">
      <c r="B573" s="136"/>
      <c r="C573" s="136"/>
      <c r="D573" s="136"/>
      <c r="E573" s="137"/>
      <c r="F573" s="137"/>
      <c r="G573" s="137"/>
      <c r="H573" s="137"/>
      <c r="I573" s="137"/>
      <c r="J573" s="137"/>
      <c r="K573" s="137"/>
    </row>
    <row r="574" spans="2:11">
      <c r="B574" s="136"/>
      <c r="C574" s="136"/>
      <c r="D574" s="136"/>
      <c r="E574" s="137"/>
      <c r="F574" s="137"/>
      <c r="G574" s="137"/>
      <c r="H574" s="137"/>
      <c r="I574" s="137"/>
      <c r="J574" s="137"/>
      <c r="K574" s="137"/>
    </row>
    <row r="575" spans="2:11">
      <c r="B575" s="136"/>
      <c r="C575" s="136"/>
      <c r="D575" s="136"/>
      <c r="E575" s="137"/>
      <c r="F575" s="137"/>
      <c r="G575" s="137"/>
      <c r="H575" s="137"/>
      <c r="I575" s="137"/>
      <c r="J575" s="137"/>
      <c r="K575" s="137"/>
    </row>
    <row r="576" spans="2:11">
      <c r="B576" s="136"/>
      <c r="C576" s="136"/>
      <c r="D576" s="136"/>
      <c r="E576" s="137"/>
      <c r="F576" s="137"/>
      <c r="G576" s="137"/>
      <c r="H576" s="137"/>
      <c r="I576" s="137"/>
      <c r="J576" s="137"/>
      <c r="K576" s="137"/>
    </row>
    <row r="577" spans="2:11">
      <c r="B577" s="136"/>
      <c r="C577" s="136"/>
      <c r="D577" s="136"/>
      <c r="E577" s="137"/>
      <c r="F577" s="137"/>
      <c r="G577" s="137"/>
      <c r="H577" s="137"/>
      <c r="I577" s="137"/>
      <c r="J577" s="137"/>
      <c r="K577" s="137"/>
    </row>
    <row r="578" spans="2:11">
      <c r="B578" s="136"/>
      <c r="C578" s="136"/>
      <c r="D578" s="136"/>
      <c r="E578" s="137"/>
      <c r="F578" s="137"/>
      <c r="G578" s="137"/>
      <c r="H578" s="137"/>
      <c r="I578" s="137"/>
      <c r="J578" s="137"/>
      <c r="K578" s="137"/>
    </row>
    <row r="579" spans="2:11">
      <c r="B579" s="136"/>
      <c r="C579" s="136"/>
      <c r="D579" s="136"/>
      <c r="E579" s="137"/>
      <c r="F579" s="137"/>
      <c r="G579" s="137"/>
      <c r="H579" s="137"/>
      <c r="I579" s="137"/>
      <c r="J579" s="137"/>
      <c r="K579" s="137"/>
    </row>
    <row r="580" spans="2:11">
      <c r="B580" s="136"/>
      <c r="C580" s="136"/>
      <c r="D580" s="136"/>
      <c r="E580" s="137"/>
      <c r="F580" s="137"/>
      <c r="G580" s="137"/>
      <c r="H580" s="137"/>
      <c r="I580" s="137"/>
      <c r="J580" s="137"/>
      <c r="K580" s="137"/>
    </row>
    <row r="581" spans="2:11">
      <c r="B581" s="136"/>
      <c r="C581" s="136"/>
      <c r="D581" s="136"/>
      <c r="E581" s="137"/>
      <c r="F581" s="137"/>
      <c r="G581" s="137"/>
      <c r="H581" s="137"/>
      <c r="I581" s="137"/>
      <c r="J581" s="137"/>
      <c r="K581" s="137"/>
    </row>
    <row r="582" spans="2:11">
      <c r="B582" s="136"/>
      <c r="C582" s="136"/>
      <c r="D582" s="136"/>
      <c r="E582" s="137"/>
      <c r="F582" s="137"/>
      <c r="G582" s="137"/>
      <c r="H582" s="137"/>
      <c r="I582" s="137"/>
      <c r="J582" s="137"/>
      <c r="K582" s="137"/>
    </row>
    <row r="583" spans="2:11">
      <c r="B583" s="136"/>
      <c r="C583" s="136"/>
      <c r="D583" s="136"/>
      <c r="E583" s="137"/>
      <c r="F583" s="137"/>
      <c r="G583" s="137"/>
      <c r="H583" s="137"/>
      <c r="I583" s="137"/>
      <c r="J583" s="137"/>
      <c r="K583" s="137"/>
    </row>
    <row r="584" spans="2:11">
      <c r="B584" s="136"/>
      <c r="C584" s="136"/>
      <c r="D584" s="136"/>
      <c r="E584" s="137"/>
      <c r="F584" s="137"/>
      <c r="G584" s="137"/>
      <c r="H584" s="137"/>
      <c r="I584" s="137"/>
      <c r="J584" s="137"/>
      <c r="K584" s="137"/>
    </row>
    <row r="585" spans="2:11">
      <c r="B585" s="136"/>
      <c r="C585" s="136"/>
      <c r="D585" s="136"/>
      <c r="E585" s="137"/>
      <c r="F585" s="137"/>
      <c r="G585" s="137"/>
      <c r="H585" s="137"/>
      <c r="I585" s="137"/>
      <c r="J585" s="137"/>
      <c r="K585" s="137"/>
    </row>
    <row r="586" spans="2:11">
      <c r="B586" s="136"/>
      <c r="C586" s="136"/>
      <c r="D586" s="136"/>
      <c r="E586" s="137"/>
      <c r="F586" s="137"/>
      <c r="G586" s="137"/>
      <c r="H586" s="137"/>
      <c r="I586" s="137"/>
      <c r="J586" s="137"/>
      <c r="K586" s="137"/>
    </row>
    <row r="587" spans="2:11">
      <c r="B587" s="136"/>
      <c r="C587" s="136"/>
      <c r="D587" s="136"/>
      <c r="E587" s="137"/>
      <c r="F587" s="137"/>
      <c r="G587" s="137"/>
      <c r="H587" s="137"/>
      <c r="I587" s="137"/>
      <c r="J587" s="137"/>
      <c r="K587" s="137"/>
    </row>
    <row r="588" spans="2:11">
      <c r="B588" s="136"/>
      <c r="C588" s="136"/>
      <c r="D588" s="136"/>
      <c r="E588" s="137"/>
      <c r="F588" s="137"/>
      <c r="G588" s="137"/>
      <c r="H588" s="137"/>
      <c r="I588" s="137"/>
      <c r="J588" s="137"/>
      <c r="K588" s="137"/>
    </row>
    <row r="589" spans="2:11">
      <c r="B589" s="136"/>
      <c r="C589" s="136"/>
      <c r="D589" s="136"/>
      <c r="E589" s="137"/>
      <c r="F589" s="137"/>
      <c r="G589" s="137"/>
      <c r="H589" s="137"/>
      <c r="I589" s="137"/>
      <c r="J589" s="137"/>
      <c r="K589" s="137"/>
    </row>
    <row r="590" spans="2:11">
      <c r="B590" s="136"/>
      <c r="C590" s="136"/>
      <c r="D590" s="136"/>
      <c r="E590" s="137"/>
      <c r="F590" s="137"/>
      <c r="G590" s="137"/>
      <c r="H590" s="137"/>
      <c r="I590" s="137"/>
      <c r="J590" s="137"/>
      <c r="K590" s="137"/>
    </row>
    <row r="591" spans="2:11">
      <c r="B591" s="136"/>
      <c r="C591" s="136"/>
      <c r="D591" s="136"/>
      <c r="E591" s="137"/>
      <c r="F591" s="137"/>
      <c r="G591" s="137"/>
      <c r="H591" s="137"/>
      <c r="I591" s="137"/>
      <c r="J591" s="137"/>
      <c r="K591" s="137"/>
    </row>
    <row r="592" spans="2:11">
      <c r="B592" s="136"/>
      <c r="C592" s="136"/>
      <c r="D592" s="136"/>
      <c r="E592" s="137"/>
      <c r="F592" s="137"/>
      <c r="G592" s="137"/>
      <c r="H592" s="137"/>
      <c r="I592" s="137"/>
      <c r="J592" s="137"/>
      <c r="K592" s="137"/>
    </row>
    <row r="593" spans="2:11">
      <c r="B593" s="136"/>
      <c r="C593" s="136"/>
      <c r="D593" s="136"/>
      <c r="E593" s="137"/>
      <c r="F593" s="137"/>
      <c r="G593" s="137"/>
      <c r="H593" s="137"/>
      <c r="I593" s="137"/>
      <c r="J593" s="137"/>
      <c r="K593" s="137"/>
    </row>
    <row r="594" spans="2:11">
      <c r="B594" s="136"/>
      <c r="C594" s="136"/>
      <c r="D594" s="136"/>
      <c r="E594" s="137"/>
      <c r="F594" s="137"/>
      <c r="G594" s="137"/>
      <c r="H594" s="137"/>
      <c r="I594" s="137"/>
      <c r="J594" s="137"/>
      <c r="K594" s="137"/>
    </row>
    <row r="595" spans="2:11">
      <c r="B595" s="136"/>
      <c r="C595" s="136"/>
      <c r="D595" s="136"/>
      <c r="E595" s="137"/>
      <c r="F595" s="137"/>
      <c r="G595" s="137"/>
      <c r="H595" s="137"/>
      <c r="I595" s="137"/>
      <c r="J595" s="137"/>
      <c r="K595" s="137"/>
    </row>
    <row r="596" spans="2:11">
      <c r="B596" s="136"/>
      <c r="C596" s="136"/>
      <c r="D596" s="136"/>
      <c r="E596" s="137"/>
      <c r="F596" s="137"/>
      <c r="G596" s="137"/>
      <c r="H596" s="137"/>
      <c r="I596" s="137"/>
      <c r="J596" s="137"/>
      <c r="K596" s="137"/>
    </row>
    <row r="597" spans="2:11">
      <c r="B597" s="136"/>
      <c r="C597" s="136"/>
      <c r="D597" s="136"/>
      <c r="E597" s="137"/>
      <c r="F597" s="137"/>
      <c r="G597" s="137"/>
      <c r="H597" s="137"/>
      <c r="I597" s="137"/>
      <c r="J597" s="137"/>
      <c r="K597" s="137"/>
    </row>
    <row r="598" spans="2:11">
      <c r="B598" s="136"/>
      <c r="C598" s="136"/>
      <c r="D598" s="136"/>
      <c r="E598" s="137"/>
      <c r="F598" s="137"/>
      <c r="G598" s="137"/>
      <c r="H598" s="137"/>
      <c r="I598" s="137"/>
      <c r="J598" s="137"/>
      <c r="K598" s="137"/>
    </row>
    <row r="599" spans="2:11">
      <c r="B599" s="136"/>
      <c r="C599" s="136"/>
      <c r="D599" s="136"/>
      <c r="E599" s="137"/>
      <c r="F599" s="137"/>
      <c r="G599" s="137"/>
      <c r="H599" s="137"/>
      <c r="I599" s="137"/>
      <c r="J599" s="137"/>
      <c r="K599" s="137"/>
    </row>
    <row r="600" spans="2:11">
      <c r="B600" s="136"/>
      <c r="C600" s="136"/>
      <c r="D600" s="136"/>
      <c r="E600" s="137"/>
      <c r="F600" s="137"/>
      <c r="G600" s="137"/>
      <c r="H600" s="137"/>
      <c r="I600" s="137"/>
      <c r="J600" s="137"/>
      <c r="K600" s="137"/>
    </row>
    <row r="601" spans="2:11">
      <c r="B601" s="136"/>
      <c r="C601" s="136"/>
      <c r="D601" s="136"/>
      <c r="E601" s="137"/>
      <c r="F601" s="137"/>
      <c r="G601" s="137"/>
      <c r="H601" s="137"/>
      <c r="I601" s="137"/>
      <c r="J601" s="137"/>
      <c r="K601" s="137"/>
    </row>
    <row r="602" spans="2:11">
      <c r="B602" s="136"/>
      <c r="C602" s="136"/>
      <c r="D602" s="136"/>
      <c r="E602" s="137"/>
      <c r="F602" s="137"/>
      <c r="G602" s="137"/>
      <c r="H602" s="137"/>
      <c r="I602" s="137"/>
      <c r="J602" s="137"/>
      <c r="K602" s="137"/>
    </row>
    <row r="603" spans="2:11">
      <c r="B603" s="136"/>
      <c r="C603" s="136"/>
      <c r="D603" s="136"/>
      <c r="E603" s="137"/>
      <c r="F603" s="137"/>
      <c r="G603" s="137"/>
      <c r="H603" s="137"/>
      <c r="I603" s="137"/>
      <c r="J603" s="137"/>
      <c r="K603" s="137"/>
    </row>
    <row r="604" spans="2:11">
      <c r="B604" s="136"/>
      <c r="C604" s="136"/>
      <c r="D604" s="136"/>
      <c r="E604" s="137"/>
      <c r="F604" s="137"/>
      <c r="G604" s="137"/>
      <c r="H604" s="137"/>
      <c r="I604" s="137"/>
      <c r="J604" s="137"/>
      <c r="K604" s="137"/>
    </row>
    <row r="605" spans="2:11">
      <c r="B605" s="136"/>
      <c r="C605" s="136"/>
      <c r="D605" s="136"/>
      <c r="E605" s="137"/>
      <c r="F605" s="137"/>
      <c r="G605" s="137"/>
      <c r="H605" s="137"/>
      <c r="I605" s="137"/>
      <c r="J605" s="137"/>
      <c r="K605" s="137"/>
    </row>
    <row r="606" spans="2:11">
      <c r="B606" s="136"/>
      <c r="C606" s="136"/>
      <c r="D606" s="136"/>
      <c r="E606" s="137"/>
      <c r="F606" s="137"/>
      <c r="G606" s="137"/>
      <c r="H606" s="137"/>
      <c r="I606" s="137"/>
      <c r="J606" s="137"/>
      <c r="K606" s="137"/>
    </row>
    <row r="607" spans="2:11">
      <c r="B607" s="136"/>
      <c r="C607" s="136"/>
      <c r="D607" s="136"/>
      <c r="E607" s="137"/>
      <c r="F607" s="137"/>
      <c r="G607" s="137"/>
      <c r="H607" s="137"/>
      <c r="I607" s="137"/>
      <c r="J607" s="137"/>
      <c r="K607" s="137"/>
    </row>
    <row r="608" spans="2:11">
      <c r="B608" s="136"/>
      <c r="C608" s="136"/>
      <c r="D608" s="136"/>
      <c r="E608" s="137"/>
      <c r="F608" s="137"/>
      <c r="G608" s="137"/>
      <c r="H608" s="137"/>
      <c r="I608" s="137"/>
      <c r="J608" s="137"/>
      <c r="K608" s="137"/>
    </row>
    <row r="609" spans="2:11">
      <c r="B609" s="136"/>
      <c r="C609" s="136"/>
      <c r="D609" s="136"/>
      <c r="E609" s="137"/>
      <c r="F609" s="137"/>
      <c r="G609" s="137"/>
      <c r="H609" s="137"/>
      <c r="I609" s="137"/>
      <c r="J609" s="137"/>
      <c r="K609" s="137"/>
    </row>
    <row r="610" spans="2:11">
      <c r="B610" s="136"/>
      <c r="C610" s="136"/>
      <c r="D610" s="136"/>
      <c r="E610" s="137"/>
      <c r="F610" s="137"/>
      <c r="G610" s="137"/>
      <c r="H610" s="137"/>
      <c r="I610" s="137"/>
      <c r="J610" s="137"/>
      <c r="K610" s="137"/>
    </row>
    <row r="611" spans="2:11">
      <c r="B611" s="136"/>
      <c r="C611" s="136"/>
      <c r="D611" s="136"/>
      <c r="E611" s="137"/>
      <c r="F611" s="137"/>
      <c r="G611" s="137"/>
      <c r="H611" s="137"/>
      <c r="I611" s="137"/>
      <c r="J611" s="137"/>
      <c r="K611" s="137"/>
    </row>
    <row r="612" spans="2:11">
      <c r="B612" s="136"/>
      <c r="C612" s="136"/>
      <c r="D612" s="136"/>
      <c r="E612" s="137"/>
      <c r="F612" s="137"/>
      <c r="G612" s="137"/>
      <c r="H612" s="137"/>
      <c r="I612" s="137"/>
      <c r="J612" s="137"/>
      <c r="K612" s="137"/>
    </row>
    <row r="613" spans="2:11">
      <c r="B613" s="136"/>
      <c r="C613" s="136"/>
      <c r="D613" s="136"/>
      <c r="E613" s="137"/>
      <c r="F613" s="137"/>
      <c r="G613" s="137"/>
      <c r="H613" s="137"/>
      <c r="I613" s="137"/>
      <c r="J613" s="137"/>
      <c r="K613" s="137"/>
    </row>
    <row r="614" spans="2:11">
      <c r="B614" s="136"/>
      <c r="C614" s="136"/>
      <c r="D614" s="136"/>
      <c r="E614" s="137"/>
      <c r="F614" s="137"/>
      <c r="G614" s="137"/>
      <c r="H614" s="137"/>
      <c r="I614" s="137"/>
      <c r="J614" s="137"/>
      <c r="K614" s="137"/>
    </row>
    <row r="615" spans="2:11">
      <c r="B615" s="136"/>
      <c r="C615" s="136"/>
      <c r="D615" s="136"/>
      <c r="E615" s="137"/>
      <c r="F615" s="137"/>
      <c r="G615" s="137"/>
      <c r="H615" s="137"/>
      <c r="I615" s="137"/>
      <c r="J615" s="137"/>
      <c r="K615" s="137"/>
    </row>
    <row r="616" spans="2:11">
      <c r="B616" s="136"/>
      <c r="C616" s="136"/>
      <c r="D616" s="136"/>
      <c r="E616" s="137"/>
      <c r="F616" s="137"/>
      <c r="G616" s="137"/>
      <c r="H616" s="137"/>
      <c r="I616" s="137"/>
      <c r="J616" s="137"/>
      <c r="K616" s="137"/>
    </row>
    <row r="617" spans="2:11">
      <c r="B617" s="136"/>
      <c r="C617" s="136"/>
      <c r="D617" s="136"/>
      <c r="E617" s="137"/>
      <c r="F617" s="137"/>
      <c r="G617" s="137"/>
      <c r="H617" s="137"/>
      <c r="I617" s="137"/>
      <c r="J617" s="137"/>
      <c r="K617" s="137"/>
    </row>
    <row r="618" spans="2:11">
      <c r="B618" s="136"/>
      <c r="C618" s="136"/>
      <c r="D618" s="136"/>
      <c r="E618" s="137"/>
      <c r="F618" s="137"/>
      <c r="G618" s="137"/>
      <c r="H618" s="137"/>
      <c r="I618" s="137"/>
      <c r="J618" s="137"/>
      <c r="K618" s="137"/>
    </row>
    <row r="619" spans="2:11">
      <c r="B619" s="136"/>
      <c r="C619" s="136"/>
      <c r="D619" s="136"/>
      <c r="E619" s="137"/>
      <c r="F619" s="137"/>
      <c r="G619" s="137"/>
      <c r="H619" s="137"/>
      <c r="I619" s="137"/>
      <c r="J619" s="137"/>
      <c r="K619" s="137"/>
    </row>
    <row r="620" spans="2:11">
      <c r="B620" s="136"/>
      <c r="C620" s="136"/>
      <c r="D620" s="136"/>
      <c r="E620" s="137"/>
      <c r="F620" s="137"/>
      <c r="G620" s="137"/>
      <c r="H620" s="137"/>
      <c r="I620" s="137"/>
      <c r="J620" s="137"/>
      <c r="K620" s="137"/>
    </row>
    <row r="621" spans="2:11">
      <c r="B621" s="136"/>
      <c r="C621" s="136"/>
      <c r="D621" s="136"/>
      <c r="E621" s="137"/>
      <c r="F621" s="137"/>
      <c r="G621" s="137"/>
      <c r="H621" s="137"/>
      <c r="I621" s="137"/>
      <c r="J621" s="137"/>
      <c r="K621" s="137"/>
    </row>
    <row r="622" spans="2:11">
      <c r="B622" s="136"/>
      <c r="C622" s="136"/>
      <c r="D622" s="136"/>
      <c r="E622" s="137"/>
      <c r="F622" s="137"/>
      <c r="G622" s="137"/>
      <c r="H622" s="137"/>
      <c r="I622" s="137"/>
      <c r="J622" s="137"/>
      <c r="K622" s="137"/>
    </row>
    <row r="623" spans="2:11">
      <c r="B623" s="136"/>
      <c r="C623" s="136"/>
      <c r="D623" s="136"/>
      <c r="E623" s="137"/>
      <c r="F623" s="137"/>
      <c r="G623" s="137"/>
      <c r="H623" s="137"/>
      <c r="I623" s="137"/>
      <c r="J623" s="137"/>
      <c r="K623" s="137"/>
    </row>
    <row r="624" spans="2:11">
      <c r="B624" s="136"/>
      <c r="C624" s="136"/>
      <c r="D624" s="136"/>
      <c r="E624" s="137"/>
      <c r="F624" s="137"/>
      <c r="G624" s="137"/>
      <c r="H624" s="137"/>
      <c r="I624" s="137"/>
      <c r="J624" s="137"/>
      <c r="K624" s="137"/>
    </row>
    <row r="625" spans="2:11">
      <c r="B625" s="136"/>
      <c r="C625" s="136"/>
      <c r="D625" s="136"/>
      <c r="E625" s="137"/>
      <c r="F625" s="137"/>
      <c r="G625" s="137"/>
      <c r="H625" s="137"/>
      <c r="I625" s="137"/>
      <c r="J625" s="137"/>
      <c r="K625" s="137"/>
    </row>
    <row r="626" spans="2:11">
      <c r="B626" s="136"/>
      <c r="C626" s="136"/>
      <c r="D626" s="136"/>
      <c r="E626" s="137"/>
      <c r="F626" s="137"/>
      <c r="G626" s="137"/>
      <c r="H626" s="137"/>
      <c r="I626" s="137"/>
      <c r="J626" s="137"/>
      <c r="K626" s="137"/>
    </row>
    <row r="627" spans="2:11">
      <c r="B627" s="136"/>
      <c r="C627" s="136"/>
      <c r="D627" s="136"/>
      <c r="E627" s="137"/>
      <c r="F627" s="137"/>
      <c r="G627" s="137"/>
      <c r="H627" s="137"/>
      <c r="I627" s="137"/>
      <c r="J627" s="137"/>
      <c r="K627" s="137"/>
    </row>
    <row r="628" spans="2:11">
      <c r="B628" s="136"/>
      <c r="C628" s="136"/>
      <c r="D628" s="136"/>
      <c r="E628" s="137"/>
      <c r="F628" s="137"/>
      <c r="G628" s="137"/>
      <c r="H628" s="137"/>
      <c r="I628" s="137"/>
      <c r="J628" s="137"/>
      <c r="K628" s="137"/>
    </row>
    <row r="629" spans="2:11">
      <c r="B629" s="136"/>
      <c r="C629" s="136"/>
      <c r="D629" s="136"/>
      <c r="E629" s="137"/>
      <c r="F629" s="137"/>
      <c r="G629" s="137"/>
      <c r="H629" s="137"/>
      <c r="I629" s="137"/>
      <c r="J629" s="137"/>
      <c r="K629" s="137"/>
    </row>
    <row r="630" spans="2:11">
      <c r="B630" s="136"/>
      <c r="C630" s="136"/>
      <c r="D630" s="136"/>
      <c r="E630" s="137"/>
      <c r="F630" s="137"/>
      <c r="G630" s="137"/>
      <c r="H630" s="137"/>
      <c r="I630" s="137"/>
      <c r="J630" s="137"/>
      <c r="K630" s="137"/>
    </row>
    <row r="631" spans="2:11">
      <c r="B631" s="136"/>
      <c r="C631" s="136"/>
      <c r="D631" s="136"/>
      <c r="E631" s="137"/>
      <c r="F631" s="137"/>
      <c r="G631" s="137"/>
      <c r="H631" s="137"/>
      <c r="I631" s="137"/>
      <c r="J631" s="137"/>
      <c r="K631" s="137"/>
    </row>
    <row r="632" spans="2:11">
      <c r="B632" s="136"/>
      <c r="C632" s="136"/>
      <c r="D632" s="136"/>
      <c r="E632" s="137"/>
      <c r="F632" s="137"/>
      <c r="G632" s="137"/>
      <c r="H632" s="137"/>
      <c r="I632" s="137"/>
      <c r="J632" s="137"/>
      <c r="K632" s="137"/>
    </row>
    <row r="633" spans="2:11">
      <c r="B633" s="136"/>
      <c r="C633" s="136"/>
      <c r="D633" s="136"/>
      <c r="E633" s="137"/>
      <c r="F633" s="137"/>
      <c r="G633" s="137"/>
      <c r="H633" s="137"/>
      <c r="I633" s="137"/>
      <c r="J633" s="137"/>
      <c r="K633" s="137"/>
    </row>
    <row r="634" spans="2:11">
      <c r="B634" s="136"/>
      <c r="C634" s="136"/>
      <c r="D634" s="136"/>
      <c r="E634" s="137"/>
      <c r="F634" s="137"/>
      <c r="G634" s="137"/>
      <c r="H634" s="137"/>
      <c r="I634" s="137"/>
      <c r="J634" s="137"/>
      <c r="K634" s="137"/>
    </row>
    <row r="635" spans="2:11">
      <c r="B635" s="136"/>
      <c r="C635" s="136"/>
      <c r="D635" s="136"/>
      <c r="E635" s="137"/>
      <c r="F635" s="137"/>
      <c r="G635" s="137"/>
      <c r="H635" s="137"/>
      <c r="I635" s="137"/>
      <c r="J635" s="137"/>
      <c r="K635" s="137"/>
    </row>
    <row r="636" spans="2:11">
      <c r="B636" s="136"/>
      <c r="C636" s="136"/>
      <c r="D636" s="136"/>
      <c r="E636" s="137"/>
      <c r="F636" s="137"/>
      <c r="G636" s="137"/>
      <c r="H636" s="137"/>
      <c r="I636" s="137"/>
      <c r="J636" s="137"/>
      <c r="K636" s="137"/>
    </row>
    <row r="637" spans="2:11">
      <c r="B637" s="136"/>
      <c r="C637" s="136"/>
      <c r="D637" s="136"/>
      <c r="E637" s="137"/>
      <c r="F637" s="137"/>
      <c r="G637" s="137"/>
      <c r="H637" s="137"/>
      <c r="I637" s="137"/>
      <c r="J637" s="137"/>
      <c r="K637" s="137"/>
    </row>
    <row r="638" spans="2:11">
      <c r="B638" s="136"/>
      <c r="C638" s="136"/>
      <c r="D638" s="136"/>
      <c r="E638" s="137"/>
      <c r="F638" s="137"/>
      <c r="G638" s="137"/>
      <c r="H638" s="137"/>
      <c r="I638" s="137"/>
      <c r="J638" s="137"/>
      <c r="K638" s="137"/>
    </row>
    <row r="639" spans="2:11">
      <c r="B639" s="136"/>
      <c r="C639" s="136"/>
      <c r="D639" s="136"/>
      <c r="E639" s="137"/>
      <c r="F639" s="137"/>
      <c r="G639" s="137"/>
      <c r="H639" s="137"/>
      <c r="I639" s="137"/>
      <c r="J639" s="137"/>
      <c r="K639" s="137"/>
    </row>
    <row r="640" spans="2:11">
      <c r="B640" s="136"/>
      <c r="C640" s="136"/>
      <c r="D640" s="136"/>
      <c r="E640" s="137"/>
      <c r="F640" s="137"/>
      <c r="G640" s="137"/>
      <c r="H640" s="137"/>
      <c r="I640" s="137"/>
      <c r="J640" s="137"/>
      <c r="K640" s="137"/>
    </row>
    <row r="641" spans="2:11">
      <c r="B641" s="136"/>
      <c r="C641" s="136"/>
      <c r="D641" s="136"/>
      <c r="E641" s="137"/>
      <c r="F641" s="137"/>
      <c r="G641" s="137"/>
      <c r="H641" s="137"/>
      <c r="I641" s="137"/>
      <c r="J641" s="137"/>
      <c r="K641" s="137"/>
    </row>
    <row r="642" spans="2:11">
      <c r="B642" s="136"/>
      <c r="C642" s="136"/>
      <c r="D642" s="136"/>
      <c r="E642" s="137"/>
      <c r="F642" s="137"/>
      <c r="G642" s="137"/>
      <c r="H642" s="137"/>
      <c r="I642" s="137"/>
      <c r="J642" s="137"/>
      <c r="K642" s="137"/>
    </row>
    <row r="643" spans="2:11">
      <c r="B643" s="136"/>
      <c r="C643" s="136"/>
      <c r="D643" s="136"/>
      <c r="E643" s="137"/>
      <c r="F643" s="137"/>
      <c r="G643" s="137"/>
      <c r="H643" s="137"/>
      <c r="I643" s="137"/>
      <c r="J643" s="137"/>
      <c r="K643" s="137"/>
    </row>
    <row r="644" spans="2:11">
      <c r="B644" s="136"/>
      <c r="C644" s="136"/>
      <c r="D644" s="136"/>
      <c r="E644" s="137"/>
      <c r="F644" s="137"/>
      <c r="G644" s="137"/>
      <c r="H644" s="137"/>
      <c r="I644" s="137"/>
      <c r="J644" s="137"/>
      <c r="K644" s="137"/>
    </row>
    <row r="645" spans="2:11">
      <c r="B645" s="136"/>
      <c r="C645" s="136"/>
      <c r="D645" s="136"/>
      <c r="E645" s="137"/>
      <c r="F645" s="137"/>
      <c r="G645" s="137"/>
      <c r="H645" s="137"/>
      <c r="I645" s="137"/>
      <c r="J645" s="137"/>
      <c r="K645" s="137"/>
    </row>
    <row r="646" spans="2:11">
      <c r="B646" s="136"/>
      <c r="C646" s="136"/>
      <c r="D646" s="136"/>
      <c r="E646" s="137"/>
      <c r="F646" s="137"/>
      <c r="G646" s="137"/>
      <c r="H646" s="137"/>
      <c r="I646" s="137"/>
      <c r="J646" s="137"/>
      <c r="K646" s="137"/>
    </row>
    <row r="647" spans="2:11">
      <c r="B647" s="136"/>
      <c r="C647" s="136"/>
      <c r="D647" s="136"/>
      <c r="E647" s="137"/>
      <c r="F647" s="137"/>
      <c r="G647" s="137"/>
      <c r="H647" s="137"/>
      <c r="I647" s="137"/>
      <c r="J647" s="137"/>
      <c r="K647" s="137"/>
    </row>
    <row r="648" spans="2:11">
      <c r="B648" s="136"/>
      <c r="C648" s="136"/>
      <c r="D648" s="136"/>
      <c r="E648" s="137"/>
      <c r="F648" s="137"/>
      <c r="G648" s="137"/>
      <c r="H648" s="137"/>
      <c r="I648" s="137"/>
      <c r="J648" s="137"/>
      <c r="K648" s="137"/>
    </row>
    <row r="649" spans="2:11">
      <c r="B649" s="136"/>
      <c r="C649" s="136"/>
      <c r="D649" s="136"/>
      <c r="E649" s="137"/>
      <c r="F649" s="137"/>
      <c r="G649" s="137"/>
      <c r="H649" s="137"/>
      <c r="I649" s="137"/>
      <c r="J649" s="137"/>
      <c r="K649" s="137"/>
    </row>
    <row r="650" spans="2:11">
      <c r="B650" s="136"/>
      <c r="C650" s="136"/>
      <c r="D650" s="136"/>
      <c r="E650" s="137"/>
      <c r="F650" s="137"/>
      <c r="G650" s="137"/>
      <c r="H650" s="137"/>
      <c r="I650" s="137"/>
      <c r="J650" s="137"/>
      <c r="K650" s="137"/>
    </row>
    <row r="651" spans="2:11">
      <c r="B651" s="136"/>
      <c r="C651" s="136"/>
      <c r="D651" s="136"/>
      <c r="E651" s="137"/>
      <c r="F651" s="137"/>
      <c r="G651" s="137"/>
      <c r="H651" s="137"/>
      <c r="I651" s="137"/>
      <c r="J651" s="137"/>
      <c r="K651" s="137"/>
    </row>
    <row r="652" spans="2:11">
      <c r="B652" s="136"/>
      <c r="C652" s="136"/>
      <c r="D652" s="136"/>
      <c r="E652" s="137"/>
      <c r="F652" s="137"/>
      <c r="G652" s="137"/>
      <c r="H652" s="137"/>
      <c r="I652" s="137"/>
      <c r="J652" s="137"/>
      <c r="K652" s="137"/>
    </row>
    <row r="653" spans="2:11">
      <c r="B653" s="136"/>
      <c r="C653" s="136"/>
      <c r="D653" s="136"/>
      <c r="E653" s="137"/>
      <c r="F653" s="137"/>
      <c r="G653" s="137"/>
      <c r="H653" s="137"/>
      <c r="I653" s="137"/>
      <c r="J653" s="137"/>
      <c r="K653" s="137"/>
    </row>
    <row r="654" spans="2:11">
      <c r="B654" s="136"/>
      <c r="C654" s="136"/>
      <c r="D654" s="136"/>
      <c r="E654" s="137"/>
      <c r="F654" s="137"/>
      <c r="G654" s="137"/>
      <c r="H654" s="137"/>
      <c r="I654" s="137"/>
      <c r="J654" s="137"/>
      <c r="K654" s="137"/>
    </row>
    <row r="655" spans="2:11">
      <c r="B655" s="136"/>
      <c r="C655" s="136"/>
      <c r="D655" s="136"/>
      <c r="E655" s="137"/>
      <c r="F655" s="137"/>
      <c r="G655" s="137"/>
      <c r="H655" s="137"/>
      <c r="I655" s="137"/>
      <c r="J655" s="137"/>
      <c r="K655" s="137"/>
    </row>
    <row r="656" spans="2:11">
      <c r="B656" s="136"/>
      <c r="C656" s="136"/>
      <c r="D656" s="136"/>
      <c r="E656" s="137"/>
      <c r="F656" s="137"/>
      <c r="G656" s="137"/>
      <c r="H656" s="137"/>
      <c r="I656" s="137"/>
      <c r="J656" s="137"/>
      <c r="K656" s="137"/>
    </row>
    <row r="657" spans="2:11">
      <c r="B657" s="136"/>
      <c r="C657" s="136"/>
      <c r="D657" s="136"/>
      <c r="E657" s="137"/>
      <c r="F657" s="137"/>
      <c r="G657" s="137"/>
      <c r="H657" s="137"/>
      <c r="I657" s="137"/>
      <c r="J657" s="137"/>
      <c r="K657" s="137"/>
    </row>
    <row r="658" spans="2:11">
      <c r="B658" s="136"/>
      <c r="C658" s="136"/>
      <c r="D658" s="136"/>
      <c r="E658" s="137"/>
      <c r="F658" s="137"/>
      <c r="G658" s="137"/>
      <c r="H658" s="137"/>
      <c r="I658" s="137"/>
      <c r="J658" s="137"/>
      <c r="K658" s="137"/>
    </row>
    <row r="659" spans="2:11">
      <c r="B659" s="136"/>
      <c r="C659" s="136"/>
      <c r="D659" s="136"/>
      <c r="E659" s="137"/>
      <c r="F659" s="137"/>
      <c r="G659" s="137"/>
      <c r="H659" s="137"/>
      <c r="I659" s="137"/>
      <c r="J659" s="137"/>
      <c r="K659" s="137"/>
    </row>
    <row r="660" spans="2:11">
      <c r="B660" s="136"/>
      <c r="C660" s="136"/>
      <c r="D660" s="136"/>
      <c r="E660" s="137"/>
      <c r="F660" s="137"/>
      <c r="G660" s="137"/>
      <c r="H660" s="137"/>
      <c r="I660" s="137"/>
      <c r="J660" s="137"/>
      <c r="K660" s="137"/>
    </row>
    <row r="661" spans="2:11">
      <c r="B661" s="136"/>
      <c r="C661" s="136"/>
      <c r="D661" s="136"/>
      <c r="E661" s="137"/>
      <c r="F661" s="137"/>
      <c r="G661" s="137"/>
      <c r="H661" s="137"/>
      <c r="I661" s="137"/>
      <c r="J661" s="137"/>
      <c r="K661" s="137"/>
    </row>
    <row r="662" spans="2:11">
      <c r="B662" s="136"/>
      <c r="C662" s="136"/>
      <c r="D662" s="136"/>
      <c r="E662" s="137"/>
      <c r="F662" s="137"/>
      <c r="G662" s="137"/>
      <c r="H662" s="137"/>
      <c r="I662" s="137"/>
      <c r="J662" s="137"/>
      <c r="K662" s="137"/>
    </row>
    <row r="663" spans="2:11">
      <c r="B663" s="136"/>
      <c r="C663" s="136"/>
      <c r="D663" s="136"/>
      <c r="E663" s="137"/>
      <c r="F663" s="137"/>
      <c r="G663" s="137"/>
      <c r="H663" s="137"/>
      <c r="I663" s="137"/>
      <c r="J663" s="137"/>
      <c r="K663" s="137"/>
    </row>
    <row r="664" spans="2:11">
      <c r="B664" s="136"/>
      <c r="C664" s="136"/>
      <c r="D664" s="136"/>
      <c r="E664" s="137"/>
      <c r="F664" s="137"/>
      <c r="G664" s="137"/>
      <c r="H664" s="137"/>
      <c r="I664" s="137"/>
      <c r="J664" s="137"/>
      <c r="K664" s="137"/>
    </row>
    <row r="665" spans="2:11">
      <c r="B665" s="136"/>
      <c r="C665" s="136"/>
      <c r="D665" s="136"/>
      <c r="E665" s="137"/>
      <c r="F665" s="137"/>
      <c r="G665" s="137"/>
      <c r="H665" s="137"/>
      <c r="I665" s="137"/>
      <c r="J665" s="137"/>
      <c r="K665" s="137"/>
    </row>
    <row r="666" spans="2:11">
      <c r="B666" s="136"/>
      <c r="C666" s="136"/>
      <c r="D666" s="136"/>
      <c r="E666" s="137"/>
      <c r="F666" s="137"/>
      <c r="G666" s="137"/>
      <c r="H666" s="137"/>
      <c r="I666" s="137"/>
      <c r="J666" s="137"/>
      <c r="K666" s="137"/>
    </row>
    <row r="667" spans="2:11">
      <c r="B667" s="136"/>
      <c r="C667" s="136"/>
      <c r="D667" s="136"/>
      <c r="E667" s="137"/>
      <c r="F667" s="137"/>
      <c r="G667" s="137"/>
      <c r="H667" s="137"/>
      <c r="I667" s="137"/>
      <c r="J667" s="137"/>
      <c r="K667" s="137"/>
    </row>
    <row r="668" spans="2:11">
      <c r="B668" s="136"/>
      <c r="C668" s="136"/>
      <c r="D668" s="136"/>
      <c r="E668" s="137"/>
      <c r="F668" s="137"/>
      <c r="G668" s="137"/>
      <c r="H668" s="137"/>
      <c r="I668" s="137"/>
      <c r="J668" s="137"/>
      <c r="K668" s="137"/>
    </row>
    <row r="669" spans="2:11">
      <c r="B669" s="136"/>
      <c r="C669" s="136"/>
      <c r="D669" s="136"/>
      <c r="E669" s="137"/>
      <c r="F669" s="137"/>
      <c r="G669" s="137"/>
      <c r="H669" s="137"/>
      <c r="I669" s="137"/>
      <c r="J669" s="137"/>
      <c r="K669" s="137"/>
    </row>
    <row r="670" spans="2:11">
      <c r="B670" s="136"/>
      <c r="C670" s="136"/>
      <c r="D670" s="136"/>
      <c r="E670" s="137"/>
      <c r="F670" s="137"/>
      <c r="G670" s="137"/>
      <c r="H670" s="137"/>
      <c r="I670" s="137"/>
      <c r="J670" s="137"/>
      <c r="K670" s="137"/>
    </row>
    <row r="671" spans="2:11">
      <c r="B671" s="136"/>
      <c r="C671" s="136"/>
      <c r="D671" s="136"/>
      <c r="E671" s="137"/>
      <c r="F671" s="137"/>
      <c r="G671" s="137"/>
      <c r="H671" s="137"/>
      <c r="I671" s="137"/>
      <c r="J671" s="137"/>
      <c r="K671" s="137"/>
    </row>
    <row r="672" spans="2:11">
      <c r="B672" s="136"/>
      <c r="C672" s="136"/>
      <c r="D672" s="136"/>
      <c r="E672" s="137"/>
      <c r="F672" s="137"/>
      <c r="G672" s="137"/>
      <c r="H672" s="137"/>
      <c r="I672" s="137"/>
      <c r="J672" s="137"/>
      <c r="K672" s="137"/>
    </row>
    <row r="673" spans="2:11">
      <c r="B673" s="136"/>
      <c r="C673" s="136"/>
      <c r="D673" s="136"/>
      <c r="E673" s="137"/>
      <c r="F673" s="137"/>
      <c r="G673" s="137"/>
      <c r="H673" s="137"/>
      <c r="I673" s="137"/>
      <c r="J673" s="137"/>
      <c r="K673" s="137"/>
    </row>
    <row r="674" spans="2:11">
      <c r="B674" s="136"/>
      <c r="C674" s="136"/>
      <c r="D674" s="136"/>
      <c r="E674" s="137"/>
      <c r="F674" s="137"/>
      <c r="G674" s="137"/>
      <c r="H674" s="137"/>
      <c r="I674" s="137"/>
      <c r="J674" s="137"/>
      <c r="K674" s="137"/>
    </row>
    <row r="675" spans="2:11">
      <c r="B675" s="136"/>
      <c r="C675" s="136"/>
      <c r="D675" s="136"/>
      <c r="E675" s="137"/>
      <c r="F675" s="137"/>
      <c r="G675" s="137"/>
      <c r="H675" s="137"/>
      <c r="I675" s="137"/>
      <c r="J675" s="137"/>
      <c r="K675" s="137"/>
    </row>
    <row r="676" spans="2:11">
      <c r="B676" s="136"/>
      <c r="C676" s="136"/>
      <c r="D676" s="136"/>
      <c r="E676" s="137"/>
      <c r="F676" s="137"/>
      <c r="G676" s="137"/>
      <c r="H676" s="137"/>
      <c r="I676" s="137"/>
      <c r="J676" s="137"/>
      <c r="K676" s="137"/>
    </row>
    <row r="677" spans="2:11">
      <c r="B677" s="136"/>
      <c r="C677" s="136"/>
      <c r="D677" s="136"/>
      <c r="E677" s="137"/>
      <c r="F677" s="137"/>
      <c r="G677" s="137"/>
      <c r="H677" s="137"/>
      <c r="I677" s="137"/>
      <c r="J677" s="137"/>
      <c r="K677" s="137"/>
    </row>
    <row r="678" spans="2:11">
      <c r="B678" s="136"/>
      <c r="C678" s="136"/>
      <c r="D678" s="136"/>
      <c r="E678" s="137"/>
      <c r="F678" s="137"/>
      <c r="G678" s="137"/>
      <c r="H678" s="137"/>
      <c r="I678" s="137"/>
      <c r="J678" s="137"/>
      <c r="K678" s="137"/>
    </row>
    <row r="679" spans="2:11">
      <c r="B679" s="136"/>
      <c r="C679" s="136"/>
      <c r="D679" s="136"/>
      <c r="E679" s="137"/>
      <c r="F679" s="137"/>
      <c r="G679" s="137"/>
      <c r="H679" s="137"/>
      <c r="I679" s="137"/>
      <c r="J679" s="137"/>
      <c r="K679" s="137"/>
    </row>
    <row r="680" spans="2:11">
      <c r="B680" s="136"/>
      <c r="C680" s="136"/>
      <c r="D680" s="136"/>
      <c r="E680" s="137"/>
      <c r="F680" s="137"/>
      <c r="G680" s="137"/>
      <c r="H680" s="137"/>
      <c r="I680" s="137"/>
      <c r="J680" s="137"/>
      <c r="K680" s="137"/>
    </row>
    <row r="681" spans="2:11">
      <c r="B681" s="136"/>
      <c r="C681" s="136"/>
      <c r="D681" s="136"/>
      <c r="E681" s="137"/>
      <c r="F681" s="137"/>
      <c r="G681" s="137"/>
      <c r="H681" s="137"/>
      <c r="I681" s="137"/>
      <c r="J681" s="137"/>
      <c r="K681" s="137"/>
    </row>
    <row r="682" spans="2:11">
      <c r="B682" s="136"/>
      <c r="C682" s="136"/>
      <c r="D682" s="136"/>
      <c r="E682" s="137"/>
      <c r="F682" s="137"/>
      <c r="G682" s="137"/>
      <c r="H682" s="137"/>
      <c r="I682" s="137"/>
      <c r="J682" s="137"/>
      <c r="K682" s="137"/>
    </row>
    <row r="683" spans="2:11">
      <c r="B683" s="136"/>
      <c r="C683" s="136"/>
      <c r="D683" s="136"/>
      <c r="E683" s="137"/>
      <c r="F683" s="137"/>
      <c r="G683" s="137"/>
      <c r="H683" s="137"/>
      <c r="I683" s="137"/>
      <c r="J683" s="137"/>
      <c r="K683" s="137"/>
    </row>
    <row r="684" spans="2:11">
      <c r="B684" s="136"/>
      <c r="C684" s="136"/>
      <c r="D684" s="136"/>
      <c r="E684" s="137"/>
      <c r="F684" s="137"/>
      <c r="G684" s="137"/>
      <c r="H684" s="137"/>
      <c r="I684" s="137"/>
      <c r="J684" s="137"/>
      <c r="K684" s="137"/>
    </row>
    <row r="685" spans="2:11">
      <c r="B685" s="136"/>
      <c r="C685" s="136"/>
      <c r="D685" s="136"/>
      <c r="E685" s="137"/>
      <c r="F685" s="137"/>
      <c r="G685" s="137"/>
      <c r="H685" s="137"/>
      <c r="I685" s="137"/>
      <c r="J685" s="137"/>
      <c r="K685" s="137"/>
    </row>
    <row r="686" spans="2:11">
      <c r="B686" s="136"/>
      <c r="C686" s="136"/>
      <c r="D686" s="136"/>
      <c r="E686" s="137"/>
      <c r="F686" s="137"/>
      <c r="G686" s="137"/>
      <c r="H686" s="137"/>
      <c r="I686" s="137"/>
      <c r="J686" s="137"/>
      <c r="K686" s="137"/>
    </row>
    <row r="687" spans="2:11">
      <c r="B687" s="136"/>
      <c r="C687" s="136"/>
      <c r="D687" s="136"/>
      <c r="E687" s="137"/>
      <c r="F687" s="137"/>
      <c r="G687" s="137"/>
      <c r="H687" s="137"/>
      <c r="I687" s="137"/>
      <c r="J687" s="137"/>
      <c r="K687" s="137"/>
    </row>
    <row r="688" spans="2:11">
      <c r="B688" s="136"/>
      <c r="C688" s="136"/>
      <c r="D688" s="136"/>
      <c r="E688" s="137"/>
      <c r="F688" s="137"/>
      <c r="G688" s="137"/>
      <c r="H688" s="137"/>
      <c r="I688" s="137"/>
      <c r="J688" s="137"/>
      <c r="K688" s="137"/>
    </row>
    <row r="689" spans="2:11">
      <c r="B689" s="136"/>
      <c r="C689" s="136"/>
      <c r="D689" s="136"/>
      <c r="E689" s="137"/>
      <c r="F689" s="137"/>
      <c r="G689" s="137"/>
      <c r="H689" s="137"/>
      <c r="I689" s="137"/>
      <c r="J689" s="137"/>
      <c r="K689" s="137"/>
    </row>
    <row r="690" spans="2:11">
      <c r="B690" s="136"/>
      <c r="C690" s="136"/>
      <c r="D690" s="136"/>
      <c r="E690" s="137"/>
      <c r="F690" s="137"/>
      <c r="G690" s="137"/>
      <c r="H690" s="137"/>
      <c r="I690" s="137"/>
      <c r="J690" s="137"/>
      <c r="K690" s="137"/>
    </row>
    <row r="691" spans="2:11">
      <c r="B691" s="136"/>
      <c r="C691" s="136"/>
      <c r="D691" s="136"/>
      <c r="E691" s="137"/>
      <c r="F691" s="137"/>
      <c r="G691" s="137"/>
      <c r="H691" s="137"/>
      <c r="I691" s="137"/>
      <c r="J691" s="137"/>
      <c r="K691" s="137"/>
    </row>
    <row r="692" spans="2:11">
      <c r="B692" s="136"/>
      <c r="C692" s="136"/>
      <c r="D692" s="136"/>
      <c r="E692" s="137"/>
      <c r="F692" s="137"/>
      <c r="G692" s="137"/>
      <c r="H692" s="137"/>
      <c r="I692" s="137"/>
      <c r="J692" s="137"/>
      <c r="K692" s="137"/>
    </row>
    <row r="693" spans="2:11">
      <c r="B693" s="136"/>
      <c r="C693" s="136"/>
      <c r="D693" s="136"/>
      <c r="E693" s="137"/>
      <c r="F693" s="137"/>
      <c r="G693" s="137"/>
      <c r="H693" s="137"/>
      <c r="I693" s="137"/>
      <c r="J693" s="137"/>
      <c r="K693" s="137"/>
    </row>
    <row r="694" spans="2:11">
      <c r="B694" s="136"/>
      <c r="C694" s="136"/>
      <c r="D694" s="136"/>
      <c r="E694" s="137"/>
      <c r="F694" s="137"/>
      <c r="G694" s="137"/>
      <c r="H694" s="137"/>
      <c r="I694" s="137"/>
      <c r="J694" s="137"/>
      <c r="K694" s="137"/>
    </row>
    <row r="695" spans="2:11">
      <c r="B695" s="136"/>
      <c r="C695" s="136"/>
      <c r="D695" s="136"/>
      <c r="E695" s="137"/>
      <c r="F695" s="137"/>
      <c r="G695" s="137"/>
      <c r="H695" s="137"/>
      <c r="I695" s="137"/>
      <c r="J695" s="137"/>
      <c r="K695" s="137"/>
    </row>
    <row r="696" spans="2:11">
      <c r="B696" s="136"/>
      <c r="C696" s="136"/>
      <c r="D696" s="136"/>
      <c r="E696" s="137"/>
      <c r="F696" s="137"/>
      <c r="G696" s="137"/>
      <c r="H696" s="137"/>
      <c r="I696" s="137"/>
      <c r="J696" s="137"/>
      <c r="K696" s="137"/>
    </row>
    <row r="697" spans="2:11">
      <c r="B697" s="136"/>
      <c r="C697" s="136"/>
      <c r="D697" s="136"/>
      <c r="E697" s="137"/>
      <c r="F697" s="137"/>
      <c r="G697" s="137"/>
      <c r="H697" s="137"/>
      <c r="I697" s="137"/>
      <c r="J697" s="137"/>
      <c r="K697" s="137"/>
    </row>
    <row r="698" spans="2:11">
      <c r="B698" s="136"/>
      <c r="C698" s="136"/>
      <c r="D698" s="136"/>
      <c r="E698" s="137"/>
      <c r="F698" s="137"/>
      <c r="G698" s="137"/>
      <c r="H698" s="137"/>
      <c r="I698" s="137"/>
      <c r="J698" s="137"/>
      <c r="K698" s="137"/>
    </row>
    <row r="699" spans="2:11">
      <c r="B699" s="136"/>
      <c r="C699" s="136"/>
      <c r="D699" s="136"/>
      <c r="E699" s="137"/>
      <c r="F699" s="137"/>
      <c r="G699" s="137"/>
      <c r="H699" s="137"/>
      <c r="I699" s="137"/>
      <c r="J699" s="137"/>
      <c r="K699" s="137"/>
    </row>
    <row r="700" spans="2:11">
      <c r="B700" s="136"/>
      <c r="C700" s="136"/>
      <c r="D700" s="136"/>
      <c r="E700" s="137"/>
      <c r="F700" s="137"/>
      <c r="G700" s="137"/>
      <c r="H700" s="137"/>
      <c r="I700" s="137"/>
      <c r="J700" s="137"/>
      <c r="K700" s="137"/>
    </row>
    <row r="701" spans="2:11">
      <c r="B701" s="136"/>
      <c r="C701" s="136"/>
      <c r="D701" s="136"/>
      <c r="E701" s="137"/>
      <c r="F701" s="137"/>
      <c r="G701" s="137"/>
      <c r="H701" s="137"/>
      <c r="I701" s="137"/>
      <c r="J701" s="137"/>
      <c r="K701" s="137"/>
    </row>
    <row r="702" spans="2:11">
      <c r="B702" s="136"/>
      <c r="C702" s="136"/>
      <c r="D702" s="136"/>
      <c r="E702" s="137"/>
      <c r="F702" s="137"/>
      <c r="G702" s="137"/>
      <c r="H702" s="137"/>
      <c r="I702" s="137"/>
      <c r="J702" s="137"/>
      <c r="K702" s="137"/>
    </row>
    <row r="703" spans="2:11">
      <c r="B703" s="136"/>
      <c r="C703" s="136"/>
      <c r="D703" s="136"/>
      <c r="E703" s="137"/>
      <c r="F703" s="137"/>
      <c r="G703" s="137"/>
      <c r="H703" s="137"/>
      <c r="I703" s="137"/>
      <c r="J703" s="137"/>
      <c r="K703" s="137"/>
    </row>
    <row r="704" spans="2:11">
      <c r="B704" s="136"/>
      <c r="C704" s="136"/>
      <c r="D704" s="136"/>
      <c r="E704" s="137"/>
      <c r="F704" s="137"/>
      <c r="G704" s="137"/>
      <c r="H704" s="137"/>
      <c r="I704" s="137"/>
      <c r="J704" s="137"/>
      <c r="K704" s="137"/>
    </row>
    <row r="705" spans="2:11">
      <c r="B705" s="136"/>
      <c r="C705" s="136"/>
      <c r="D705" s="136"/>
      <c r="E705" s="137"/>
      <c r="F705" s="137"/>
      <c r="G705" s="137"/>
      <c r="H705" s="137"/>
      <c r="I705" s="137"/>
      <c r="J705" s="137"/>
      <c r="K705" s="137"/>
    </row>
    <row r="706" spans="2:11">
      <c r="B706" s="136"/>
      <c r="C706" s="136"/>
      <c r="D706" s="136"/>
      <c r="E706" s="137"/>
      <c r="F706" s="137"/>
      <c r="G706" s="137"/>
      <c r="H706" s="137"/>
      <c r="I706" s="137"/>
      <c r="J706" s="137"/>
      <c r="K706" s="137"/>
    </row>
    <row r="707" spans="2:11">
      <c r="B707" s="136"/>
      <c r="C707" s="136"/>
      <c r="D707" s="136"/>
      <c r="E707" s="137"/>
      <c r="F707" s="137"/>
      <c r="G707" s="137"/>
      <c r="H707" s="137"/>
      <c r="I707" s="137"/>
      <c r="J707" s="137"/>
      <c r="K707" s="137"/>
    </row>
    <row r="708" spans="2:11">
      <c r="B708" s="136"/>
      <c r="C708" s="136"/>
      <c r="D708" s="136"/>
      <c r="E708" s="137"/>
      <c r="F708" s="137"/>
      <c r="G708" s="137"/>
      <c r="H708" s="137"/>
      <c r="I708" s="137"/>
      <c r="J708" s="137"/>
      <c r="K708" s="137"/>
    </row>
    <row r="709" spans="2:11">
      <c r="B709" s="136"/>
      <c r="C709" s="136"/>
      <c r="D709" s="136"/>
      <c r="E709" s="137"/>
      <c r="F709" s="137"/>
      <c r="G709" s="137"/>
      <c r="H709" s="137"/>
      <c r="I709" s="137"/>
      <c r="J709" s="137"/>
      <c r="K709" s="137"/>
    </row>
    <row r="710" spans="2:11">
      <c r="B710" s="136"/>
      <c r="C710" s="136"/>
      <c r="D710" s="136"/>
      <c r="E710" s="137"/>
      <c r="F710" s="137"/>
      <c r="G710" s="137"/>
      <c r="H710" s="137"/>
      <c r="I710" s="137"/>
      <c r="J710" s="137"/>
      <c r="K710" s="137"/>
    </row>
    <row r="711" spans="2:11">
      <c r="B711" s="136"/>
      <c r="C711" s="136"/>
      <c r="D711" s="136"/>
      <c r="E711" s="137"/>
      <c r="F711" s="137"/>
      <c r="G711" s="137"/>
      <c r="H711" s="137"/>
      <c r="I711" s="137"/>
      <c r="J711" s="137"/>
      <c r="K711" s="137"/>
    </row>
    <row r="712" spans="2:11">
      <c r="B712" s="136"/>
      <c r="C712" s="136"/>
      <c r="D712" s="136"/>
      <c r="E712" s="137"/>
      <c r="F712" s="137"/>
      <c r="G712" s="137"/>
      <c r="H712" s="137"/>
      <c r="I712" s="137"/>
      <c r="J712" s="137"/>
      <c r="K712" s="137"/>
    </row>
    <row r="713" spans="2:11">
      <c r="B713" s="136"/>
      <c r="C713" s="136"/>
      <c r="D713" s="136"/>
      <c r="E713" s="137"/>
      <c r="F713" s="137"/>
      <c r="G713" s="137"/>
      <c r="H713" s="137"/>
      <c r="I713" s="137"/>
      <c r="J713" s="137"/>
      <c r="K713" s="137"/>
    </row>
    <row r="714" spans="2:11">
      <c r="B714" s="136"/>
      <c r="C714" s="136"/>
      <c r="D714" s="136"/>
      <c r="E714" s="137"/>
      <c r="F714" s="137"/>
      <c r="G714" s="137"/>
      <c r="H714" s="137"/>
      <c r="I714" s="137"/>
      <c r="J714" s="137"/>
      <c r="K714" s="137"/>
    </row>
    <row r="715" spans="2:11">
      <c r="B715" s="136"/>
      <c r="C715" s="136"/>
      <c r="D715" s="136"/>
      <c r="E715" s="137"/>
      <c r="F715" s="137"/>
      <c r="G715" s="137"/>
      <c r="H715" s="137"/>
      <c r="I715" s="137"/>
      <c r="J715" s="137"/>
      <c r="K715" s="137"/>
    </row>
    <row r="716" spans="2:11">
      <c r="B716" s="136"/>
      <c r="C716" s="136"/>
      <c r="D716" s="136"/>
      <c r="E716" s="137"/>
      <c r="F716" s="137"/>
      <c r="G716" s="137"/>
      <c r="H716" s="137"/>
      <c r="I716" s="137"/>
      <c r="J716" s="137"/>
      <c r="K716" s="137"/>
    </row>
    <row r="717" spans="2:11">
      <c r="B717" s="136"/>
      <c r="C717" s="136"/>
      <c r="D717" s="136"/>
      <c r="E717" s="137"/>
      <c r="F717" s="137"/>
      <c r="G717" s="137"/>
      <c r="H717" s="137"/>
      <c r="I717" s="137"/>
      <c r="J717" s="137"/>
      <c r="K717" s="137"/>
    </row>
    <row r="718" spans="2:11">
      <c r="B718" s="136"/>
      <c r="C718" s="136"/>
      <c r="D718" s="136"/>
      <c r="E718" s="137"/>
      <c r="F718" s="137"/>
      <c r="G718" s="137"/>
      <c r="H718" s="137"/>
      <c r="I718" s="137"/>
      <c r="J718" s="137"/>
      <c r="K718" s="137"/>
    </row>
    <row r="719" spans="2:11">
      <c r="B719" s="136"/>
      <c r="C719" s="136"/>
      <c r="D719" s="136"/>
      <c r="E719" s="137"/>
      <c r="F719" s="137"/>
      <c r="G719" s="137"/>
      <c r="H719" s="137"/>
      <c r="I719" s="137"/>
      <c r="J719" s="137"/>
      <c r="K719" s="137"/>
    </row>
    <row r="720" spans="2:11">
      <c r="B720" s="136"/>
      <c r="C720" s="136"/>
      <c r="D720" s="136"/>
      <c r="E720" s="137"/>
      <c r="F720" s="137"/>
      <c r="G720" s="137"/>
      <c r="H720" s="137"/>
      <c r="I720" s="137"/>
      <c r="J720" s="137"/>
      <c r="K720" s="137"/>
    </row>
    <row r="721" spans="2:11">
      <c r="B721" s="136"/>
      <c r="C721" s="136"/>
      <c r="D721" s="136"/>
      <c r="E721" s="137"/>
      <c r="F721" s="137"/>
      <c r="G721" s="137"/>
      <c r="H721" s="137"/>
      <c r="I721" s="137"/>
      <c r="J721" s="137"/>
      <c r="K721" s="137"/>
    </row>
    <row r="722" spans="2:11">
      <c r="B722" s="136"/>
      <c r="C722" s="136"/>
      <c r="D722" s="136"/>
      <c r="E722" s="137"/>
      <c r="F722" s="137"/>
      <c r="G722" s="137"/>
      <c r="H722" s="137"/>
      <c r="I722" s="137"/>
      <c r="J722" s="137"/>
      <c r="K722" s="137"/>
    </row>
    <row r="723" spans="2:11">
      <c r="B723" s="136"/>
      <c r="C723" s="136"/>
      <c r="D723" s="136"/>
      <c r="E723" s="137"/>
      <c r="F723" s="137"/>
      <c r="G723" s="137"/>
      <c r="H723" s="137"/>
      <c r="I723" s="137"/>
      <c r="J723" s="137"/>
      <c r="K723" s="137"/>
    </row>
    <row r="724" spans="2:11">
      <c r="B724" s="136"/>
      <c r="C724" s="136"/>
      <c r="D724" s="136"/>
      <c r="E724" s="137"/>
      <c r="F724" s="137"/>
      <c r="G724" s="137"/>
      <c r="H724" s="137"/>
      <c r="I724" s="137"/>
      <c r="J724" s="137"/>
      <c r="K724" s="137"/>
    </row>
    <row r="725" spans="2:11">
      <c r="B725" s="136"/>
      <c r="C725" s="136"/>
      <c r="D725" s="136"/>
      <c r="E725" s="137"/>
      <c r="F725" s="137"/>
      <c r="G725" s="137"/>
      <c r="H725" s="137"/>
      <c r="I725" s="137"/>
      <c r="J725" s="137"/>
      <c r="K725" s="137"/>
    </row>
    <row r="726" spans="2:11">
      <c r="B726" s="136"/>
      <c r="C726" s="136"/>
      <c r="D726" s="136"/>
      <c r="E726" s="137"/>
      <c r="F726" s="137"/>
      <c r="G726" s="137"/>
      <c r="H726" s="137"/>
      <c r="I726" s="137"/>
      <c r="J726" s="137"/>
      <c r="K726" s="137"/>
    </row>
    <row r="727" spans="2:11">
      <c r="B727" s="136"/>
      <c r="C727" s="136"/>
      <c r="D727" s="136"/>
      <c r="E727" s="137"/>
      <c r="F727" s="137"/>
      <c r="G727" s="137"/>
      <c r="H727" s="137"/>
      <c r="I727" s="137"/>
      <c r="J727" s="137"/>
      <c r="K727" s="137"/>
    </row>
    <row r="728" spans="2:11">
      <c r="B728" s="136"/>
      <c r="C728" s="136"/>
      <c r="D728" s="136"/>
      <c r="E728" s="137"/>
      <c r="F728" s="137"/>
      <c r="G728" s="137"/>
      <c r="H728" s="137"/>
      <c r="I728" s="137"/>
      <c r="J728" s="137"/>
      <c r="K728" s="137"/>
    </row>
    <row r="729" spans="2:11">
      <c r="B729" s="136"/>
      <c r="C729" s="136"/>
      <c r="D729" s="136"/>
      <c r="E729" s="137"/>
      <c r="F729" s="137"/>
      <c r="G729" s="137"/>
      <c r="H729" s="137"/>
      <c r="I729" s="137"/>
      <c r="J729" s="137"/>
      <c r="K729" s="137"/>
    </row>
    <row r="730" spans="2:11">
      <c r="B730" s="136"/>
      <c r="C730" s="136"/>
      <c r="D730" s="136"/>
      <c r="E730" s="137"/>
      <c r="F730" s="137"/>
      <c r="G730" s="137"/>
      <c r="H730" s="137"/>
      <c r="I730" s="137"/>
      <c r="J730" s="137"/>
      <c r="K730" s="137"/>
    </row>
    <row r="731" spans="2:11">
      <c r="B731" s="136"/>
      <c r="C731" s="136"/>
      <c r="D731" s="136"/>
      <c r="E731" s="137"/>
      <c r="F731" s="137"/>
      <c r="G731" s="137"/>
      <c r="H731" s="137"/>
      <c r="I731" s="137"/>
      <c r="J731" s="137"/>
      <c r="K731" s="137"/>
    </row>
    <row r="732" spans="2:11">
      <c r="B732" s="136"/>
      <c r="C732" s="136"/>
      <c r="D732" s="136"/>
      <c r="E732" s="137"/>
      <c r="F732" s="137"/>
      <c r="G732" s="137"/>
      <c r="H732" s="137"/>
      <c r="I732" s="137"/>
      <c r="J732" s="137"/>
      <c r="K732" s="137"/>
    </row>
    <row r="733" spans="2:11">
      <c r="B733" s="136"/>
      <c r="C733" s="136"/>
      <c r="D733" s="136"/>
      <c r="E733" s="137"/>
      <c r="F733" s="137"/>
      <c r="G733" s="137"/>
      <c r="H733" s="137"/>
      <c r="I733" s="137"/>
      <c r="J733" s="137"/>
      <c r="K733" s="137"/>
    </row>
    <row r="734" spans="2:11">
      <c r="B734" s="136"/>
      <c r="C734" s="136"/>
      <c r="D734" s="136"/>
      <c r="E734" s="137"/>
      <c r="F734" s="137"/>
      <c r="G734" s="137"/>
      <c r="H734" s="137"/>
      <c r="I734" s="137"/>
      <c r="J734" s="137"/>
      <c r="K734" s="137"/>
    </row>
    <row r="735" spans="2:11">
      <c r="B735" s="136"/>
      <c r="C735" s="136"/>
      <c r="D735" s="136"/>
      <c r="E735" s="137"/>
      <c r="F735" s="137"/>
      <c r="G735" s="137"/>
      <c r="H735" s="137"/>
      <c r="I735" s="137"/>
      <c r="J735" s="137"/>
      <c r="K735" s="137"/>
    </row>
    <row r="736" spans="2:11">
      <c r="B736" s="136"/>
      <c r="C736" s="136"/>
      <c r="D736" s="136"/>
      <c r="E736" s="137"/>
      <c r="F736" s="137"/>
      <c r="G736" s="137"/>
      <c r="H736" s="137"/>
      <c r="I736" s="137"/>
      <c r="J736" s="137"/>
      <c r="K736" s="137"/>
    </row>
    <row r="737" spans="2:11">
      <c r="B737" s="136"/>
      <c r="C737" s="136"/>
      <c r="D737" s="136"/>
      <c r="E737" s="137"/>
      <c r="F737" s="137"/>
      <c r="G737" s="137"/>
      <c r="H737" s="137"/>
      <c r="I737" s="137"/>
      <c r="J737" s="137"/>
      <c r="K737" s="137"/>
    </row>
    <row r="738" spans="2:11">
      <c r="B738" s="136"/>
      <c r="C738" s="136"/>
      <c r="D738" s="136"/>
      <c r="E738" s="137"/>
      <c r="F738" s="137"/>
      <c r="G738" s="137"/>
      <c r="H738" s="137"/>
      <c r="I738" s="137"/>
      <c r="J738" s="137"/>
      <c r="K738" s="137"/>
    </row>
    <row r="739" spans="2:11">
      <c r="B739" s="136"/>
      <c r="C739" s="136"/>
      <c r="D739" s="136"/>
      <c r="E739" s="137"/>
      <c r="F739" s="137"/>
      <c r="G739" s="137"/>
      <c r="H739" s="137"/>
      <c r="I739" s="137"/>
      <c r="J739" s="137"/>
      <c r="K739" s="137"/>
    </row>
    <row r="740" spans="2:11">
      <c r="B740" s="136"/>
      <c r="C740" s="136"/>
      <c r="D740" s="136"/>
      <c r="E740" s="137"/>
      <c r="F740" s="137"/>
      <c r="G740" s="137"/>
      <c r="H740" s="137"/>
      <c r="I740" s="137"/>
      <c r="J740" s="137"/>
      <c r="K740" s="137"/>
    </row>
    <row r="741" spans="2:11">
      <c r="B741" s="136"/>
      <c r="C741" s="136"/>
      <c r="D741" s="136"/>
      <c r="E741" s="137"/>
      <c r="F741" s="137"/>
      <c r="G741" s="137"/>
      <c r="H741" s="137"/>
      <c r="I741" s="137"/>
      <c r="J741" s="137"/>
      <c r="K741" s="137"/>
    </row>
    <row r="742" spans="2:11">
      <c r="B742" s="136"/>
      <c r="C742" s="136"/>
      <c r="D742" s="136"/>
      <c r="E742" s="137"/>
      <c r="F742" s="137"/>
      <c r="G742" s="137"/>
      <c r="H742" s="137"/>
      <c r="I742" s="137"/>
      <c r="J742" s="137"/>
      <c r="K742" s="137"/>
    </row>
    <row r="743" spans="2:11">
      <c r="B743" s="136"/>
      <c r="C743" s="136"/>
      <c r="D743" s="136"/>
      <c r="E743" s="137"/>
      <c r="F743" s="137"/>
      <c r="G743" s="137"/>
      <c r="H743" s="137"/>
      <c r="I743" s="137"/>
      <c r="J743" s="137"/>
      <c r="K743" s="137"/>
    </row>
    <row r="744" spans="2:11">
      <c r="B744" s="136"/>
      <c r="C744" s="136"/>
      <c r="D744" s="136"/>
      <c r="E744" s="137"/>
      <c r="F744" s="137"/>
      <c r="G744" s="137"/>
      <c r="H744" s="137"/>
      <c r="I744" s="137"/>
      <c r="J744" s="137"/>
      <c r="K744" s="137"/>
    </row>
    <row r="745" spans="2:11">
      <c r="B745" s="136"/>
      <c r="C745" s="136"/>
      <c r="D745" s="136"/>
      <c r="E745" s="137"/>
      <c r="F745" s="137"/>
      <c r="G745" s="137"/>
      <c r="H745" s="137"/>
      <c r="I745" s="137"/>
      <c r="J745" s="137"/>
      <c r="K745" s="137"/>
    </row>
    <row r="746" spans="2:11">
      <c r="B746" s="136"/>
      <c r="C746" s="136"/>
      <c r="D746" s="136"/>
      <c r="E746" s="137"/>
      <c r="F746" s="137"/>
      <c r="G746" s="137"/>
      <c r="H746" s="137"/>
      <c r="I746" s="137"/>
      <c r="J746" s="137"/>
      <c r="K746" s="137"/>
    </row>
    <row r="747" spans="2:11">
      <c r="B747" s="136"/>
      <c r="C747" s="136"/>
      <c r="D747" s="136"/>
      <c r="E747" s="137"/>
      <c r="F747" s="137"/>
      <c r="G747" s="137"/>
      <c r="H747" s="137"/>
      <c r="I747" s="137"/>
      <c r="J747" s="137"/>
      <c r="K747" s="137"/>
    </row>
    <row r="748" spans="2:11">
      <c r="B748" s="136"/>
      <c r="C748" s="136"/>
      <c r="D748" s="136"/>
      <c r="E748" s="137"/>
      <c r="F748" s="137"/>
      <c r="G748" s="137"/>
      <c r="H748" s="137"/>
      <c r="I748" s="137"/>
      <c r="J748" s="137"/>
      <c r="K748" s="137"/>
    </row>
    <row r="749" spans="2:11">
      <c r="B749" s="136"/>
      <c r="C749" s="136"/>
      <c r="D749" s="136"/>
      <c r="E749" s="137"/>
      <c r="F749" s="137"/>
      <c r="G749" s="137"/>
      <c r="H749" s="137"/>
      <c r="I749" s="137"/>
      <c r="J749" s="137"/>
      <c r="K749" s="137"/>
    </row>
    <row r="750" spans="2:11">
      <c r="B750" s="136"/>
      <c r="C750" s="136"/>
      <c r="D750" s="136"/>
      <c r="E750" s="137"/>
      <c r="F750" s="137"/>
      <c r="G750" s="137"/>
      <c r="H750" s="137"/>
      <c r="I750" s="137"/>
      <c r="J750" s="137"/>
      <c r="K750" s="137"/>
    </row>
    <row r="751" spans="2:11">
      <c r="B751" s="136"/>
      <c r="C751" s="136"/>
      <c r="D751" s="136"/>
      <c r="E751" s="137"/>
      <c r="F751" s="137"/>
      <c r="G751" s="137"/>
      <c r="H751" s="137"/>
      <c r="I751" s="137"/>
      <c r="J751" s="137"/>
      <c r="K751" s="137"/>
    </row>
    <row r="752" spans="2:11">
      <c r="B752" s="136"/>
      <c r="C752" s="136"/>
      <c r="D752" s="136"/>
      <c r="E752" s="137"/>
      <c r="F752" s="137"/>
      <c r="G752" s="137"/>
      <c r="H752" s="137"/>
      <c r="I752" s="137"/>
      <c r="J752" s="137"/>
      <c r="K752" s="137"/>
    </row>
    <row r="753" spans="2:11">
      <c r="B753" s="136"/>
      <c r="C753" s="136"/>
      <c r="D753" s="136"/>
      <c r="E753" s="137"/>
      <c r="F753" s="137"/>
      <c r="G753" s="137"/>
      <c r="H753" s="137"/>
      <c r="I753" s="137"/>
      <c r="J753" s="137"/>
      <c r="K753" s="137"/>
    </row>
    <row r="754" spans="2:11">
      <c r="B754" s="136"/>
      <c r="C754" s="136"/>
      <c r="D754" s="136"/>
      <c r="E754" s="137"/>
      <c r="F754" s="137"/>
      <c r="G754" s="137"/>
      <c r="H754" s="137"/>
      <c r="I754" s="137"/>
      <c r="J754" s="137"/>
      <c r="K754" s="137"/>
    </row>
    <row r="755" spans="2:11">
      <c r="B755" s="136"/>
      <c r="C755" s="136"/>
      <c r="D755" s="136"/>
      <c r="E755" s="137"/>
      <c r="F755" s="137"/>
      <c r="G755" s="137"/>
      <c r="H755" s="137"/>
      <c r="I755" s="137"/>
      <c r="J755" s="137"/>
      <c r="K755" s="137"/>
    </row>
    <row r="756" spans="2:11">
      <c r="B756" s="136"/>
      <c r="C756" s="136"/>
      <c r="D756" s="136"/>
      <c r="E756" s="137"/>
      <c r="F756" s="137"/>
      <c r="G756" s="137"/>
      <c r="H756" s="137"/>
      <c r="I756" s="137"/>
      <c r="J756" s="137"/>
      <c r="K756" s="137"/>
    </row>
    <row r="757" spans="2:11">
      <c r="B757" s="136"/>
      <c r="C757" s="136"/>
      <c r="D757" s="136"/>
      <c r="E757" s="137"/>
      <c r="F757" s="137"/>
      <c r="G757" s="137"/>
      <c r="H757" s="137"/>
      <c r="I757" s="137"/>
      <c r="J757" s="137"/>
      <c r="K757" s="137"/>
    </row>
    <row r="758" spans="2:11">
      <c r="B758" s="136"/>
      <c r="C758" s="136"/>
      <c r="D758" s="136"/>
      <c r="E758" s="137"/>
      <c r="F758" s="137"/>
      <c r="G758" s="137"/>
      <c r="H758" s="137"/>
      <c r="I758" s="137"/>
      <c r="J758" s="137"/>
      <c r="K758" s="137"/>
    </row>
    <row r="759" spans="2:11">
      <c r="B759" s="136"/>
      <c r="C759" s="136"/>
      <c r="D759" s="136"/>
      <c r="E759" s="137"/>
      <c r="F759" s="137"/>
      <c r="G759" s="137"/>
      <c r="H759" s="137"/>
      <c r="I759" s="137"/>
      <c r="J759" s="137"/>
      <c r="K759" s="137"/>
    </row>
    <row r="760" spans="2:11">
      <c r="B760" s="136"/>
      <c r="C760" s="136"/>
      <c r="D760" s="136"/>
      <c r="E760" s="137"/>
      <c r="F760" s="137"/>
      <c r="G760" s="137"/>
      <c r="H760" s="137"/>
      <c r="I760" s="137"/>
      <c r="J760" s="137"/>
      <c r="K760" s="137"/>
    </row>
    <row r="761" spans="2:11">
      <c r="B761" s="136"/>
      <c r="C761" s="136"/>
      <c r="D761" s="136"/>
      <c r="E761" s="137"/>
      <c r="F761" s="137"/>
      <c r="G761" s="137"/>
      <c r="H761" s="137"/>
      <c r="I761" s="137"/>
      <c r="J761" s="137"/>
      <c r="K761" s="137"/>
    </row>
    <row r="762" spans="2:11">
      <c r="B762" s="136"/>
      <c r="C762" s="136"/>
      <c r="D762" s="136"/>
      <c r="E762" s="137"/>
      <c r="F762" s="137"/>
      <c r="G762" s="137"/>
      <c r="H762" s="137"/>
      <c r="I762" s="137"/>
      <c r="J762" s="137"/>
      <c r="K762" s="137"/>
    </row>
    <row r="763" spans="2:11">
      <c r="B763" s="136"/>
      <c r="C763" s="136"/>
      <c r="D763" s="136"/>
      <c r="E763" s="137"/>
      <c r="F763" s="137"/>
      <c r="G763" s="137"/>
      <c r="H763" s="137"/>
      <c r="I763" s="137"/>
      <c r="J763" s="137"/>
      <c r="K763" s="137"/>
    </row>
    <row r="764" spans="2:11">
      <c r="B764" s="136"/>
      <c r="C764" s="136"/>
      <c r="D764" s="136"/>
      <c r="E764" s="137"/>
      <c r="F764" s="137"/>
      <c r="G764" s="137"/>
      <c r="H764" s="137"/>
      <c r="I764" s="137"/>
      <c r="J764" s="137"/>
      <c r="K764" s="137"/>
    </row>
    <row r="765" spans="2:11">
      <c r="B765" s="136"/>
      <c r="C765" s="136"/>
      <c r="D765" s="136"/>
      <c r="E765" s="137"/>
      <c r="F765" s="137"/>
      <c r="G765" s="137"/>
      <c r="H765" s="137"/>
      <c r="I765" s="137"/>
      <c r="J765" s="137"/>
      <c r="K765" s="137"/>
    </row>
    <row r="766" spans="2:11">
      <c r="B766" s="136"/>
      <c r="C766" s="136"/>
      <c r="D766" s="136"/>
      <c r="E766" s="137"/>
      <c r="F766" s="137"/>
      <c r="G766" s="137"/>
      <c r="H766" s="137"/>
      <c r="I766" s="137"/>
      <c r="J766" s="137"/>
      <c r="K766" s="137"/>
    </row>
    <row r="767" spans="2:11">
      <c r="B767" s="136"/>
      <c r="C767" s="136"/>
      <c r="D767" s="136"/>
      <c r="E767" s="137"/>
      <c r="F767" s="137"/>
      <c r="G767" s="137"/>
      <c r="H767" s="137"/>
      <c r="I767" s="137"/>
      <c r="J767" s="137"/>
      <c r="K767" s="137"/>
    </row>
    <row r="768" spans="2:11">
      <c r="B768" s="136"/>
      <c r="C768" s="136"/>
      <c r="D768" s="136"/>
      <c r="E768" s="137"/>
      <c r="F768" s="137"/>
      <c r="G768" s="137"/>
      <c r="H768" s="137"/>
      <c r="I768" s="137"/>
      <c r="J768" s="137"/>
      <c r="K768" s="137"/>
    </row>
    <row r="769" spans="2:11">
      <c r="B769" s="136"/>
      <c r="C769" s="136"/>
      <c r="D769" s="136"/>
      <c r="E769" s="137"/>
      <c r="F769" s="137"/>
      <c r="G769" s="137"/>
      <c r="H769" s="137"/>
      <c r="I769" s="137"/>
      <c r="J769" s="137"/>
      <c r="K769" s="137"/>
    </row>
    <row r="770" spans="2:11">
      <c r="B770" s="136"/>
      <c r="C770" s="136"/>
      <c r="D770" s="136"/>
      <c r="E770" s="137"/>
      <c r="F770" s="137"/>
      <c r="G770" s="137"/>
      <c r="H770" s="137"/>
      <c r="I770" s="137"/>
      <c r="J770" s="137"/>
      <c r="K770" s="137"/>
    </row>
    <row r="771" spans="2:11">
      <c r="B771" s="136"/>
      <c r="C771" s="136"/>
      <c r="D771" s="136"/>
      <c r="E771" s="137"/>
      <c r="F771" s="137"/>
      <c r="G771" s="137"/>
      <c r="H771" s="137"/>
      <c r="I771" s="137"/>
      <c r="J771" s="137"/>
      <c r="K771" s="137"/>
    </row>
    <row r="772" spans="2:11">
      <c r="B772" s="136"/>
      <c r="C772" s="136"/>
      <c r="D772" s="136"/>
      <c r="E772" s="137"/>
      <c r="F772" s="137"/>
      <c r="G772" s="137"/>
      <c r="H772" s="137"/>
      <c r="I772" s="137"/>
      <c r="J772" s="137"/>
      <c r="K772" s="137"/>
    </row>
    <row r="773" spans="2:11">
      <c r="B773" s="136"/>
      <c r="C773" s="136"/>
      <c r="D773" s="136"/>
      <c r="E773" s="137"/>
      <c r="F773" s="137"/>
      <c r="G773" s="137"/>
      <c r="H773" s="137"/>
      <c r="I773" s="137"/>
      <c r="J773" s="137"/>
      <c r="K773" s="137"/>
    </row>
    <row r="774" spans="2:11">
      <c r="B774" s="136"/>
      <c r="C774" s="136"/>
      <c r="D774" s="136"/>
      <c r="E774" s="137"/>
      <c r="F774" s="137"/>
      <c r="G774" s="137"/>
      <c r="H774" s="137"/>
      <c r="I774" s="137"/>
      <c r="J774" s="137"/>
      <c r="K774" s="137"/>
    </row>
    <row r="775" spans="2:11">
      <c r="B775" s="136"/>
      <c r="C775" s="136"/>
      <c r="D775" s="136"/>
      <c r="E775" s="137"/>
      <c r="F775" s="137"/>
      <c r="G775" s="137"/>
      <c r="H775" s="137"/>
      <c r="I775" s="137"/>
      <c r="J775" s="137"/>
      <c r="K775" s="137"/>
    </row>
    <row r="776" spans="2:11">
      <c r="B776" s="136"/>
      <c r="C776" s="136"/>
      <c r="D776" s="136"/>
      <c r="E776" s="137"/>
      <c r="F776" s="137"/>
      <c r="G776" s="137"/>
      <c r="H776" s="137"/>
      <c r="I776" s="137"/>
      <c r="J776" s="137"/>
      <c r="K776" s="137"/>
    </row>
    <row r="777" spans="2:11">
      <c r="B777" s="136"/>
      <c r="C777" s="136"/>
      <c r="D777" s="136"/>
      <c r="E777" s="137"/>
      <c r="F777" s="137"/>
      <c r="G777" s="137"/>
      <c r="H777" s="137"/>
      <c r="I777" s="137"/>
      <c r="J777" s="137"/>
      <c r="K777" s="137"/>
    </row>
    <row r="778" spans="2:11">
      <c r="B778" s="136"/>
      <c r="C778" s="136"/>
      <c r="D778" s="136"/>
      <c r="E778" s="137"/>
      <c r="F778" s="137"/>
      <c r="G778" s="137"/>
      <c r="H778" s="137"/>
      <c r="I778" s="137"/>
      <c r="J778" s="137"/>
      <c r="K778" s="137"/>
    </row>
    <row r="779" spans="2:11">
      <c r="B779" s="136"/>
      <c r="C779" s="136"/>
      <c r="D779" s="136"/>
      <c r="E779" s="137"/>
      <c r="F779" s="137"/>
      <c r="G779" s="137"/>
      <c r="H779" s="137"/>
      <c r="I779" s="137"/>
      <c r="J779" s="137"/>
      <c r="K779" s="137"/>
    </row>
    <row r="780" spans="2:11">
      <c r="B780" s="136"/>
      <c r="C780" s="136"/>
      <c r="D780" s="136"/>
      <c r="E780" s="137"/>
      <c r="F780" s="137"/>
      <c r="G780" s="137"/>
      <c r="H780" s="137"/>
      <c r="I780" s="137"/>
      <c r="J780" s="137"/>
      <c r="K780" s="137"/>
    </row>
    <row r="781" spans="2:11">
      <c r="B781" s="136"/>
      <c r="C781" s="136"/>
      <c r="D781" s="136"/>
      <c r="E781" s="137"/>
      <c r="F781" s="137"/>
      <c r="G781" s="137"/>
      <c r="H781" s="137"/>
      <c r="I781" s="137"/>
      <c r="J781" s="137"/>
      <c r="K781" s="137"/>
    </row>
    <row r="782" spans="2:11">
      <c r="B782" s="136"/>
      <c r="C782" s="136"/>
      <c r="D782" s="136"/>
      <c r="E782" s="137"/>
      <c r="F782" s="137"/>
      <c r="G782" s="137"/>
      <c r="H782" s="137"/>
      <c r="I782" s="137"/>
      <c r="J782" s="137"/>
      <c r="K782" s="137"/>
    </row>
    <row r="783" spans="2:11">
      <c r="B783" s="136"/>
      <c r="C783" s="136"/>
      <c r="D783" s="136"/>
      <c r="E783" s="137"/>
      <c r="F783" s="137"/>
      <c r="G783" s="137"/>
      <c r="H783" s="137"/>
      <c r="I783" s="137"/>
      <c r="J783" s="137"/>
      <c r="K783" s="137"/>
    </row>
    <row r="784" spans="2:11">
      <c r="B784" s="136"/>
      <c r="C784" s="136"/>
      <c r="D784" s="136"/>
      <c r="E784" s="137"/>
      <c r="F784" s="137"/>
      <c r="G784" s="137"/>
      <c r="H784" s="137"/>
      <c r="I784" s="137"/>
      <c r="J784" s="137"/>
      <c r="K784" s="137"/>
    </row>
    <row r="785" spans="2:11">
      <c r="B785" s="136"/>
      <c r="C785" s="136"/>
      <c r="D785" s="136"/>
      <c r="E785" s="137"/>
      <c r="F785" s="137"/>
      <c r="G785" s="137"/>
      <c r="H785" s="137"/>
      <c r="I785" s="137"/>
      <c r="J785" s="137"/>
      <c r="K785" s="137"/>
    </row>
    <row r="786" spans="2:11">
      <c r="B786" s="136"/>
      <c r="C786" s="136"/>
      <c r="D786" s="136"/>
      <c r="E786" s="137"/>
      <c r="F786" s="137"/>
      <c r="G786" s="137"/>
      <c r="H786" s="137"/>
      <c r="I786" s="137"/>
      <c r="J786" s="137"/>
      <c r="K786" s="137"/>
    </row>
    <row r="787" spans="2:11">
      <c r="B787" s="136"/>
      <c r="C787" s="136"/>
      <c r="D787" s="136"/>
      <c r="E787" s="137"/>
      <c r="F787" s="137"/>
      <c r="G787" s="137"/>
      <c r="H787" s="137"/>
      <c r="I787" s="137"/>
      <c r="J787" s="137"/>
      <c r="K787" s="137"/>
    </row>
    <row r="788" spans="2:11">
      <c r="B788" s="136"/>
      <c r="C788" s="136"/>
      <c r="D788" s="136"/>
      <c r="E788" s="137"/>
      <c r="F788" s="137"/>
      <c r="G788" s="137"/>
      <c r="H788" s="137"/>
      <c r="I788" s="137"/>
      <c r="J788" s="137"/>
      <c r="K788" s="137"/>
    </row>
    <row r="789" spans="2:11">
      <c r="B789" s="136"/>
      <c r="C789" s="136"/>
      <c r="D789" s="136"/>
      <c r="E789" s="137"/>
      <c r="F789" s="137"/>
      <c r="G789" s="137"/>
      <c r="H789" s="137"/>
      <c r="I789" s="137"/>
      <c r="J789" s="137"/>
      <c r="K789" s="137"/>
    </row>
    <row r="790" spans="2:11">
      <c r="B790" s="136"/>
      <c r="C790" s="136"/>
      <c r="D790" s="136"/>
      <c r="E790" s="137"/>
      <c r="F790" s="137"/>
      <c r="G790" s="137"/>
      <c r="H790" s="137"/>
      <c r="I790" s="137"/>
      <c r="J790" s="137"/>
      <c r="K790" s="137"/>
    </row>
    <row r="791" spans="2:11">
      <c r="B791" s="136"/>
      <c r="C791" s="136"/>
      <c r="D791" s="136"/>
      <c r="E791" s="137"/>
      <c r="F791" s="137"/>
      <c r="G791" s="137"/>
      <c r="H791" s="137"/>
      <c r="I791" s="137"/>
      <c r="J791" s="137"/>
      <c r="K791" s="137"/>
    </row>
    <row r="792" spans="2:11">
      <c r="B792" s="136"/>
      <c r="C792" s="136"/>
      <c r="D792" s="136"/>
      <c r="E792" s="137"/>
      <c r="F792" s="137"/>
      <c r="G792" s="137"/>
      <c r="H792" s="137"/>
      <c r="I792" s="137"/>
      <c r="J792" s="137"/>
      <c r="K792" s="137"/>
    </row>
    <row r="793" spans="2:11">
      <c r="B793" s="136"/>
      <c r="C793" s="136"/>
      <c r="D793" s="136"/>
      <c r="E793" s="137"/>
      <c r="F793" s="137"/>
      <c r="G793" s="137"/>
      <c r="H793" s="137"/>
      <c r="I793" s="137"/>
      <c r="J793" s="137"/>
      <c r="K793" s="137"/>
    </row>
    <row r="794" spans="2:11">
      <c r="B794" s="136"/>
      <c r="C794" s="136"/>
      <c r="D794" s="136"/>
      <c r="E794" s="137"/>
      <c r="F794" s="137"/>
      <c r="G794" s="137"/>
      <c r="H794" s="137"/>
      <c r="I794" s="137"/>
      <c r="J794" s="137"/>
      <c r="K794" s="137"/>
    </row>
    <row r="795" spans="2:11">
      <c r="B795" s="136"/>
      <c r="C795" s="136"/>
      <c r="D795" s="136"/>
      <c r="E795" s="137"/>
      <c r="F795" s="137"/>
      <c r="G795" s="137"/>
      <c r="H795" s="137"/>
      <c r="I795" s="137"/>
      <c r="J795" s="137"/>
      <c r="K795" s="137"/>
    </row>
    <row r="796" spans="2:11">
      <c r="B796" s="136"/>
      <c r="C796" s="136"/>
      <c r="D796" s="136"/>
      <c r="E796" s="137"/>
      <c r="F796" s="137"/>
      <c r="G796" s="137"/>
      <c r="H796" s="137"/>
      <c r="I796" s="137"/>
      <c r="J796" s="137"/>
      <c r="K796" s="137"/>
    </row>
    <row r="797" spans="2:11">
      <c r="B797" s="136"/>
      <c r="C797" s="136"/>
      <c r="D797" s="136"/>
      <c r="E797" s="137"/>
      <c r="F797" s="137"/>
      <c r="G797" s="137"/>
      <c r="H797" s="137"/>
      <c r="I797" s="137"/>
      <c r="J797" s="137"/>
      <c r="K797" s="137"/>
    </row>
    <row r="798" spans="2:11">
      <c r="B798" s="136"/>
      <c r="C798" s="136"/>
      <c r="D798" s="136"/>
      <c r="E798" s="137"/>
      <c r="F798" s="137"/>
      <c r="G798" s="137"/>
      <c r="H798" s="137"/>
      <c r="I798" s="137"/>
      <c r="J798" s="137"/>
      <c r="K798" s="137"/>
    </row>
    <row r="799" spans="2:11">
      <c r="B799" s="136"/>
      <c r="C799" s="136"/>
      <c r="D799" s="136"/>
      <c r="E799" s="137"/>
      <c r="F799" s="137"/>
      <c r="G799" s="137"/>
      <c r="H799" s="137"/>
      <c r="I799" s="137"/>
      <c r="J799" s="137"/>
      <c r="K799" s="137"/>
    </row>
    <row r="800" spans="2:11">
      <c r="B800" s="136"/>
      <c r="C800" s="136"/>
      <c r="D800" s="136"/>
      <c r="E800" s="137"/>
      <c r="F800" s="137"/>
      <c r="G800" s="137"/>
      <c r="H800" s="137"/>
      <c r="I800" s="137"/>
      <c r="J800" s="137"/>
      <c r="K800" s="137"/>
    </row>
    <row r="801" spans="2:11">
      <c r="B801" s="136"/>
      <c r="C801" s="136"/>
      <c r="D801" s="136"/>
      <c r="E801" s="137"/>
      <c r="F801" s="137"/>
      <c r="G801" s="137"/>
      <c r="H801" s="137"/>
      <c r="I801" s="137"/>
      <c r="J801" s="137"/>
      <c r="K801" s="137"/>
    </row>
    <row r="802" spans="2:11">
      <c r="B802" s="136"/>
      <c r="C802" s="136"/>
      <c r="D802" s="136"/>
      <c r="E802" s="137"/>
      <c r="F802" s="137"/>
      <c r="G802" s="137"/>
      <c r="H802" s="137"/>
      <c r="I802" s="137"/>
      <c r="J802" s="137"/>
      <c r="K802" s="137"/>
    </row>
    <row r="803" spans="2:11">
      <c r="B803" s="136"/>
      <c r="C803" s="136"/>
      <c r="D803" s="136"/>
      <c r="E803" s="137"/>
      <c r="F803" s="137"/>
      <c r="G803" s="137"/>
      <c r="H803" s="137"/>
      <c r="I803" s="137"/>
      <c r="J803" s="137"/>
      <c r="K803" s="137"/>
    </row>
    <row r="804" spans="2:11">
      <c r="B804" s="136"/>
      <c r="C804" s="136"/>
      <c r="D804" s="136"/>
      <c r="E804" s="137"/>
      <c r="F804" s="137"/>
      <c r="G804" s="137"/>
      <c r="H804" s="137"/>
      <c r="I804" s="137"/>
      <c r="J804" s="137"/>
      <c r="K804" s="137"/>
    </row>
    <row r="805" spans="2:11">
      <c r="B805" s="136"/>
      <c r="C805" s="136"/>
      <c r="D805" s="136"/>
      <c r="E805" s="137"/>
      <c r="F805" s="137"/>
      <c r="G805" s="137"/>
      <c r="H805" s="137"/>
      <c r="I805" s="137"/>
      <c r="J805" s="137"/>
      <c r="K805" s="137"/>
    </row>
    <row r="806" spans="2:11">
      <c r="B806" s="136"/>
      <c r="C806" s="136"/>
      <c r="D806" s="136"/>
      <c r="E806" s="137"/>
      <c r="F806" s="137"/>
      <c r="G806" s="137"/>
      <c r="H806" s="137"/>
      <c r="I806" s="137"/>
      <c r="J806" s="137"/>
      <c r="K806" s="137"/>
    </row>
    <row r="807" spans="2:11">
      <c r="B807" s="136"/>
      <c r="C807" s="136"/>
      <c r="D807" s="136"/>
      <c r="E807" s="137"/>
      <c r="F807" s="137"/>
      <c r="G807" s="137"/>
      <c r="H807" s="137"/>
      <c r="I807" s="137"/>
      <c r="J807" s="137"/>
      <c r="K807" s="137"/>
    </row>
    <row r="808" spans="2:11">
      <c r="B808" s="136"/>
      <c r="C808" s="136"/>
      <c r="D808" s="136"/>
      <c r="E808" s="137"/>
      <c r="F808" s="137"/>
      <c r="G808" s="137"/>
      <c r="H808" s="137"/>
      <c r="I808" s="137"/>
      <c r="J808" s="137"/>
      <c r="K808" s="137"/>
    </row>
    <row r="809" spans="2:11">
      <c r="B809" s="136"/>
      <c r="C809" s="136"/>
      <c r="D809" s="136"/>
      <c r="E809" s="137"/>
      <c r="F809" s="137"/>
      <c r="G809" s="137"/>
      <c r="H809" s="137"/>
      <c r="I809" s="137"/>
      <c r="J809" s="137"/>
      <c r="K809" s="137"/>
    </row>
    <row r="810" spans="2:11">
      <c r="B810" s="136"/>
      <c r="C810" s="136"/>
      <c r="D810" s="136"/>
      <c r="E810" s="137"/>
      <c r="F810" s="137"/>
      <c r="G810" s="137"/>
      <c r="H810" s="137"/>
      <c r="I810" s="137"/>
      <c r="J810" s="137"/>
      <c r="K810" s="137"/>
    </row>
    <row r="811" spans="2:11">
      <c r="B811" s="136"/>
      <c r="C811" s="136"/>
      <c r="D811" s="136"/>
      <c r="E811" s="137"/>
      <c r="F811" s="137"/>
      <c r="G811" s="137"/>
      <c r="H811" s="137"/>
      <c r="I811" s="137"/>
      <c r="J811" s="137"/>
      <c r="K811" s="137"/>
    </row>
    <row r="812" spans="2:11">
      <c r="B812" s="136"/>
      <c r="C812" s="136"/>
      <c r="D812" s="136"/>
      <c r="E812" s="137"/>
      <c r="F812" s="137"/>
      <c r="G812" s="137"/>
      <c r="H812" s="137"/>
      <c r="I812" s="137"/>
      <c r="J812" s="137"/>
      <c r="K812" s="137"/>
    </row>
    <row r="813" spans="2:11">
      <c r="B813" s="136"/>
      <c r="C813" s="136"/>
      <c r="D813" s="136"/>
      <c r="E813" s="137"/>
      <c r="F813" s="137"/>
      <c r="G813" s="137"/>
      <c r="H813" s="137"/>
      <c r="I813" s="137"/>
      <c r="J813" s="137"/>
      <c r="K813" s="137"/>
    </row>
    <row r="814" spans="2:11">
      <c r="B814" s="136"/>
      <c r="C814" s="136"/>
      <c r="D814" s="136"/>
      <c r="E814" s="137"/>
      <c r="F814" s="137"/>
      <c r="G814" s="137"/>
      <c r="H814" s="137"/>
      <c r="I814" s="137"/>
      <c r="J814" s="137"/>
      <c r="K814" s="137"/>
    </row>
    <row r="815" spans="2:11">
      <c r="B815" s="136"/>
      <c r="C815" s="136"/>
      <c r="D815" s="136"/>
      <c r="E815" s="137"/>
      <c r="F815" s="137"/>
      <c r="G815" s="137"/>
      <c r="H815" s="137"/>
      <c r="I815" s="137"/>
      <c r="J815" s="137"/>
      <c r="K815" s="137"/>
    </row>
    <row r="816" spans="2:11">
      <c r="B816" s="136"/>
      <c r="C816" s="136"/>
      <c r="D816" s="136"/>
      <c r="E816" s="137"/>
      <c r="F816" s="137"/>
      <c r="G816" s="137"/>
      <c r="H816" s="137"/>
      <c r="I816" s="137"/>
      <c r="J816" s="137"/>
      <c r="K816" s="137"/>
    </row>
    <row r="817" spans="2:11">
      <c r="B817" s="136"/>
      <c r="C817" s="136"/>
      <c r="D817" s="136"/>
      <c r="E817" s="137"/>
      <c r="F817" s="137"/>
      <c r="G817" s="137"/>
      <c r="H817" s="137"/>
      <c r="I817" s="137"/>
      <c r="J817" s="137"/>
      <c r="K817" s="137"/>
    </row>
    <row r="818" spans="2:11">
      <c r="B818" s="136"/>
      <c r="C818" s="136"/>
      <c r="D818" s="136"/>
      <c r="E818" s="137"/>
      <c r="F818" s="137"/>
      <c r="G818" s="137"/>
      <c r="H818" s="137"/>
      <c r="I818" s="137"/>
      <c r="J818" s="137"/>
      <c r="K818" s="137"/>
    </row>
    <row r="819" spans="2:11">
      <c r="B819" s="136"/>
      <c r="C819" s="136"/>
      <c r="D819" s="136"/>
      <c r="E819" s="137"/>
      <c r="F819" s="137"/>
      <c r="G819" s="137"/>
      <c r="H819" s="137"/>
      <c r="I819" s="137"/>
      <c r="J819" s="137"/>
      <c r="K819" s="137"/>
    </row>
    <row r="820" spans="2:11">
      <c r="B820" s="136"/>
      <c r="C820" s="136"/>
      <c r="D820" s="136"/>
      <c r="E820" s="137"/>
      <c r="F820" s="137"/>
      <c r="G820" s="137"/>
      <c r="H820" s="137"/>
      <c r="I820" s="137"/>
      <c r="J820" s="137"/>
      <c r="K820" s="137"/>
    </row>
    <row r="821" spans="2:11">
      <c r="B821" s="136"/>
      <c r="C821" s="136"/>
      <c r="D821" s="136"/>
      <c r="E821" s="137"/>
      <c r="F821" s="137"/>
      <c r="G821" s="137"/>
      <c r="H821" s="137"/>
      <c r="I821" s="137"/>
      <c r="J821" s="137"/>
      <c r="K821" s="137"/>
    </row>
    <row r="822" spans="2:11">
      <c r="B822" s="136"/>
      <c r="C822" s="136"/>
      <c r="D822" s="136"/>
      <c r="E822" s="137"/>
      <c r="F822" s="137"/>
      <c r="G822" s="137"/>
      <c r="H822" s="137"/>
      <c r="I822" s="137"/>
      <c r="J822" s="137"/>
      <c r="K822" s="137"/>
    </row>
    <row r="823" spans="2:11">
      <c r="B823" s="136"/>
      <c r="C823" s="136"/>
      <c r="D823" s="136"/>
      <c r="E823" s="137"/>
      <c r="F823" s="137"/>
      <c r="G823" s="137"/>
      <c r="H823" s="137"/>
      <c r="I823" s="137"/>
      <c r="J823" s="137"/>
      <c r="K823" s="137"/>
    </row>
    <row r="824" spans="2:11">
      <c r="B824" s="136"/>
      <c r="C824" s="136"/>
      <c r="D824" s="136"/>
      <c r="E824" s="137"/>
      <c r="F824" s="137"/>
      <c r="G824" s="137"/>
      <c r="H824" s="137"/>
      <c r="I824" s="137"/>
      <c r="J824" s="137"/>
      <c r="K824" s="137"/>
    </row>
    <row r="825" spans="2:11">
      <c r="B825" s="136"/>
      <c r="C825" s="136"/>
      <c r="D825" s="136"/>
      <c r="E825" s="137"/>
      <c r="F825" s="137"/>
      <c r="G825" s="137"/>
      <c r="H825" s="137"/>
      <c r="I825" s="137"/>
      <c r="J825" s="137"/>
      <c r="K825" s="137"/>
    </row>
    <row r="826" spans="2:11">
      <c r="B826" s="136"/>
      <c r="C826" s="136"/>
      <c r="D826" s="136"/>
      <c r="E826" s="137"/>
      <c r="F826" s="137"/>
      <c r="G826" s="137"/>
      <c r="H826" s="137"/>
      <c r="I826" s="137"/>
      <c r="J826" s="137"/>
      <c r="K826" s="137"/>
    </row>
    <row r="827" spans="2:11">
      <c r="B827" s="136"/>
      <c r="C827" s="136"/>
      <c r="D827" s="136"/>
      <c r="E827" s="137"/>
      <c r="F827" s="137"/>
      <c r="G827" s="137"/>
      <c r="H827" s="137"/>
      <c r="I827" s="137"/>
      <c r="J827" s="137"/>
      <c r="K827" s="137"/>
    </row>
    <row r="828" spans="2:11">
      <c r="B828" s="136"/>
      <c r="C828" s="136"/>
      <c r="D828" s="136"/>
      <c r="E828" s="137"/>
      <c r="F828" s="137"/>
      <c r="G828" s="137"/>
      <c r="H828" s="137"/>
      <c r="I828" s="137"/>
      <c r="J828" s="137"/>
      <c r="K828" s="137"/>
    </row>
    <row r="829" spans="2:11">
      <c r="B829" s="136"/>
      <c r="C829" s="136"/>
      <c r="D829" s="136"/>
      <c r="E829" s="137"/>
      <c r="F829" s="137"/>
      <c r="G829" s="137"/>
      <c r="H829" s="137"/>
      <c r="I829" s="137"/>
      <c r="J829" s="137"/>
      <c r="K829" s="137"/>
    </row>
    <row r="830" spans="2:11">
      <c r="B830" s="136"/>
      <c r="C830" s="136"/>
      <c r="D830" s="136"/>
      <c r="E830" s="137"/>
      <c r="F830" s="137"/>
      <c r="G830" s="137"/>
      <c r="H830" s="137"/>
      <c r="I830" s="137"/>
      <c r="J830" s="137"/>
      <c r="K830" s="137"/>
    </row>
    <row r="831" spans="2:11">
      <c r="B831" s="136"/>
      <c r="C831" s="136"/>
      <c r="D831" s="136"/>
      <c r="E831" s="137"/>
      <c r="F831" s="137"/>
      <c r="G831" s="137"/>
      <c r="H831" s="137"/>
      <c r="I831" s="137"/>
      <c r="J831" s="137"/>
      <c r="K831" s="137"/>
    </row>
    <row r="832" spans="2:11">
      <c r="B832" s="136"/>
      <c r="C832" s="136"/>
      <c r="D832" s="136"/>
      <c r="E832" s="137"/>
      <c r="F832" s="137"/>
      <c r="G832" s="137"/>
      <c r="H832" s="137"/>
      <c r="I832" s="137"/>
      <c r="J832" s="137"/>
      <c r="K832" s="137"/>
    </row>
    <row r="833" spans="2:11">
      <c r="B833" s="136"/>
      <c r="C833" s="136"/>
      <c r="D833" s="136"/>
      <c r="E833" s="137"/>
      <c r="F833" s="137"/>
      <c r="G833" s="137"/>
      <c r="H833" s="137"/>
      <c r="I833" s="137"/>
      <c r="J833" s="137"/>
      <c r="K833" s="137"/>
    </row>
    <row r="834" spans="2:11">
      <c r="B834" s="136"/>
      <c r="C834" s="136"/>
      <c r="D834" s="136"/>
      <c r="E834" s="137"/>
      <c r="F834" s="137"/>
      <c r="G834" s="137"/>
      <c r="H834" s="137"/>
      <c r="I834" s="137"/>
      <c r="J834" s="137"/>
      <c r="K834" s="137"/>
    </row>
    <row r="835" spans="2:11">
      <c r="B835" s="136"/>
      <c r="C835" s="136"/>
      <c r="D835" s="136"/>
      <c r="E835" s="137"/>
      <c r="F835" s="137"/>
      <c r="G835" s="137"/>
      <c r="H835" s="137"/>
      <c r="I835" s="137"/>
      <c r="J835" s="137"/>
      <c r="K835" s="137"/>
    </row>
    <row r="836" spans="2:11">
      <c r="B836" s="136"/>
      <c r="C836" s="136"/>
      <c r="D836" s="136"/>
      <c r="E836" s="137"/>
      <c r="F836" s="137"/>
      <c r="G836" s="137"/>
      <c r="H836" s="137"/>
      <c r="I836" s="137"/>
      <c r="J836" s="137"/>
      <c r="K836" s="137"/>
    </row>
    <row r="837" spans="2:11">
      <c r="B837" s="136"/>
      <c r="C837" s="136"/>
      <c r="D837" s="136"/>
      <c r="E837" s="137"/>
      <c r="F837" s="137"/>
      <c r="G837" s="137"/>
      <c r="H837" s="137"/>
      <c r="I837" s="137"/>
      <c r="J837" s="137"/>
      <c r="K837" s="137"/>
    </row>
    <row r="838" spans="2:11">
      <c r="B838" s="136"/>
      <c r="C838" s="136"/>
      <c r="D838" s="136"/>
      <c r="E838" s="137"/>
      <c r="F838" s="137"/>
      <c r="G838" s="137"/>
      <c r="H838" s="137"/>
      <c r="I838" s="137"/>
      <c r="J838" s="137"/>
      <c r="K838" s="137"/>
    </row>
    <row r="839" spans="2:11">
      <c r="B839" s="136"/>
      <c r="C839" s="136"/>
      <c r="D839" s="136"/>
      <c r="E839" s="137"/>
      <c r="F839" s="137"/>
      <c r="G839" s="137"/>
      <c r="H839" s="137"/>
      <c r="I839" s="137"/>
      <c r="J839" s="137"/>
      <c r="K839" s="137"/>
    </row>
    <row r="840" spans="2:11">
      <c r="B840" s="136"/>
      <c r="C840" s="136"/>
      <c r="D840" s="136"/>
      <c r="E840" s="137"/>
      <c r="F840" s="137"/>
      <c r="G840" s="137"/>
      <c r="H840" s="137"/>
      <c r="I840" s="137"/>
      <c r="J840" s="137"/>
      <c r="K840" s="137"/>
    </row>
    <row r="841" spans="2:11">
      <c r="B841" s="136"/>
      <c r="C841" s="136"/>
      <c r="D841" s="136"/>
      <c r="E841" s="137"/>
      <c r="F841" s="137"/>
      <c r="G841" s="137"/>
      <c r="H841" s="137"/>
      <c r="I841" s="137"/>
      <c r="J841" s="137"/>
      <c r="K841" s="137"/>
    </row>
    <row r="842" spans="2:11">
      <c r="B842" s="136"/>
      <c r="C842" s="136"/>
      <c r="D842" s="136"/>
      <c r="E842" s="137"/>
      <c r="F842" s="137"/>
      <c r="G842" s="137"/>
      <c r="H842" s="137"/>
      <c r="I842" s="137"/>
      <c r="J842" s="137"/>
      <c r="K842" s="137"/>
    </row>
    <row r="843" spans="2:11">
      <c r="B843" s="136"/>
      <c r="C843" s="136"/>
      <c r="D843" s="136"/>
      <c r="E843" s="137"/>
      <c r="F843" s="137"/>
      <c r="G843" s="137"/>
      <c r="H843" s="137"/>
      <c r="I843" s="137"/>
      <c r="J843" s="137"/>
      <c r="K843" s="137"/>
    </row>
    <row r="844" spans="2:11">
      <c r="B844" s="136"/>
      <c r="C844" s="136"/>
      <c r="D844" s="136"/>
      <c r="E844" s="137"/>
      <c r="F844" s="137"/>
      <c r="G844" s="137"/>
      <c r="H844" s="137"/>
      <c r="I844" s="137"/>
      <c r="J844" s="137"/>
      <c r="K844" s="137"/>
    </row>
    <row r="845" spans="2:11">
      <c r="B845" s="136"/>
      <c r="C845" s="136"/>
      <c r="D845" s="136"/>
      <c r="E845" s="137"/>
      <c r="F845" s="137"/>
      <c r="G845" s="137"/>
      <c r="H845" s="137"/>
      <c r="I845" s="137"/>
      <c r="J845" s="137"/>
      <c r="K845" s="137"/>
    </row>
    <row r="846" spans="2:11">
      <c r="B846" s="136"/>
      <c r="C846" s="136"/>
      <c r="D846" s="136"/>
      <c r="E846" s="137"/>
      <c r="F846" s="137"/>
      <c r="G846" s="137"/>
      <c r="H846" s="137"/>
      <c r="I846" s="137"/>
      <c r="J846" s="137"/>
      <c r="K846" s="137"/>
    </row>
    <row r="847" spans="2:11">
      <c r="B847" s="136"/>
      <c r="C847" s="136"/>
      <c r="D847" s="136"/>
      <c r="E847" s="137"/>
      <c r="F847" s="137"/>
      <c r="G847" s="137"/>
      <c r="H847" s="137"/>
      <c r="I847" s="137"/>
      <c r="J847" s="137"/>
      <c r="K847" s="137"/>
    </row>
    <row r="848" spans="2:11">
      <c r="B848" s="136"/>
      <c r="C848" s="136"/>
      <c r="D848" s="136"/>
      <c r="E848" s="137"/>
      <c r="F848" s="137"/>
      <c r="G848" s="137"/>
      <c r="H848" s="137"/>
      <c r="I848" s="137"/>
      <c r="J848" s="137"/>
      <c r="K848" s="137"/>
    </row>
    <row r="849" spans="2:11">
      <c r="B849" s="136"/>
      <c r="C849" s="136"/>
      <c r="D849" s="136"/>
      <c r="E849" s="137"/>
      <c r="F849" s="137"/>
      <c r="G849" s="137"/>
      <c r="H849" s="137"/>
      <c r="I849" s="137"/>
      <c r="J849" s="137"/>
      <c r="K849" s="137"/>
    </row>
    <row r="850" spans="2:11">
      <c r="B850" s="136"/>
      <c r="C850" s="136"/>
      <c r="D850" s="136"/>
      <c r="E850" s="137"/>
      <c r="F850" s="137"/>
      <c r="G850" s="137"/>
      <c r="H850" s="137"/>
      <c r="I850" s="137"/>
      <c r="J850" s="137"/>
      <c r="K850" s="137"/>
    </row>
    <row r="851" spans="2:11">
      <c r="B851" s="136"/>
      <c r="C851" s="136"/>
      <c r="D851" s="136"/>
      <c r="E851" s="137"/>
      <c r="F851" s="137"/>
      <c r="G851" s="137"/>
      <c r="H851" s="137"/>
      <c r="I851" s="137"/>
      <c r="J851" s="137"/>
      <c r="K851" s="137"/>
    </row>
    <row r="852" spans="2:11">
      <c r="B852" s="136"/>
      <c r="C852" s="136"/>
      <c r="D852" s="136"/>
      <c r="E852" s="137"/>
      <c r="F852" s="137"/>
      <c r="G852" s="137"/>
      <c r="H852" s="137"/>
      <c r="I852" s="137"/>
      <c r="J852" s="137"/>
      <c r="K852" s="137"/>
    </row>
    <row r="853" spans="2:11">
      <c r="B853" s="136"/>
      <c r="C853" s="136"/>
      <c r="D853" s="136"/>
      <c r="E853" s="137"/>
      <c r="F853" s="137"/>
      <c r="G853" s="137"/>
      <c r="H853" s="137"/>
      <c r="I853" s="137"/>
      <c r="J853" s="137"/>
      <c r="K853" s="137"/>
    </row>
    <row r="854" spans="2:11">
      <c r="B854" s="136"/>
      <c r="C854" s="136"/>
      <c r="D854" s="136"/>
      <c r="E854" s="137"/>
      <c r="F854" s="137"/>
      <c r="G854" s="137"/>
      <c r="H854" s="137"/>
      <c r="I854" s="137"/>
      <c r="J854" s="137"/>
      <c r="K854" s="137"/>
    </row>
    <row r="855" spans="2:11">
      <c r="B855" s="136"/>
      <c r="C855" s="136"/>
      <c r="D855" s="136"/>
      <c r="E855" s="137"/>
      <c r="F855" s="137"/>
      <c r="G855" s="137"/>
      <c r="H855" s="137"/>
      <c r="I855" s="137"/>
      <c r="J855" s="137"/>
      <c r="K855" s="137"/>
    </row>
    <row r="856" spans="2:11">
      <c r="B856" s="136"/>
      <c r="C856" s="136"/>
      <c r="D856" s="136"/>
      <c r="E856" s="137"/>
      <c r="F856" s="137"/>
      <c r="G856" s="137"/>
      <c r="H856" s="137"/>
      <c r="I856" s="137"/>
      <c r="J856" s="137"/>
      <c r="K856" s="137"/>
    </row>
    <row r="857" spans="2:11">
      <c r="B857" s="136"/>
      <c r="C857" s="136"/>
      <c r="D857" s="136"/>
      <c r="E857" s="137"/>
      <c r="F857" s="137"/>
      <c r="G857" s="137"/>
      <c r="H857" s="137"/>
      <c r="I857" s="137"/>
      <c r="J857" s="137"/>
      <c r="K857" s="137"/>
    </row>
    <row r="858" spans="2:11">
      <c r="B858" s="136"/>
      <c r="C858" s="136"/>
      <c r="D858" s="136"/>
      <c r="E858" s="137"/>
      <c r="F858" s="137"/>
      <c r="G858" s="137"/>
      <c r="H858" s="137"/>
      <c r="I858" s="137"/>
      <c r="J858" s="137"/>
      <c r="K858" s="137"/>
    </row>
    <row r="859" spans="2:11">
      <c r="B859" s="136"/>
      <c r="C859" s="136"/>
      <c r="D859" s="136"/>
      <c r="E859" s="137"/>
      <c r="F859" s="137"/>
      <c r="G859" s="137"/>
      <c r="H859" s="137"/>
      <c r="I859" s="137"/>
      <c r="J859" s="137"/>
      <c r="K859" s="137"/>
    </row>
    <row r="860" spans="2:11">
      <c r="B860" s="136"/>
      <c r="C860" s="136"/>
      <c r="D860" s="136"/>
      <c r="E860" s="137"/>
      <c r="F860" s="137"/>
      <c r="G860" s="137"/>
      <c r="H860" s="137"/>
      <c r="I860" s="137"/>
      <c r="J860" s="137"/>
      <c r="K860" s="137"/>
    </row>
    <row r="861" spans="2:11">
      <c r="B861" s="136"/>
      <c r="C861" s="136"/>
      <c r="D861" s="136"/>
      <c r="E861" s="137"/>
      <c r="F861" s="137"/>
      <c r="G861" s="137"/>
      <c r="H861" s="137"/>
      <c r="I861" s="137"/>
      <c r="J861" s="137"/>
      <c r="K861" s="137"/>
    </row>
    <row r="862" spans="2:11">
      <c r="B862" s="136"/>
      <c r="C862" s="136"/>
      <c r="D862" s="136"/>
      <c r="E862" s="137"/>
      <c r="F862" s="137"/>
      <c r="G862" s="137"/>
      <c r="H862" s="137"/>
      <c r="I862" s="137"/>
      <c r="J862" s="137"/>
      <c r="K862" s="137"/>
    </row>
    <row r="863" spans="2:11">
      <c r="B863" s="136"/>
      <c r="C863" s="136"/>
      <c r="D863" s="136"/>
      <c r="E863" s="137"/>
      <c r="F863" s="137"/>
      <c r="G863" s="137"/>
      <c r="H863" s="137"/>
      <c r="I863" s="137"/>
      <c r="J863" s="137"/>
      <c r="K863" s="137"/>
    </row>
    <row r="864" spans="2:11">
      <c r="B864" s="136"/>
      <c r="C864" s="136"/>
      <c r="D864" s="136"/>
      <c r="E864" s="137"/>
      <c r="F864" s="137"/>
      <c r="G864" s="137"/>
      <c r="H864" s="137"/>
      <c r="I864" s="137"/>
      <c r="J864" s="137"/>
      <c r="K864" s="137"/>
    </row>
    <row r="865" spans="2:11">
      <c r="B865" s="136"/>
      <c r="C865" s="136"/>
      <c r="D865" s="136"/>
      <c r="E865" s="137"/>
      <c r="F865" s="137"/>
      <c r="G865" s="137"/>
      <c r="H865" s="137"/>
      <c r="I865" s="137"/>
      <c r="J865" s="137"/>
      <c r="K865" s="137"/>
    </row>
    <row r="866" spans="2:11">
      <c r="B866" s="136"/>
      <c r="C866" s="136"/>
      <c r="D866" s="136"/>
      <c r="E866" s="137"/>
      <c r="F866" s="137"/>
      <c r="G866" s="137"/>
      <c r="H866" s="137"/>
      <c r="I866" s="137"/>
      <c r="J866" s="137"/>
      <c r="K866" s="137"/>
    </row>
    <row r="867" spans="2:11">
      <c r="B867" s="136"/>
      <c r="C867" s="136"/>
      <c r="D867" s="136"/>
      <c r="E867" s="137"/>
      <c r="F867" s="137"/>
      <c r="G867" s="137"/>
      <c r="H867" s="137"/>
      <c r="I867" s="137"/>
      <c r="J867" s="137"/>
      <c r="K867" s="137"/>
    </row>
    <row r="868" spans="2:11">
      <c r="B868" s="136"/>
      <c r="C868" s="136"/>
      <c r="D868" s="136"/>
      <c r="E868" s="137"/>
      <c r="F868" s="137"/>
      <c r="G868" s="137"/>
      <c r="H868" s="137"/>
      <c r="I868" s="137"/>
      <c r="J868" s="137"/>
      <c r="K868" s="137"/>
    </row>
    <row r="869" spans="2:11">
      <c r="B869" s="136"/>
      <c r="C869" s="136"/>
      <c r="D869" s="136"/>
      <c r="E869" s="137"/>
      <c r="F869" s="137"/>
      <c r="G869" s="137"/>
      <c r="H869" s="137"/>
      <c r="I869" s="137"/>
      <c r="J869" s="137"/>
      <c r="K869" s="137"/>
    </row>
    <row r="870" spans="2:11">
      <c r="B870" s="136"/>
      <c r="C870" s="136"/>
      <c r="D870" s="136"/>
      <c r="E870" s="137"/>
      <c r="F870" s="137"/>
      <c r="G870" s="137"/>
      <c r="H870" s="137"/>
      <c r="I870" s="137"/>
      <c r="J870" s="137"/>
      <c r="K870" s="137"/>
    </row>
    <row r="871" spans="2:11">
      <c r="B871" s="136"/>
      <c r="C871" s="136"/>
      <c r="D871" s="136"/>
      <c r="E871" s="137"/>
      <c r="F871" s="137"/>
      <c r="G871" s="137"/>
      <c r="H871" s="137"/>
      <c r="I871" s="137"/>
      <c r="J871" s="137"/>
      <c r="K871" s="137"/>
    </row>
    <row r="872" spans="2:11">
      <c r="B872" s="136"/>
      <c r="C872" s="136"/>
      <c r="D872" s="136"/>
      <c r="E872" s="137"/>
      <c r="F872" s="137"/>
      <c r="G872" s="137"/>
      <c r="H872" s="137"/>
      <c r="I872" s="137"/>
      <c r="J872" s="137"/>
      <c r="K872" s="137"/>
    </row>
    <row r="873" spans="2:11">
      <c r="B873" s="136"/>
      <c r="C873" s="136"/>
      <c r="D873" s="136"/>
      <c r="E873" s="137"/>
      <c r="F873" s="137"/>
      <c r="G873" s="137"/>
      <c r="H873" s="137"/>
      <c r="I873" s="137"/>
      <c r="J873" s="137"/>
      <c r="K873" s="137"/>
    </row>
    <row r="874" spans="2:11">
      <c r="B874" s="136"/>
      <c r="C874" s="136"/>
      <c r="D874" s="136"/>
      <c r="E874" s="137"/>
      <c r="F874" s="137"/>
      <c r="G874" s="137"/>
      <c r="H874" s="137"/>
      <c r="I874" s="137"/>
      <c r="J874" s="137"/>
      <c r="K874" s="137"/>
    </row>
    <row r="875" spans="2:11">
      <c r="B875" s="136"/>
      <c r="C875" s="136"/>
      <c r="D875" s="136"/>
      <c r="E875" s="137"/>
      <c r="F875" s="137"/>
      <c r="G875" s="137"/>
      <c r="H875" s="137"/>
      <c r="I875" s="137"/>
      <c r="J875" s="137"/>
      <c r="K875" s="137"/>
    </row>
    <row r="876" spans="2:11">
      <c r="B876" s="136"/>
      <c r="C876" s="136"/>
      <c r="D876" s="136"/>
      <c r="E876" s="137"/>
      <c r="F876" s="137"/>
      <c r="G876" s="137"/>
      <c r="H876" s="137"/>
      <c r="I876" s="137"/>
      <c r="J876" s="137"/>
      <c r="K876" s="137"/>
    </row>
    <row r="877" spans="2:11">
      <c r="B877" s="136"/>
      <c r="C877" s="136"/>
      <c r="D877" s="136"/>
      <c r="E877" s="137"/>
      <c r="F877" s="137"/>
      <c r="G877" s="137"/>
      <c r="H877" s="137"/>
      <c r="I877" s="137"/>
      <c r="J877" s="137"/>
      <c r="K877" s="137"/>
    </row>
    <row r="878" spans="2:11">
      <c r="B878" s="136"/>
      <c r="C878" s="136"/>
      <c r="D878" s="136"/>
      <c r="E878" s="137"/>
      <c r="F878" s="137"/>
      <c r="G878" s="137"/>
      <c r="H878" s="137"/>
      <c r="I878" s="137"/>
      <c r="J878" s="137"/>
      <c r="K878" s="137"/>
    </row>
    <row r="879" spans="2:11">
      <c r="B879" s="136"/>
      <c r="C879" s="136"/>
      <c r="D879" s="136"/>
      <c r="E879" s="137"/>
      <c r="F879" s="137"/>
      <c r="G879" s="137"/>
      <c r="H879" s="137"/>
      <c r="I879" s="137"/>
      <c r="J879" s="137"/>
      <c r="K879" s="137"/>
    </row>
    <row r="880" spans="2:11">
      <c r="B880" s="136"/>
      <c r="C880" s="136"/>
      <c r="D880" s="136"/>
      <c r="E880" s="137"/>
      <c r="F880" s="137"/>
      <c r="G880" s="137"/>
      <c r="H880" s="137"/>
      <c r="I880" s="137"/>
      <c r="J880" s="137"/>
      <c r="K880" s="137"/>
    </row>
    <row r="881" spans="2:11">
      <c r="B881" s="136"/>
      <c r="C881" s="136"/>
      <c r="D881" s="136"/>
      <c r="E881" s="137"/>
      <c r="F881" s="137"/>
      <c r="G881" s="137"/>
      <c r="H881" s="137"/>
      <c r="I881" s="137"/>
      <c r="J881" s="137"/>
      <c r="K881" s="137"/>
    </row>
    <row r="882" spans="2:11">
      <c r="B882" s="136"/>
      <c r="C882" s="136"/>
      <c r="D882" s="136"/>
      <c r="E882" s="137"/>
      <c r="F882" s="137"/>
      <c r="G882" s="137"/>
      <c r="H882" s="137"/>
      <c r="I882" s="137"/>
      <c r="J882" s="137"/>
      <c r="K882" s="137"/>
    </row>
    <row r="883" spans="2:11">
      <c r="B883" s="136"/>
      <c r="C883" s="136"/>
      <c r="D883" s="136"/>
      <c r="E883" s="137"/>
      <c r="F883" s="137"/>
      <c r="G883" s="137"/>
      <c r="H883" s="137"/>
      <c r="I883" s="137"/>
      <c r="J883" s="137"/>
      <c r="K883" s="137"/>
    </row>
    <row r="884" spans="2:11">
      <c r="B884" s="136"/>
      <c r="C884" s="136"/>
      <c r="D884" s="136"/>
      <c r="E884" s="137"/>
      <c r="F884" s="137"/>
      <c r="G884" s="137"/>
      <c r="H884" s="137"/>
      <c r="I884" s="137"/>
      <c r="J884" s="137"/>
      <c r="K884" s="137"/>
    </row>
    <row r="885" spans="2:11">
      <c r="B885" s="136"/>
      <c r="C885" s="136"/>
      <c r="D885" s="136"/>
      <c r="E885" s="137"/>
      <c r="F885" s="137"/>
      <c r="G885" s="137"/>
      <c r="H885" s="137"/>
      <c r="I885" s="137"/>
      <c r="J885" s="137"/>
      <c r="K885" s="137"/>
    </row>
    <row r="886" spans="2:11">
      <c r="B886" s="136"/>
      <c r="C886" s="136"/>
      <c r="D886" s="136"/>
      <c r="E886" s="137"/>
      <c r="F886" s="137"/>
      <c r="G886" s="137"/>
      <c r="H886" s="137"/>
      <c r="I886" s="137"/>
      <c r="J886" s="137"/>
      <c r="K886" s="137"/>
    </row>
    <row r="887" spans="2:11">
      <c r="B887" s="136"/>
      <c r="C887" s="136"/>
      <c r="D887" s="136"/>
      <c r="E887" s="137"/>
      <c r="F887" s="137"/>
      <c r="G887" s="137"/>
      <c r="H887" s="137"/>
      <c r="I887" s="137"/>
      <c r="J887" s="137"/>
      <c r="K887" s="137"/>
    </row>
    <row r="888" spans="2:11">
      <c r="B888" s="136"/>
      <c r="C888" s="136"/>
      <c r="D888" s="136"/>
      <c r="E888" s="137"/>
      <c r="F888" s="137"/>
      <c r="G888" s="137"/>
      <c r="H888" s="137"/>
      <c r="I888" s="137"/>
      <c r="J888" s="137"/>
      <c r="K888" s="137"/>
    </row>
    <row r="889" spans="2:11">
      <c r="B889" s="136"/>
      <c r="C889" s="136"/>
      <c r="D889" s="136"/>
      <c r="E889" s="137"/>
      <c r="F889" s="137"/>
      <c r="G889" s="137"/>
      <c r="H889" s="137"/>
      <c r="I889" s="137"/>
      <c r="J889" s="137"/>
      <c r="K889" s="137"/>
    </row>
    <row r="890" spans="2:11">
      <c r="B890" s="136"/>
      <c r="C890" s="136"/>
      <c r="D890" s="136"/>
      <c r="E890" s="137"/>
      <c r="F890" s="137"/>
      <c r="G890" s="137"/>
      <c r="H890" s="137"/>
      <c r="I890" s="137"/>
      <c r="J890" s="137"/>
      <c r="K890" s="137"/>
    </row>
    <row r="891" spans="2:11">
      <c r="B891" s="136"/>
      <c r="C891" s="136"/>
      <c r="D891" s="136"/>
      <c r="E891" s="137"/>
      <c r="F891" s="137"/>
      <c r="G891" s="137"/>
      <c r="H891" s="137"/>
      <c r="I891" s="137"/>
      <c r="J891" s="137"/>
      <c r="K891" s="137"/>
    </row>
    <row r="892" spans="2:11">
      <c r="B892" s="136"/>
      <c r="C892" s="136"/>
      <c r="D892" s="136"/>
      <c r="E892" s="137"/>
      <c r="F892" s="137"/>
      <c r="G892" s="137"/>
      <c r="H892" s="137"/>
      <c r="I892" s="137"/>
      <c r="J892" s="137"/>
      <c r="K892" s="137"/>
    </row>
    <row r="893" spans="2:11">
      <c r="B893" s="136"/>
      <c r="C893" s="136"/>
      <c r="D893" s="136"/>
      <c r="E893" s="137"/>
      <c r="F893" s="137"/>
      <c r="G893" s="137"/>
      <c r="H893" s="137"/>
      <c r="I893" s="137"/>
      <c r="J893" s="137"/>
      <c r="K893" s="137"/>
    </row>
    <row r="894" spans="2:11">
      <c r="B894" s="136"/>
      <c r="C894" s="136"/>
      <c r="D894" s="136"/>
      <c r="E894" s="137"/>
      <c r="F894" s="137"/>
      <c r="G894" s="137"/>
      <c r="H894" s="137"/>
      <c r="I894" s="137"/>
      <c r="J894" s="137"/>
      <c r="K894" s="137"/>
    </row>
    <row r="895" spans="2:11">
      <c r="B895" s="136"/>
      <c r="C895" s="136"/>
      <c r="D895" s="136"/>
      <c r="E895" s="137"/>
      <c r="F895" s="137"/>
      <c r="G895" s="137"/>
      <c r="H895" s="137"/>
      <c r="I895" s="137"/>
      <c r="J895" s="137"/>
      <c r="K895" s="137"/>
    </row>
    <row r="896" spans="2:11">
      <c r="B896" s="136"/>
      <c r="C896" s="136"/>
      <c r="D896" s="136"/>
      <c r="E896" s="137"/>
      <c r="F896" s="137"/>
      <c r="G896" s="137"/>
      <c r="H896" s="137"/>
      <c r="I896" s="137"/>
      <c r="J896" s="137"/>
      <c r="K896" s="137"/>
    </row>
    <row r="897" spans="2:11">
      <c r="B897" s="136"/>
      <c r="C897" s="136"/>
      <c r="D897" s="136"/>
      <c r="E897" s="137"/>
      <c r="F897" s="137"/>
      <c r="G897" s="137"/>
      <c r="H897" s="137"/>
      <c r="I897" s="137"/>
      <c r="J897" s="137"/>
      <c r="K897" s="137"/>
    </row>
    <row r="898" spans="2:11">
      <c r="B898" s="136"/>
      <c r="C898" s="136"/>
      <c r="D898" s="136"/>
      <c r="E898" s="137"/>
      <c r="F898" s="137"/>
      <c r="G898" s="137"/>
      <c r="H898" s="137"/>
      <c r="I898" s="137"/>
      <c r="J898" s="137"/>
      <c r="K898" s="137"/>
    </row>
    <row r="899" spans="2:11">
      <c r="B899" s="136"/>
      <c r="C899" s="136"/>
      <c r="D899" s="136"/>
      <c r="E899" s="137"/>
      <c r="F899" s="137"/>
      <c r="G899" s="137"/>
      <c r="H899" s="137"/>
      <c r="I899" s="137"/>
      <c r="J899" s="137"/>
      <c r="K899" s="137"/>
    </row>
    <row r="900" spans="2:11">
      <c r="B900" s="136"/>
      <c r="C900" s="136"/>
      <c r="D900" s="136"/>
      <c r="E900" s="137"/>
      <c r="F900" s="137"/>
      <c r="G900" s="137"/>
      <c r="H900" s="137"/>
      <c r="I900" s="137"/>
      <c r="J900" s="137"/>
      <c r="K900" s="137"/>
    </row>
    <row r="901" spans="2:11">
      <c r="B901" s="136"/>
      <c r="C901" s="136"/>
      <c r="D901" s="136"/>
      <c r="E901" s="137"/>
      <c r="F901" s="137"/>
      <c r="G901" s="137"/>
      <c r="H901" s="137"/>
      <c r="I901" s="137"/>
      <c r="J901" s="137"/>
      <c r="K901" s="137"/>
    </row>
    <row r="902" spans="2:11">
      <c r="B902" s="136"/>
      <c r="C902" s="136"/>
      <c r="D902" s="136"/>
      <c r="E902" s="137"/>
      <c r="F902" s="137"/>
      <c r="G902" s="137"/>
      <c r="H902" s="137"/>
      <c r="I902" s="137"/>
      <c r="J902" s="137"/>
      <c r="K902" s="137"/>
    </row>
    <row r="903" spans="2:11">
      <c r="B903" s="136"/>
      <c r="C903" s="136"/>
      <c r="D903" s="136"/>
      <c r="E903" s="137"/>
      <c r="F903" s="137"/>
      <c r="G903" s="137"/>
      <c r="H903" s="137"/>
      <c r="I903" s="137"/>
      <c r="J903" s="137"/>
      <c r="K903" s="137"/>
    </row>
    <row r="904" spans="2:11">
      <c r="B904" s="136"/>
      <c r="C904" s="136"/>
      <c r="D904" s="136"/>
      <c r="E904" s="137"/>
      <c r="F904" s="137"/>
      <c r="G904" s="137"/>
      <c r="H904" s="137"/>
      <c r="I904" s="137"/>
      <c r="J904" s="137"/>
      <c r="K904" s="137"/>
    </row>
    <row r="905" spans="2:11">
      <c r="B905" s="136"/>
      <c r="C905" s="136"/>
      <c r="D905" s="136"/>
      <c r="E905" s="137"/>
      <c r="F905" s="137"/>
      <c r="G905" s="137"/>
      <c r="H905" s="137"/>
      <c r="I905" s="137"/>
      <c r="J905" s="137"/>
      <c r="K905" s="137"/>
    </row>
    <row r="906" spans="2:11">
      <c r="B906" s="136"/>
      <c r="C906" s="136"/>
      <c r="D906" s="136"/>
      <c r="E906" s="137"/>
      <c r="F906" s="137"/>
      <c r="G906" s="137"/>
      <c r="H906" s="137"/>
      <c r="I906" s="137"/>
      <c r="J906" s="137"/>
      <c r="K906" s="137"/>
    </row>
    <row r="907" spans="2:11">
      <c r="B907" s="136"/>
      <c r="C907" s="136"/>
      <c r="D907" s="136"/>
      <c r="E907" s="137"/>
      <c r="F907" s="137"/>
      <c r="G907" s="137"/>
      <c r="H907" s="137"/>
      <c r="I907" s="137"/>
      <c r="J907" s="137"/>
      <c r="K907" s="137"/>
    </row>
    <row r="908" spans="2:11">
      <c r="B908" s="136"/>
      <c r="C908" s="136"/>
      <c r="D908" s="136"/>
      <c r="E908" s="137"/>
      <c r="F908" s="137"/>
      <c r="G908" s="137"/>
      <c r="H908" s="137"/>
      <c r="I908" s="137"/>
      <c r="J908" s="137"/>
      <c r="K908" s="137"/>
    </row>
    <row r="909" spans="2:11">
      <c r="B909" s="136"/>
      <c r="C909" s="136"/>
      <c r="D909" s="136"/>
      <c r="E909" s="137"/>
      <c r="F909" s="137"/>
      <c r="G909" s="137"/>
      <c r="H909" s="137"/>
      <c r="I909" s="137"/>
      <c r="J909" s="137"/>
      <c r="K909" s="137"/>
    </row>
    <row r="910" spans="2:11">
      <c r="B910" s="136"/>
      <c r="C910" s="136"/>
      <c r="D910" s="136"/>
      <c r="E910" s="137"/>
      <c r="F910" s="137"/>
      <c r="G910" s="137"/>
      <c r="H910" s="137"/>
      <c r="I910" s="137"/>
      <c r="J910" s="137"/>
      <c r="K910" s="137"/>
    </row>
    <row r="911" spans="2:11">
      <c r="B911" s="136"/>
      <c r="C911" s="136"/>
      <c r="D911" s="136"/>
      <c r="E911" s="137"/>
      <c r="F911" s="137"/>
      <c r="G911" s="137"/>
      <c r="H911" s="137"/>
      <c r="I911" s="137"/>
      <c r="J911" s="137"/>
      <c r="K911" s="137"/>
    </row>
    <row r="912" spans="2:11">
      <c r="B912" s="136"/>
      <c r="C912" s="136"/>
      <c r="D912" s="136"/>
      <c r="E912" s="137"/>
      <c r="F912" s="137"/>
      <c r="G912" s="137"/>
      <c r="H912" s="137"/>
      <c r="I912" s="137"/>
      <c r="J912" s="137"/>
      <c r="K912" s="137"/>
    </row>
    <row r="913" spans="2:11">
      <c r="B913" s="136"/>
      <c r="C913" s="136"/>
      <c r="D913" s="136"/>
      <c r="E913" s="137"/>
      <c r="F913" s="137"/>
      <c r="G913" s="137"/>
      <c r="H913" s="137"/>
      <c r="I913" s="137"/>
      <c r="J913" s="137"/>
      <c r="K913" s="137"/>
    </row>
    <row r="914" spans="2:11">
      <c r="B914" s="136"/>
      <c r="C914" s="136"/>
      <c r="D914" s="136"/>
      <c r="E914" s="137"/>
      <c r="F914" s="137"/>
      <c r="G914" s="137"/>
      <c r="H914" s="137"/>
      <c r="I914" s="137"/>
      <c r="J914" s="137"/>
      <c r="K914" s="137"/>
    </row>
    <row r="915" spans="2:11">
      <c r="B915" s="136"/>
      <c r="C915" s="136"/>
      <c r="D915" s="136"/>
      <c r="E915" s="137"/>
      <c r="F915" s="137"/>
      <c r="G915" s="137"/>
      <c r="H915" s="137"/>
      <c r="I915" s="137"/>
      <c r="J915" s="137"/>
      <c r="K915" s="137"/>
    </row>
    <row r="916" spans="2:11">
      <c r="B916" s="136"/>
      <c r="C916" s="136"/>
      <c r="D916" s="136"/>
      <c r="E916" s="137"/>
      <c r="F916" s="137"/>
      <c r="G916" s="137"/>
      <c r="H916" s="137"/>
      <c r="I916" s="137"/>
      <c r="J916" s="137"/>
      <c r="K916" s="137"/>
    </row>
    <row r="917" spans="2:11">
      <c r="B917" s="136"/>
      <c r="C917" s="136"/>
      <c r="D917" s="136"/>
      <c r="E917" s="137"/>
      <c r="F917" s="137"/>
      <c r="G917" s="137"/>
      <c r="H917" s="137"/>
      <c r="I917" s="137"/>
      <c r="J917" s="137"/>
      <c r="K917" s="137"/>
    </row>
    <row r="918" spans="2:11">
      <c r="B918" s="136"/>
      <c r="C918" s="136"/>
      <c r="D918" s="136"/>
      <c r="E918" s="137"/>
      <c r="F918" s="137"/>
      <c r="G918" s="137"/>
      <c r="H918" s="137"/>
      <c r="I918" s="137"/>
      <c r="J918" s="137"/>
      <c r="K918" s="137"/>
    </row>
    <row r="919" spans="2:11">
      <c r="B919" s="136"/>
      <c r="C919" s="136"/>
      <c r="D919" s="136"/>
      <c r="E919" s="137"/>
      <c r="F919" s="137"/>
      <c r="G919" s="137"/>
      <c r="H919" s="137"/>
      <c r="I919" s="137"/>
      <c r="J919" s="137"/>
      <c r="K919" s="137"/>
    </row>
    <row r="920" spans="2:11">
      <c r="B920" s="136"/>
      <c r="C920" s="136"/>
      <c r="D920" s="136"/>
      <c r="E920" s="137"/>
      <c r="F920" s="137"/>
      <c r="G920" s="137"/>
      <c r="H920" s="137"/>
      <c r="I920" s="137"/>
      <c r="J920" s="137"/>
      <c r="K920" s="137"/>
    </row>
    <row r="921" spans="2:11">
      <c r="B921" s="136"/>
      <c r="C921" s="136"/>
      <c r="D921" s="136"/>
      <c r="E921" s="137"/>
      <c r="F921" s="137"/>
      <c r="G921" s="137"/>
      <c r="H921" s="137"/>
      <c r="I921" s="137"/>
      <c r="J921" s="137"/>
      <c r="K921" s="137"/>
    </row>
    <row r="922" spans="2:11">
      <c r="B922" s="136"/>
      <c r="C922" s="136"/>
      <c r="D922" s="136"/>
      <c r="E922" s="137"/>
      <c r="F922" s="137"/>
      <c r="G922" s="137"/>
      <c r="H922" s="137"/>
      <c r="I922" s="137"/>
      <c r="J922" s="137"/>
      <c r="K922" s="137"/>
    </row>
    <row r="923" spans="2:11">
      <c r="B923" s="136"/>
      <c r="C923" s="136"/>
      <c r="D923" s="136"/>
      <c r="E923" s="137"/>
      <c r="F923" s="137"/>
      <c r="G923" s="137"/>
      <c r="H923" s="137"/>
      <c r="I923" s="137"/>
      <c r="J923" s="137"/>
      <c r="K923" s="137"/>
    </row>
    <row r="924" spans="2:11">
      <c r="B924" s="136"/>
      <c r="C924" s="136"/>
      <c r="D924" s="136"/>
      <c r="E924" s="137"/>
      <c r="F924" s="137"/>
      <c r="G924" s="137"/>
      <c r="H924" s="137"/>
      <c r="I924" s="137"/>
      <c r="J924" s="137"/>
      <c r="K924" s="137"/>
    </row>
    <row r="925" spans="2:11">
      <c r="B925" s="136"/>
      <c r="C925" s="136"/>
      <c r="D925" s="136"/>
      <c r="E925" s="137"/>
      <c r="F925" s="137"/>
      <c r="G925" s="137"/>
      <c r="H925" s="137"/>
      <c r="I925" s="137"/>
      <c r="J925" s="137"/>
      <c r="K925" s="137"/>
    </row>
    <row r="926" spans="2:11">
      <c r="B926" s="136"/>
      <c r="C926" s="136"/>
      <c r="D926" s="136"/>
      <c r="E926" s="137"/>
      <c r="F926" s="137"/>
      <c r="G926" s="137"/>
      <c r="H926" s="137"/>
      <c r="I926" s="137"/>
      <c r="J926" s="137"/>
      <c r="K926" s="137"/>
    </row>
    <row r="927" spans="2:11">
      <c r="B927" s="136"/>
      <c r="C927" s="136"/>
      <c r="D927" s="136"/>
      <c r="E927" s="137"/>
      <c r="F927" s="137"/>
      <c r="G927" s="137"/>
      <c r="H927" s="137"/>
      <c r="I927" s="137"/>
      <c r="J927" s="137"/>
      <c r="K927" s="137"/>
    </row>
    <row r="928" spans="2:11">
      <c r="B928" s="136"/>
      <c r="C928" s="136"/>
      <c r="D928" s="136"/>
      <c r="E928" s="137"/>
      <c r="F928" s="137"/>
      <c r="G928" s="137"/>
      <c r="H928" s="137"/>
      <c r="I928" s="137"/>
      <c r="J928" s="137"/>
      <c r="K928" s="137"/>
    </row>
    <row r="929" spans="2:11">
      <c r="B929" s="136"/>
      <c r="C929" s="136"/>
      <c r="D929" s="136"/>
      <c r="E929" s="137"/>
      <c r="F929" s="137"/>
      <c r="G929" s="137"/>
      <c r="H929" s="137"/>
      <c r="I929" s="137"/>
      <c r="J929" s="137"/>
      <c r="K929" s="137"/>
    </row>
    <row r="930" spans="2:11">
      <c r="B930" s="136"/>
      <c r="C930" s="136"/>
      <c r="D930" s="136"/>
      <c r="E930" s="137"/>
      <c r="F930" s="137"/>
      <c r="G930" s="137"/>
      <c r="H930" s="137"/>
      <c r="I930" s="137"/>
      <c r="J930" s="137"/>
      <c r="K930" s="137"/>
    </row>
    <row r="931" spans="2:11">
      <c r="B931" s="136"/>
      <c r="C931" s="136"/>
      <c r="D931" s="136"/>
      <c r="E931" s="137"/>
      <c r="F931" s="137"/>
      <c r="G931" s="137"/>
      <c r="H931" s="137"/>
      <c r="I931" s="137"/>
      <c r="J931" s="137"/>
      <c r="K931" s="137"/>
    </row>
    <row r="932" spans="2:11">
      <c r="B932" s="136"/>
      <c r="C932" s="136"/>
      <c r="D932" s="136"/>
      <c r="E932" s="137"/>
      <c r="F932" s="137"/>
      <c r="G932" s="137"/>
      <c r="H932" s="137"/>
      <c r="I932" s="137"/>
      <c r="J932" s="137"/>
      <c r="K932" s="137"/>
    </row>
    <row r="933" spans="2:11">
      <c r="B933" s="136"/>
      <c r="C933" s="136"/>
      <c r="D933" s="136"/>
      <c r="E933" s="137"/>
      <c r="F933" s="137"/>
      <c r="G933" s="137"/>
      <c r="H933" s="137"/>
      <c r="I933" s="137"/>
      <c r="J933" s="137"/>
      <c r="K933" s="137"/>
    </row>
    <row r="934" spans="2:11">
      <c r="B934" s="136"/>
      <c r="C934" s="136"/>
      <c r="D934" s="136"/>
      <c r="E934" s="137"/>
      <c r="F934" s="137"/>
      <c r="G934" s="137"/>
      <c r="H934" s="137"/>
      <c r="I934" s="137"/>
      <c r="J934" s="137"/>
      <c r="K934" s="137"/>
    </row>
    <row r="935" spans="2:11">
      <c r="B935" s="136"/>
      <c r="C935" s="136"/>
      <c r="D935" s="136"/>
      <c r="E935" s="137"/>
      <c r="F935" s="137"/>
      <c r="G935" s="137"/>
      <c r="H935" s="137"/>
      <c r="I935" s="137"/>
      <c r="J935" s="137"/>
      <c r="K935" s="137"/>
    </row>
    <row r="936" spans="2:11">
      <c r="B936" s="136"/>
      <c r="C936" s="136"/>
      <c r="D936" s="136"/>
      <c r="E936" s="137"/>
      <c r="F936" s="137"/>
      <c r="G936" s="137"/>
      <c r="H936" s="137"/>
      <c r="I936" s="137"/>
      <c r="J936" s="137"/>
      <c r="K936" s="137"/>
    </row>
    <row r="937" spans="2:11">
      <c r="B937" s="136"/>
      <c r="C937" s="136"/>
      <c r="D937" s="136"/>
      <c r="E937" s="137"/>
      <c r="F937" s="137"/>
      <c r="G937" s="137"/>
      <c r="H937" s="137"/>
      <c r="I937" s="137"/>
      <c r="J937" s="137"/>
      <c r="K937" s="137"/>
    </row>
    <row r="938" spans="2:11">
      <c r="B938" s="136"/>
      <c r="C938" s="136"/>
      <c r="D938" s="136"/>
      <c r="E938" s="137"/>
      <c r="F938" s="137"/>
      <c r="G938" s="137"/>
      <c r="H938" s="137"/>
      <c r="I938" s="137"/>
      <c r="J938" s="137"/>
      <c r="K938" s="137"/>
    </row>
    <row r="939" spans="2:11">
      <c r="B939" s="136"/>
      <c r="C939" s="136"/>
      <c r="D939" s="136"/>
      <c r="E939" s="137"/>
      <c r="F939" s="137"/>
      <c r="G939" s="137"/>
      <c r="H939" s="137"/>
      <c r="I939" s="137"/>
      <c r="J939" s="137"/>
      <c r="K939" s="137"/>
    </row>
    <row r="940" spans="2:11">
      <c r="B940" s="136"/>
      <c r="C940" s="136"/>
      <c r="D940" s="136"/>
      <c r="E940" s="137"/>
      <c r="F940" s="137"/>
      <c r="G940" s="137"/>
      <c r="H940" s="137"/>
      <c r="I940" s="137"/>
      <c r="J940" s="137"/>
      <c r="K940" s="137"/>
    </row>
    <row r="941" spans="2:11">
      <c r="B941" s="136"/>
      <c r="C941" s="136"/>
      <c r="D941" s="136"/>
      <c r="E941" s="137"/>
      <c r="F941" s="137"/>
      <c r="G941" s="137"/>
      <c r="H941" s="137"/>
      <c r="I941" s="137"/>
      <c r="J941" s="137"/>
      <c r="K941" s="137"/>
    </row>
    <row r="942" spans="2:11">
      <c r="B942" s="136"/>
      <c r="C942" s="136"/>
      <c r="D942" s="136"/>
      <c r="E942" s="137"/>
      <c r="F942" s="137"/>
      <c r="G942" s="137"/>
      <c r="H942" s="137"/>
      <c r="I942" s="137"/>
      <c r="J942" s="137"/>
      <c r="K942" s="137"/>
    </row>
    <row r="943" spans="2:11">
      <c r="B943" s="136"/>
      <c r="C943" s="136"/>
      <c r="D943" s="136"/>
      <c r="E943" s="137"/>
      <c r="F943" s="137"/>
      <c r="G943" s="137"/>
      <c r="H943" s="137"/>
      <c r="I943" s="137"/>
      <c r="J943" s="137"/>
      <c r="K943" s="137"/>
    </row>
    <row r="944" spans="2:11">
      <c r="B944" s="136"/>
      <c r="C944" s="136"/>
      <c r="D944" s="136"/>
      <c r="E944" s="137"/>
      <c r="F944" s="137"/>
      <c r="G944" s="137"/>
      <c r="H944" s="137"/>
      <c r="I944" s="137"/>
      <c r="J944" s="137"/>
      <c r="K944" s="137"/>
    </row>
    <row r="945" spans="2:11">
      <c r="B945" s="136"/>
      <c r="C945" s="136"/>
      <c r="D945" s="136"/>
      <c r="E945" s="137"/>
      <c r="F945" s="137"/>
      <c r="G945" s="137"/>
      <c r="H945" s="137"/>
      <c r="I945" s="137"/>
      <c r="J945" s="137"/>
      <c r="K945" s="137"/>
    </row>
    <row r="946" spans="2:11">
      <c r="B946" s="136"/>
      <c r="C946" s="136"/>
      <c r="D946" s="136"/>
      <c r="E946" s="137"/>
      <c r="F946" s="137"/>
      <c r="G946" s="137"/>
      <c r="H946" s="137"/>
      <c r="I946" s="137"/>
      <c r="J946" s="137"/>
      <c r="K946" s="137"/>
    </row>
    <row r="947" spans="2:11">
      <c r="B947" s="136"/>
      <c r="C947" s="136"/>
      <c r="D947" s="136"/>
      <c r="E947" s="137"/>
      <c r="F947" s="137"/>
      <c r="G947" s="137"/>
      <c r="H947" s="137"/>
      <c r="I947" s="137"/>
      <c r="J947" s="137"/>
      <c r="K947" s="137"/>
    </row>
    <row r="948" spans="2:11">
      <c r="B948" s="136"/>
      <c r="C948" s="136"/>
      <c r="D948" s="136"/>
      <c r="E948" s="137"/>
      <c r="F948" s="137"/>
      <c r="G948" s="137"/>
      <c r="H948" s="137"/>
      <c r="I948" s="137"/>
      <c r="J948" s="137"/>
      <c r="K948" s="137"/>
    </row>
    <row r="949" spans="2:11">
      <c r="B949" s="136"/>
      <c r="C949" s="136"/>
      <c r="D949" s="136"/>
      <c r="E949" s="137"/>
      <c r="F949" s="137"/>
      <c r="G949" s="137"/>
      <c r="H949" s="137"/>
      <c r="I949" s="137"/>
      <c r="J949" s="137"/>
      <c r="K949" s="137"/>
    </row>
    <row r="950" spans="2:11">
      <c r="B950" s="136"/>
      <c r="C950" s="136"/>
      <c r="D950" s="136"/>
      <c r="E950" s="137"/>
      <c r="F950" s="137"/>
      <c r="G950" s="137"/>
      <c r="H950" s="137"/>
      <c r="I950" s="137"/>
      <c r="J950" s="137"/>
      <c r="K950" s="137"/>
    </row>
    <row r="951" spans="2:11">
      <c r="B951" s="136"/>
      <c r="C951" s="136"/>
      <c r="D951" s="136"/>
      <c r="E951" s="137"/>
      <c r="F951" s="137"/>
      <c r="G951" s="137"/>
      <c r="H951" s="137"/>
      <c r="I951" s="137"/>
      <c r="J951" s="137"/>
      <c r="K951" s="137"/>
    </row>
    <row r="952" spans="2:11">
      <c r="B952" s="136"/>
      <c r="C952" s="136"/>
      <c r="D952" s="136"/>
      <c r="E952" s="137"/>
      <c r="F952" s="137"/>
      <c r="G952" s="137"/>
      <c r="H952" s="137"/>
      <c r="I952" s="137"/>
      <c r="J952" s="137"/>
      <c r="K952" s="137"/>
    </row>
    <row r="953" spans="2:11">
      <c r="B953" s="136"/>
      <c r="C953" s="136"/>
      <c r="D953" s="136"/>
      <c r="E953" s="137"/>
      <c r="F953" s="137"/>
      <c r="G953" s="137"/>
      <c r="H953" s="137"/>
      <c r="I953" s="137"/>
      <c r="J953" s="137"/>
      <c r="K953" s="137"/>
    </row>
    <row r="954" spans="2:11">
      <c r="B954" s="136"/>
      <c r="C954" s="136"/>
      <c r="D954" s="136"/>
      <c r="E954" s="137"/>
      <c r="F954" s="137"/>
      <c r="G954" s="137"/>
      <c r="H954" s="137"/>
      <c r="I954" s="137"/>
      <c r="J954" s="137"/>
      <c r="K954" s="137"/>
    </row>
    <row r="955" spans="2:11">
      <c r="B955" s="136"/>
      <c r="C955" s="136"/>
      <c r="D955" s="136"/>
      <c r="E955" s="137"/>
      <c r="F955" s="137"/>
      <c r="G955" s="137"/>
      <c r="H955" s="137"/>
      <c r="I955" s="137"/>
      <c r="J955" s="137"/>
      <c r="K955" s="137"/>
    </row>
    <row r="956" spans="2:11">
      <c r="B956" s="136"/>
      <c r="C956" s="136"/>
      <c r="D956" s="136"/>
      <c r="E956" s="137"/>
      <c r="F956" s="137"/>
      <c r="G956" s="137"/>
      <c r="H956" s="137"/>
      <c r="I956" s="137"/>
      <c r="J956" s="137"/>
      <c r="K956" s="137"/>
    </row>
    <row r="957" spans="2:11">
      <c r="B957" s="136"/>
      <c r="C957" s="136"/>
      <c r="D957" s="136"/>
      <c r="E957" s="137"/>
      <c r="F957" s="137"/>
      <c r="G957" s="137"/>
      <c r="H957" s="137"/>
      <c r="I957" s="137"/>
      <c r="J957" s="137"/>
      <c r="K957" s="137"/>
    </row>
    <row r="958" spans="2:11">
      <c r="B958" s="136"/>
      <c r="C958" s="136"/>
      <c r="D958" s="136"/>
      <c r="E958" s="137"/>
      <c r="F958" s="137"/>
      <c r="G958" s="137"/>
      <c r="H958" s="137"/>
      <c r="I958" s="137"/>
      <c r="J958" s="137"/>
      <c r="K958" s="137"/>
    </row>
    <row r="959" spans="2:11">
      <c r="B959" s="136"/>
      <c r="C959" s="136"/>
      <c r="D959" s="136"/>
      <c r="E959" s="137"/>
      <c r="F959" s="137"/>
      <c r="G959" s="137"/>
      <c r="H959" s="137"/>
      <c r="I959" s="137"/>
      <c r="J959" s="137"/>
      <c r="K959" s="137"/>
    </row>
    <row r="960" spans="2:11">
      <c r="B960" s="136"/>
      <c r="C960" s="136"/>
      <c r="D960" s="136"/>
      <c r="E960" s="137"/>
      <c r="F960" s="137"/>
      <c r="G960" s="137"/>
      <c r="H960" s="137"/>
      <c r="I960" s="137"/>
      <c r="J960" s="137"/>
      <c r="K960" s="137"/>
    </row>
    <row r="961" spans="2:11">
      <c r="B961" s="136"/>
      <c r="C961" s="136"/>
      <c r="D961" s="136"/>
      <c r="E961" s="137"/>
      <c r="F961" s="137"/>
      <c r="G961" s="137"/>
      <c r="H961" s="137"/>
      <c r="I961" s="137"/>
      <c r="J961" s="137"/>
      <c r="K961" s="137"/>
    </row>
    <row r="962" spans="2:11">
      <c r="B962" s="136"/>
      <c r="C962" s="136"/>
      <c r="D962" s="136"/>
      <c r="E962" s="137"/>
      <c r="F962" s="137"/>
      <c r="G962" s="137"/>
      <c r="H962" s="137"/>
      <c r="I962" s="137"/>
      <c r="J962" s="137"/>
      <c r="K962" s="137"/>
    </row>
    <row r="963" spans="2:11">
      <c r="B963" s="136"/>
      <c r="C963" s="136"/>
      <c r="D963" s="136"/>
      <c r="E963" s="137"/>
      <c r="F963" s="137"/>
      <c r="G963" s="137"/>
      <c r="H963" s="137"/>
      <c r="I963" s="137"/>
      <c r="J963" s="137"/>
      <c r="K963" s="137"/>
    </row>
    <row r="964" spans="2:11">
      <c r="B964" s="136"/>
      <c r="C964" s="136"/>
      <c r="D964" s="136"/>
      <c r="E964" s="137"/>
      <c r="F964" s="137"/>
      <c r="G964" s="137"/>
      <c r="H964" s="137"/>
      <c r="I964" s="137"/>
      <c r="J964" s="137"/>
      <c r="K964" s="137"/>
    </row>
    <row r="965" spans="2:11">
      <c r="B965" s="136"/>
      <c r="C965" s="136"/>
      <c r="D965" s="136"/>
      <c r="E965" s="137"/>
      <c r="F965" s="137"/>
      <c r="G965" s="137"/>
      <c r="H965" s="137"/>
      <c r="I965" s="137"/>
      <c r="J965" s="137"/>
      <c r="K965" s="137"/>
    </row>
    <row r="966" spans="2:11">
      <c r="B966" s="136"/>
      <c r="C966" s="136"/>
      <c r="D966" s="136"/>
      <c r="E966" s="137"/>
      <c r="F966" s="137"/>
      <c r="G966" s="137"/>
      <c r="H966" s="137"/>
      <c r="I966" s="137"/>
      <c r="J966" s="137"/>
      <c r="K966" s="137"/>
    </row>
    <row r="967" spans="2:11">
      <c r="B967" s="136"/>
      <c r="C967" s="136"/>
      <c r="D967" s="136"/>
      <c r="E967" s="137"/>
      <c r="F967" s="137"/>
      <c r="G967" s="137"/>
      <c r="H967" s="137"/>
      <c r="I967" s="137"/>
      <c r="J967" s="137"/>
      <c r="K967" s="137"/>
    </row>
    <row r="968" spans="2:11">
      <c r="B968" s="136"/>
      <c r="C968" s="136"/>
      <c r="D968" s="136"/>
      <c r="E968" s="137"/>
      <c r="F968" s="137"/>
      <c r="G968" s="137"/>
      <c r="H968" s="137"/>
      <c r="I968" s="137"/>
      <c r="J968" s="137"/>
      <c r="K968" s="137"/>
    </row>
    <row r="969" spans="2:11">
      <c r="B969" s="136"/>
      <c r="C969" s="136"/>
      <c r="D969" s="136"/>
      <c r="E969" s="137"/>
      <c r="F969" s="137"/>
      <c r="G969" s="137"/>
      <c r="H969" s="137"/>
      <c r="I969" s="137"/>
      <c r="J969" s="137"/>
      <c r="K969" s="137"/>
    </row>
    <row r="970" spans="2:11">
      <c r="B970" s="136"/>
      <c r="C970" s="136"/>
      <c r="D970" s="136"/>
      <c r="E970" s="137"/>
      <c r="F970" s="137"/>
      <c r="G970" s="137"/>
      <c r="H970" s="137"/>
      <c r="I970" s="137"/>
      <c r="J970" s="137"/>
      <c r="K970" s="137"/>
    </row>
    <row r="971" spans="2:11">
      <c r="B971" s="136"/>
      <c r="C971" s="136"/>
      <c r="D971" s="136"/>
      <c r="E971" s="137"/>
      <c r="F971" s="137"/>
      <c r="G971" s="137"/>
      <c r="H971" s="137"/>
      <c r="I971" s="137"/>
      <c r="J971" s="137"/>
      <c r="K971" s="137"/>
    </row>
    <row r="972" spans="2:11">
      <c r="B972" s="136"/>
      <c r="C972" s="136"/>
      <c r="D972" s="136"/>
      <c r="E972" s="137"/>
      <c r="F972" s="137"/>
      <c r="G972" s="137"/>
      <c r="H972" s="137"/>
      <c r="I972" s="137"/>
      <c r="J972" s="137"/>
      <c r="K972" s="137"/>
    </row>
    <row r="973" spans="2:11">
      <c r="B973" s="136"/>
      <c r="C973" s="136"/>
      <c r="D973" s="136"/>
      <c r="E973" s="137"/>
      <c r="F973" s="137"/>
      <c r="G973" s="137"/>
      <c r="H973" s="137"/>
      <c r="I973" s="137"/>
      <c r="J973" s="137"/>
      <c r="K973" s="137"/>
    </row>
    <row r="974" spans="2:11">
      <c r="B974" s="136"/>
      <c r="C974" s="136"/>
      <c r="D974" s="136"/>
      <c r="E974" s="137"/>
      <c r="F974" s="137"/>
      <c r="G974" s="137"/>
      <c r="H974" s="137"/>
      <c r="I974" s="137"/>
      <c r="J974" s="137"/>
      <c r="K974" s="137"/>
    </row>
    <row r="975" spans="2:11">
      <c r="B975" s="136"/>
      <c r="C975" s="136"/>
      <c r="D975" s="136"/>
      <c r="E975" s="137"/>
      <c r="F975" s="137"/>
      <c r="G975" s="137"/>
      <c r="H975" s="137"/>
      <c r="I975" s="137"/>
      <c r="J975" s="137"/>
      <c r="K975" s="137"/>
    </row>
    <row r="976" spans="2:11">
      <c r="B976" s="136"/>
      <c r="C976" s="136"/>
      <c r="D976" s="136"/>
      <c r="E976" s="137"/>
      <c r="F976" s="137"/>
      <c r="G976" s="137"/>
      <c r="H976" s="137"/>
      <c r="I976" s="137"/>
      <c r="J976" s="137"/>
      <c r="K976" s="137"/>
    </row>
    <row r="977" spans="2:11">
      <c r="B977" s="136"/>
      <c r="C977" s="136"/>
      <c r="D977" s="136"/>
      <c r="E977" s="137"/>
      <c r="F977" s="137"/>
      <c r="G977" s="137"/>
      <c r="H977" s="137"/>
      <c r="I977" s="137"/>
      <c r="J977" s="137"/>
      <c r="K977" s="137"/>
    </row>
    <row r="978" spans="2:11">
      <c r="B978" s="136"/>
      <c r="C978" s="136"/>
      <c r="D978" s="136"/>
      <c r="E978" s="137"/>
      <c r="F978" s="137"/>
      <c r="G978" s="137"/>
      <c r="H978" s="137"/>
      <c r="I978" s="137"/>
      <c r="J978" s="137"/>
      <c r="K978" s="137"/>
    </row>
    <row r="979" spans="2:11">
      <c r="B979" s="136"/>
      <c r="C979" s="136"/>
      <c r="D979" s="136"/>
      <c r="E979" s="137"/>
      <c r="F979" s="137"/>
      <c r="G979" s="137"/>
      <c r="H979" s="137"/>
      <c r="I979" s="137"/>
      <c r="J979" s="137"/>
      <c r="K979" s="137"/>
    </row>
    <row r="980" spans="2:11">
      <c r="B980" s="136"/>
      <c r="C980" s="136"/>
      <c r="D980" s="136"/>
      <c r="E980" s="137"/>
      <c r="F980" s="137"/>
      <c r="G980" s="137"/>
      <c r="H980" s="137"/>
      <c r="I980" s="137"/>
      <c r="J980" s="137"/>
      <c r="K980" s="137"/>
    </row>
    <row r="981" spans="2:11">
      <c r="B981" s="136"/>
      <c r="C981" s="136"/>
      <c r="D981" s="136"/>
      <c r="E981" s="137"/>
      <c r="F981" s="137"/>
      <c r="G981" s="137"/>
      <c r="H981" s="137"/>
      <c r="I981" s="137"/>
      <c r="J981" s="137"/>
      <c r="K981" s="137"/>
    </row>
    <row r="982" spans="2:11">
      <c r="B982" s="136"/>
      <c r="C982" s="136"/>
      <c r="D982" s="136"/>
      <c r="E982" s="137"/>
      <c r="F982" s="137"/>
      <c r="G982" s="137"/>
      <c r="H982" s="137"/>
      <c r="I982" s="137"/>
      <c r="J982" s="137"/>
      <c r="K982" s="137"/>
    </row>
    <row r="983" spans="2:11">
      <c r="B983" s="136"/>
      <c r="C983" s="136"/>
      <c r="D983" s="136"/>
      <c r="E983" s="137"/>
      <c r="F983" s="137"/>
      <c r="G983" s="137"/>
      <c r="H983" s="137"/>
      <c r="I983" s="137"/>
      <c r="J983" s="137"/>
      <c r="K983" s="137"/>
    </row>
    <row r="984" spans="2:11">
      <c r="B984" s="136"/>
      <c r="C984" s="136"/>
      <c r="D984" s="136"/>
      <c r="E984" s="137"/>
      <c r="F984" s="137"/>
      <c r="G984" s="137"/>
      <c r="H984" s="137"/>
      <c r="I984" s="137"/>
      <c r="J984" s="137"/>
      <c r="K984" s="137"/>
    </row>
    <row r="985" spans="2:11">
      <c r="B985" s="136"/>
      <c r="C985" s="136"/>
      <c r="D985" s="136"/>
      <c r="E985" s="137"/>
      <c r="F985" s="137"/>
      <c r="G985" s="137"/>
      <c r="H985" s="137"/>
      <c r="I985" s="137"/>
      <c r="J985" s="137"/>
      <c r="K985" s="137"/>
    </row>
    <row r="986" spans="2:11">
      <c r="B986" s="136"/>
      <c r="C986" s="136"/>
      <c r="D986" s="136"/>
      <c r="E986" s="137"/>
      <c r="F986" s="137"/>
      <c r="G986" s="137"/>
      <c r="H986" s="137"/>
      <c r="I986" s="137"/>
      <c r="J986" s="137"/>
      <c r="K986" s="137"/>
    </row>
    <row r="987" spans="2:11">
      <c r="B987" s="136"/>
      <c r="C987" s="136"/>
      <c r="D987" s="136"/>
      <c r="E987" s="137"/>
      <c r="F987" s="137"/>
      <c r="G987" s="137"/>
      <c r="H987" s="137"/>
      <c r="I987" s="137"/>
      <c r="J987" s="137"/>
      <c r="K987" s="137"/>
    </row>
    <row r="988" spans="2:11">
      <c r="B988" s="136"/>
      <c r="C988" s="136"/>
      <c r="D988" s="136"/>
      <c r="E988" s="137"/>
      <c r="F988" s="137"/>
      <c r="G988" s="137"/>
      <c r="H988" s="137"/>
      <c r="I988" s="137"/>
      <c r="J988" s="137"/>
      <c r="K988" s="137"/>
    </row>
    <row r="989" spans="2:11">
      <c r="B989" s="136"/>
      <c r="C989" s="136"/>
      <c r="D989" s="136"/>
      <c r="E989" s="137"/>
      <c r="F989" s="137"/>
      <c r="G989" s="137"/>
      <c r="H989" s="137"/>
      <c r="I989" s="137"/>
      <c r="J989" s="137"/>
      <c r="K989" s="137"/>
    </row>
    <row r="990" spans="2:11">
      <c r="B990" s="136"/>
      <c r="C990" s="136"/>
      <c r="D990" s="136"/>
      <c r="E990" s="137"/>
      <c r="F990" s="137"/>
      <c r="G990" s="137"/>
      <c r="H990" s="137"/>
      <c r="I990" s="137"/>
      <c r="J990" s="137"/>
      <c r="K990" s="137"/>
    </row>
    <row r="991" spans="2:11">
      <c r="B991" s="136"/>
      <c r="C991" s="136"/>
      <c r="D991" s="136"/>
      <c r="E991" s="137"/>
      <c r="F991" s="137"/>
      <c r="G991" s="137"/>
      <c r="H991" s="137"/>
      <c r="I991" s="137"/>
      <c r="J991" s="137"/>
      <c r="K991" s="137"/>
    </row>
    <row r="992" spans="2:11">
      <c r="B992" s="136"/>
      <c r="C992" s="136"/>
      <c r="D992" s="136"/>
      <c r="E992" s="137"/>
      <c r="F992" s="137"/>
      <c r="G992" s="137"/>
      <c r="H992" s="137"/>
      <c r="I992" s="137"/>
      <c r="J992" s="137"/>
      <c r="K992" s="137"/>
    </row>
    <row r="993" spans="2:11">
      <c r="B993" s="136"/>
      <c r="C993" s="136"/>
      <c r="D993" s="136"/>
      <c r="E993" s="137"/>
      <c r="F993" s="137"/>
      <c r="G993" s="137"/>
      <c r="H993" s="137"/>
      <c r="I993" s="137"/>
      <c r="J993" s="137"/>
      <c r="K993" s="137"/>
    </row>
    <row r="994" spans="2:11">
      <c r="B994" s="136"/>
      <c r="C994" s="136"/>
      <c r="D994" s="136"/>
      <c r="E994" s="137"/>
      <c r="F994" s="137"/>
      <c r="G994" s="137"/>
      <c r="H994" s="137"/>
      <c r="I994" s="137"/>
      <c r="J994" s="137"/>
      <c r="K994" s="137"/>
    </row>
    <row r="995" spans="2:11">
      <c r="B995" s="136"/>
      <c r="C995" s="136"/>
      <c r="D995" s="136"/>
      <c r="E995" s="137"/>
      <c r="F995" s="137"/>
      <c r="G995" s="137"/>
      <c r="H995" s="137"/>
      <c r="I995" s="137"/>
      <c r="J995" s="137"/>
      <c r="K995" s="137"/>
    </row>
    <row r="996" spans="2:11">
      <c r="B996" s="136"/>
      <c r="C996" s="136"/>
      <c r="D996" s="136"/>
      <c r="E996" s="137"/>
      <c r="F996" s="137"/>
      <c r="G996" s="137"/>
      <c r="H996" s="137"/>
      <c r="I996" s="137"/>
      <c r="J996" s="137"/>
      <c r="K996" s="137"/>
    </row>
    <row r="997" spans="2:11">
      <c r="B997" s="136"/>
      <c r="C997" s="136"/>
      <c r="D997" s="136"/>
      <c r="E997" s="137"/>
      <c r="F997" s="137"/>
      <c r="G997" s="137"/>
      <c r="H997" s="137"/>
      <c r="I997" s="137"/>
      <c r="J997" s="137"/>
      <c r="K997" s="137"/>
    </row>
    <row r="998" spans="2:11">
      <c r="B998" s="136"/>
      <c r="C998" s="136"/>
      <c r="D998" s="136"/>
      <c r="E998" s="137"/>
      <c r="F998" s="137"/>
      <c r="G998" s="137"/>
      <c r="H998" s="137"/>
      <c r="I998" s="137"/>
      <c r="J998" s="137"/>
      <c r="K998" s="137"/>
    </row>
    <row r="999" spans="2:11">
      <c r="B999" s="136"/>
      <c r="C999" s="136"/>
      <c r="D999" s="136"/>
      <c r="E999" s="137"/>
      <c r="F999" s="137"/>
      <c r="G999" s="137"/>
      <c r="H999" s="137"/>
      <c r="I999" s="137"/>
      <c r="J999" s="137"/>
      <c r="K999" s="137"/>
    </row>
    <row r="1000" spans="2:11">
      <c r="B1000" s="136"/>
      <c r="C1000" s="136"/>
      <c r="D1000" s="136"/>
      <c r="E1000" s="137"/>
      <c r="F1000" s="137"/>
      <c r="G1000" s="137"/>
      <c r="H1000" s="137"/>
      <c r="I1000" s="137"/>
      <c r="J1000" s="137"/>
      <c r="K1000" s="137"/>
    </row>
    <row r="1001" spans="2:11">
      <c r="B1001" s="136"/>
      <c r="C1001" s="136"/>
      <c r="D1001" s="136"/>
      <c r="E1001" s="137"/>
      <c r="F1001" s="137"/>
      <c r="G1001" s="137"/>
      <c r="H1001" s="137"/>
      <c r="I1001" s="137"/>
      <c r="J1001" s="137"/>
      <c r="K1001" s="137"/>
    </row>
    <row r="1002" spans="2:11">
      <c r="B1002" s="136"/>
      <c r="C1002" s="136"/>
      <c r="D1002" s="136"/>
      <c r="E1002" s="137"/>
      <c r="F1002" s="137"/>
      <c r="G1002" s="137"/>
      <c r="H1002" s="137"/>
      <c r="I1002" s="137"/>
      <c r="J1002" s="137"/>
      <c r="K1002" s="137"/>
    </row>
    <row r="1003" spans="2:11">
      <c r="B1003" s="136"/>
      <c r="C1003" s="136"/>
      <c r="D1003" s="136"/>
      <c r="E1003" s="137"/>
      <c r="F1003" s="137"/>
      <c r="G1003" s="137"/>
      <c r="H1003" s="137"/>
      <c r="I1003" s="137"/>
      <c r="J1003" s="137"/>
      <c r="K1003" s="137"/>
    </row>
    <row r="1004" spans="2:11">
      <c r="B1004" s="136"/>
      <c r="C1004" s="136"/>
      <c r="D1004" s="136"/>
      <c r="E1004" s="137"/>
      <c r="F1004" s="137"/>
      <c r="G1004" s="137"/>
      <c r="H1004" s="137"/>
      <c r="I1004" s="137"/>
      <c r="J1004" s="137"/>
      <c r="K1004" s="137"/>
    </row>
    <row r="1005" spans="2:11">
      <c r="B1005" s="136"/>
      <c r="C1005" s="136"/>
      <c r="D1005" s="136"/>
      <c r="E1005" s="137"/>
      <c r="F1005" s="137"/>
      <c r="G1005" s="137"/>
      <c r="H1005" s="137"/>
      <c r="I1005" s="137"/>
      <c r="J1005" s="137"/>
      <c r="K1005" s="137"/>
    </row>
    <row r="1006" spans="2:11">
      <c r="B1006" s="136"/>
      <c r="C1006" s="136"/>
      <c r="D1006" s="136"/>
      <c r="E1006" s="137"/>
      <c r="F1006" s="137"/>
      <c r="G1006" s="137"/>
      <c r="H1006" s="137"/>
      <c r="I1006" s="137"/>
      <c r="J1006" s="137"/>
      <c r="K1006" s="137"/>
    </row>
    <row r="1007" spans="2:11">
      <c r="B1007" s="136"/>
      <c r="C1007" s="136"/>
      <c r="D1007" s="136"/>
      <c r="E1007" s="137"/>
      <c r="F1007" s="137"/>
      <c r="G1007" s="137"/>
      <c r="H1007" s="137"/>
      <c r="I1007" s="137"/>
      <c r="J1007" s="137"/>
      <c r="K1007" s="137"/>
    </row>
    <row r="1008" spans="2:11">
      <c r="B1008" s="136"/>
      <c r="C1008" s="136"/>
      <c r="D1008" s="136"/>
      <c r="E1008" s="137"/>
      <c r="F1008" s="137"/>
      <c r="G1008" s="137"/>
      <c r="H1008" s="137"/>
      <c r="I1008" s="137"/>
      <c r="J1008" s="137"/>
      <c r="K1008" s="137"/>
    </row>
    <row r="1009" spans="2:11">
      <c r="B1009" s="136"/>
      <c r="C1009" s="136"/>
      <c r="D1009" s="136"/>
      <c r="E1009" s="137"/>
      <c r="F1009" s="137"/>
      <c r="G1009" s="137"/>
      <c r="H1009" s="137"/>
      <c r="I1009" s="137"/>
      <c r="J1009" s="137"/>
      <c r="K1009" s="137"/>
    </row>
    <row r="1010" spans="2:11">
      <c r="B1010" s="136"/>
      <c r="C1010" s="136"/>
      <c r="D1010" s="136"/>
      <c r="E1010" s="137"/>
      <c r="F1010" s="137"/>
      <c r="G1010" s="137"/>
      <c r="H1010" s="137"/>
      <c r="I1010" s="137"/>
      <c r="J1010" s="137"/>
      <c r="K1010" s="137"/>
    </row>
    <row r="1011" spans="2:11">
      <c r="B1011" s="136"/>
      <c r="C1011" s="136"/>
      <c r="D1011" s="136"/>
      <c r="E1011" s="137"/>
      <c r="F1011" s="137"/>
      <c r="G1011" s="137"/>
      <c r="H1011" s="137"/>
      <c r="I1011" s="137"/>
      <c r="J1011" s="137"/>
      <c r="K1011" s="137"/>
    </row>
    <row r="1012" spans="2:11">
      <c r="B1012" s="136"/>
      <c r="C1012" s="136"/>
      <c r="D1012" s="136"/>
      <c r="E1012" s="137"/>
      <c r="F1012" s="137"/>
      <c r="G1012" s="137"/>
      <c r="H1012" s="137"/>
      <c r="I1012" s="137"/>
      <c r="J1012" s="137"/>
      <c r="K1012" s="137"/>
    </row>
    <row r="1013" spans="2:11">
      <c r="B1013" s="136"/>
      <c r="C1013" s="136"/>
      <c r="D1013" s="136"/>
      <c r="E1013" s="137"/>
      <c r="F1013" s="137"/>
      <c r="G1013" s="137"/>
      <c r="H1013" s="137"/>
      <c r="I1013" s="137"/>
      <c r="J1013" s="137"/>
      <c r="K1013" s="137"/>
    </row>
    <row r="1014" spans="2:11">
      <c r="B1014" s="136"/>
      <c r="C1014" s="136"/>
      <c r="D1014" s="136"/>
      <c r="E1014" s="137"/>
      <c r="F1014" s="137"/>
      <c r="G1014" s="137"/>
      <c r="H1014" s="137"/>
      <c r="I1014" s="137"/>
      <c r="J1014" s="137"/>
      <c r="K1014" s="137"/>
    </row>
    <row r="1015" spans="2:11">
      <c r="B1015" s="136"/>
      <c r="C1015" s="136"/>
      <c r="D1015" s="136"/>
      <c r="E1015" s="137"/>
      <c r="F1015" s="137"/>
      <c r="G1015" s="137"/>
      <c r="H1015" s="137"/>
      <c r="I1015" s="137"/>
      <c r="J1015" s="137"/>
      <c r="K1015" s="137"/>
    </row>
    <row r="1016" spans="2:11">
      <c r="B1016" s="136"/>
      <c r="C1016" s="136"/>
      <c r="D1016" s="136"/>
      <c r="E1016" s="137"/>
      <c r="F1016" s="137"/>
      <c r="G1016" s="137"/>
      <c r="H1016" s="137"/>
      <c r="I1016" s="137"/>
      <c r="J1016" s="137"/>
      <c r="K1016" s="137"/>
    </row>
    <row r="1017" spans="2:11">
      <c r="B1017" s="136"/>
      <c r="C1017" s="136"/>
      <c r="D1017" s="136"/>
      <c r="E1017" s="137"/>
      <c r="F1017" s="137"/>
      <c r="G1017" s="137"/>
      <c r="H1017" s="137"/>
      <c r="I1017" s="137"/>
      <c r="J1017" s="137"/>
      <c r="K1017" s="137"/>
    </row>
    <row r="1018" spans="2:11">
      <c r="B1018" s="136"/>
      <c r="C1018" s="136"/>
      <c r="D1018" s="136"/>
      <c r="E1018" s="137"/>
      <c r="F1018" s="137"/>
      <c r="G1018" s="137"/>
      <c r="H1018" s="137"/>
      <c r="I1018" s="137"/>
      <c r="J1018" s="137"/>
      <c r="K1018" s="137"/>
    </row>
    <row r="1019" spans="2:11">
      <c r="B1019" s="136"/>
      <c r="C1019" s="136"/>
      <c r="D1019" s="136"/>
      <c r="E1019" s="137"/>
      <c r="F1019" s="137"/>
      <c r="G1019" s="137"/>
      <c r="H1019" s="137"/>
      <c r="I1019" s="137"/>
      <c r="J1019" s="137"/>
      <c r="K1019" s="137"/>
    </row>
    <row r="1020" spans="2:11">
      <c r="B1020" s="136"/>
      <c r="C1020" s="136"/>
      <c r="D1020" s="136"/>
      <c r="E1020" s="137"/>
      <c r="F1020" s="137"/>
      <c r="G1020" s="137"/>
      <c r="H1020" s="137"/>
      <c r="I1020" s="137"/>
      <c r="J1020" s="137"/>
      <c r="K1020" s="137"/>
    </row>
    <row r="1021" spans="2:11">
      <c r="B1021" s="136"/>
      <c r="C1021" s="136"/>
      <c r="D1021" s="136"/>
      <c r="E1021" s="137"/>
      <c r="F1021" s="137"/>
      <c r="G1021" s="137"/>
      <c r="H1021" s="137"/>
      <c r="I1021" s="137"/>
      <c r="J1021" s="137"/>
      <c r="K1021" s="137"/>
    </row>
    <row r="1022" spans="2:11">
      <c r="B1022" s="136"/>
      <c r="C1022" s="136"/>
      <c r="D1022" s="136"/>
      <c r="E1022" s="137"/>
      <c r="F1022" s="137"/>
      <c r="G1022" s="137"/>
      <c r="H1022" s="137"/>
      <c r="I1022" s="137"/>
      <c r="J1022" s="137"/>
      <c r="K1022" s="137"/>
    </row>
    <row r="1023" spans="2:11">
      <c r="B1023" s="136"/>
      <c r="C1023" s="136"/>
      <c r="D1023" s="136"/>
      <c r="E1023" s="137"/>
      <c r="F1023" s="137"/>
      <c r="G1023" s="137"/>
      <c r="H1023" s="137"/>
      <c r="I1023" s="137"/>
      <c r="J1023" s="137"/>
      <c r="K1023" s="137"/>
    </row>
    <row r="1024" spans="2:11">
      <c r="B1024" s="136"/>
      <c r="C1024" s="136"/>
      <c r="D1024" s="136"/>
      <c r="E1024" s="137"/>
      <c r="F1024" s="137"/>
      <c r="G1024" s="137"/>
      <c r="H1024" s="137"/>
      <c r="I1024" s="137"/>
      <c r="J1024" s="137"/>
      <c r="K1024" s="137"/>
    </row>
    <row r="1025" spans="2:11">
      <c r="B1025" s="136"/>
      <c r="C1025" s="136"/>
      <c r="D1025" s="136"/>
      <c r="E1025" s="137"/>
      <c r="F1025" s="137"/>
      <c r="G1025" s="137"/>
      <c r="H1025" s="137"/>
      <c r="I1025" s="137"/>
      <c r="J1025" s="137"/>
      <c r="K1025" s="137"/>
    </row>
    <row r="1026" spans="2:11">
      <c r="B1026" s="136"/>
      <c r="C1026" s="136"/>
      <c r="D1026" s="136"/>
      <c r="E1026" s="137"/>
      <c r="F1026" s="137"/>
      <c r="G1026" s="137"/>
      <c r="H1026" s="137"/>
      <c r="I1026" s="137"/>
      <c r="J1026" s="137"/>
      <c r="K1026" s="137"/>
    </row>
    <row r="1027" spans="2:11">
      <c r="B1027" s="136"/>
      <c r="C1027" s="136"/>
      <c r="D1027" s="136"/>
      <c r="E1027" s="137"/>
      <c r="F1027" s="137"/>
      <c r="G1027" s="137"/>
      <c r="H1027" s="137"/>
      <c r="I1027" s="137"/>
      <c r="J1027" s="137"/>
      <c r="K1027" s="137"/>
    </row>
    <row r="1028" spans="2:11">
      <c r="B1028" s="136"/>
      <c r="C1028" s="136"/>
      <c r="D1028" s="136"/>
      <c r="E1028" s="137"/>
      <c r="F1028" s="137"/>
      <c r="G1028" s="137"/>
      <c r="H1028" s="137"/>
      <c r="I1028" s="137"/>
      <c r="J1028" s="137"/>
      <c r="K1028" s="137"/>
    </row>
    <row r="1029" spans="2:11">
      <c r="B1029" s="136"/>
      <c r="C1029" s="136"/>
      <c r="D1029" s="136"/>
      <c r="E1029" s="137"/>
      <c r="F1029" s="137"/>
      <c r="G1029" s="137"/>
      <c r="H1029" s="137"/>
      <c r="I1029" s="137"/>
      <c r="J1029" s="137"/>
      <c r="K1029" s="137"/>
    </row>
    <row r="1030" spans="2:11">
      <c r="B1030" s="136"/>
      <c r="C1030" s="136"/>
      <c r="D1030" s="136"/>
      <c r="E1030" s="137"/>
      <c r="F1030" s="137"/>
      <c r="G1030" s="137"/>
      <c r="H1030" s="137"/>
      <c r="I1030" s="137"/>
      <c r="J1030" s="137"/>
      <c r="K1030" s="137"/>
    </row>
    <row r="1031" spans="2:11">
      <c r="B1031" s="136"/>
      <c r="C1031" s="136"/>
      <c r="D1031" s="136"/>
      <c r="E1031" s="137"/>
      <c r="F1031" s="137"/>
      <c r="G1031" s="137"/>
      <c r="H1031" s="137"/>
      <c r="I1031" s="137"/>
      <c r="J1031" s="137"/>
      <c r="K1031" s="137"/>
    </row>
    <row r="1032" spans="2:11">
      <c r="B1032" s="136"/>
      <c r="C1032" s="136"/>
      <c r="D1032" s="136"/>
      <c r="E1032" s="137"/>
      <c r="F1032" s="137"/>
      <c r="G1032" s="137"/>
      <c r="H1032" s="137"/>
      <c r="I1032" s="137"/>
      <c r="J1032" s="137"/>
      <c r="K1032" s="137"/>
    </row>
    <row r="1033" spans="2:11">
      <c r="B1033" s="136"/>
      <c r="C1033" s="136"/>
      <c r="D1033" s="136"/>
      <c r="E1033" s="137"/>
      <c r="F1033" s="137"/>
      <c r="G1033" s="137"/>
      <c r="H1033" s="137"/>
      <c r="I1033" s="137"/>
      <c r="J1033" s="137"/>
      <c r="K1033" s="137"/>
    </row>
    <row r="1034" spans="2:11">
      <c r="B1034" s="136"/>
      <c r="C1034" s="136"/>
      <c r="D1034" s="136"/>
      <c r="E1034" s="137"/>
      <c r="F1034" s="137"/>
      <c r="G1034" s="137"/>
      <c r="H1034" s="137"/>
      <c r="I1034" s="137"/>
      <c r="J1034" s="137"/>
      <c r="K1034" s="137"/>
    </row>
    <row r="1035" spans="2:11">
      <c r="B1035" s="136"/>
      <c r="C1035" s="136"/>
      <c r="D1035" s="136"/>
      <c r="E1035" s="137"/>
      <c r="F1035" s="137"/>
      <c r="G1035" s="137"/>
      <c r="H1035" s="137"/>
      <c r="I1035" s="137"/>
      <c r="J1035" s="137"/>
      <c r="K1035" s="137"/>
    </row>
    <row r="1036" spans="2:11">
      <c r="B1036" s="136"/>
      <c r="C1036" s="136"/>
      <c r="D1036" s="136"/>
      <c r="E1036" s="137"/>
      <c r="F1036" s="137"/>
      <c r="G1036" s="137"/>
      <c r="H1036" s="137"/>
      <c r="I1036" s="137"/>
      <c r="J1036" s="137"/>
      <c r="K1036" s="137"/>
    </row>
    <row r="1037" spans="2:11">
      <c r="B1037" s="136"/>
      <c r="C1037" s="136"/>
      <c r="D1037" s="136"/>
      <c r="E1037" s="137"/>
      <c r="F1037" s="137"/>
      <c r="G1037" s="137"/>
      <c r="H1037" s="137"/>
      <c r="I1037" s="137"/>
      <c r="J1037" s="137"/>
      <c r="K1037" s="137"/>
    </row>
    <row r="1038" spans="2:11">
      <c r="B1038" s="136"/>
      <c r="C1038" s="136"/>
      <c r="D1038" s="136"/>
      <c r="E1038" s="137"/>
      <c r="F1038" s="137"/>
      <c r="G1038" s="137"/>
      <c r="H1038" s="137"/>
      <c r="I1038" s="137"/>
      <c r="J1038" s="137"/>
      <c r="K1038" s="137"/>
    </row>
    <row r="1039" spans="2:11">
      <c r="B1039" s="136"/>
      <c r="C1039" s="136"/>
      <c r="D1039" s="136"/>
      <c r="E1039" s="137"/>
      <c r="F1039" s="137"/>
      <c r="G1039" s="137"/>
      <c r="H1039" s="137"/>
      <c r="I1039" s="137"/>
      <c r="J1039" s="137"/>
      <c r="K1039" s="137"/>
    </row>
    <row r="1040" spans="2:11">
      <c r="B1040" s="136"/>
      <c r="C1040" s="136"/>
      <c r="D1040" s="136"/>
      <c r="E1040" s="137"/>
      <c r="F1040" s="137"/>
      <c r="G1040" s="137"/>
      <c r="H1040" s="137"/>
      <c r="I1040" s="137"/>
      <c r="J1040" s="137"/>
      <c r="K1040" s="137"/>
    </row>
    <row r="1041" spans="2:11">
      <c r="B1041" s="136"/>
      <c r="C1041" s="136"/>
      <c r="D1041" s="136"/>
      <c r="E1041" s="137"/>
      <c r="F1041" s="137"/>
      <c r="G1041" s="137"/>
      <c r="H1041" s="137"/>
      <c r="I1041" s="137"/>
      <c r="J1041" s="137"/>
      <c r="K1041" s="137"/>
    </row>
    <row r="1042" spans="2:11">
      <c r="B1042" s="136"/>
      <c r="C1042" s="136"/>
      <c r="D1042" s="136"/>
      <c r="E1042" s="137"/>
      <c r="F1042" s="137"/>
      <c r="G1042" s="137"/>
      <c r="H1042" s="137"/>
      <c r="I1042" s="137"/>
      <c r="J1042" s="137"/>
      <c r="K1042" s="137"/>
    </row>
    <row r="1043" spans="2:11">
      <c r="B1043" s="136"/>
      <c r="C1043" s="136"/>
      <c r="D1043" s="136"/>
      <c r="E1043" s="137"/>
      <c r="F1043" s="137"/>
      <c r="G1043" s="137"/>
      <c r="H1043" s="137"/>
      <c r="I1043" s="137"/>
      <c r="J1043" s="137"/>
      <c r="K1043" s="137"/>
    </row>
    <row r="1044" spans="2:11">
      <c r="B1044" s="136"/>
      <c r="C1044" s="136"/>
      <c r="D1044" s="136"/>
      <c r="E1044" s="137"/>
      <c r="F1044" s="137"/>
      <c r="G1044" s="137"/>
      <c r="H1044" s="137"/>
      <c r="I1044" s="137"/>
      <c r="J1044" s="137"/>
      <c r="K1044" s="137"/>
    </row>
    <row r="1045" spans="2:11">
      <c r="B1045" s="136"/>
      <c r="C1045" s="136"/>
      <c r="D1045" s="136"/>
      <c r="E1045" s="137"/>
      <c r="F1045" s="137"/>
      <c r="G1045" s="137"/>
      <c r="H1045" s="137"/>
      <c r="I1045" s="137"/>
      <c r="J1045" s="137"/>
      <c r="K1045" s="137"/>
    </row>
    <row r="1046" spans="2:11">
      <c r="B1046" s="136"/>
      <c r="C1046" s="136"/>
      <c r="D1046" s="136"/>
      <c r="E1046" s="137"/>
      <c r="F1046" s="137"/>
      <c r="G1046" s="137"/>
      <c r="H1046" s="137"/>
      <c r="I1046" s="137"/>
      <c r="J1046" s="137"/>
      <c r="K1046" s="137"/>
    </row>
    <row r="1047" spans="2:11">
      <c r="B1047" s="136"/>
      <c r="C1047" s="136"/>
      <c r="D1047" s="136"/>
      <c r="E1047" s="137"/>
      <c r="F1047" s="137"/>
      <c r="G1047" s="137"/>
      <c r="H1047" s="137"/>
      <c r="I1047" s="137"/>
      <c r="J1047" s="137"/>
      <c r="K1047" s="137"/>
    </row>
    <row r="1048" spans="2:11">
      <c r="B1048" s="136"/>
      <c r="C1048" s="136"/>
      <c r="D1048" s="136"/>
      <c r="E1048" s="137"/>
      <c r="F1048" s="137"/>
      <c r="G1048" s="137"/>
      <c r="H1048" s="137"/>
      <c r="I1048" s="137"/>
      <c r="J1048" s="137"/>
      <c r="K1048" s="137"/>
    </row>
    <row r="1049" spans="2:11">
      <c r="B1049" s="136"/>
      <c r="C1049" s="136"/>
      <c r="D1049" s="136"/>
      <c r="E1049" s="137"/>
      <c r="F1049" s="137"/>
      <c r="G1049" s="137"/>
      <c r="H1049" s="137"/>
      <c r="I1049" s="137"/>
      <c r="J1049" s="137"/>
      <c r="K1049" s="137"/>
    </row>
    <row r="1050" spans="2:11">
      <c r="B1050" s="136"/>
      <c r="C1050" s="136"/>
      <c r="D1050" s="136"/>
      <c r="E1050" s="137"/>
      <c r="F1050" s="137"/>
      <c r="G1050" s="137"/>
      <c r="H1050" s="137"/>
      <c r="I1050" s="137"/>
      <c r="J1050" s="137"/>
      <c r="K1050" s="137"/>
    </row>
    <row r="1051" spans="2:11">
      <c r="B1051" s="136"/>
      <c r="C1051" s="136"/>
      <c r="D1051" s="136"/>
      <c r="E1051" s="137"/>
      <c r="F1051" s="137"/>
      <c r="G1051" s="137"/>
      <c r="H1051" s="137"/>
      <c r="I1051" s="137"/>
      <c r="J1051" s="137"/>
      <c r="K1051" s="137"/>
    </row>
    <row r="1052" spans="2:11">
      <c r="B1052" s="136"/>
      <c r="C1052" s="136"/>
      <c r="D1052" s="136"/>
      <c r="E1052" s="137"/>
      <c r="F1052" s="137"/>
      <c r="G1052" s="137"/>
      <c r="H1052" s="137"/>
      <c r="I1052" s="137"/>
      <c r="J1052" s="137"/>
      <c r="K1052" s="137"/>
    </row>
    <row r="1053" spans="2:11">
      <c r="B1053" s="136"/>
      <c r="C1053" s="136"/>
      <c r="D1053" s="136"/>
      <c r="E1053" s="137"/>
      <c r="F1053" s="137"/>
      <c r="G1053" s="137"/>
      <c r="H1053" s="137"/>
      <c r="I1053" s="137"/>
      <c r="J1053" s="137"/>
      <c r="K1053" s="137"/>
    </row>
    <row r="1054" spans="2:11">
      <c r="B1054" s="136"/>
      <c r="C1054" s="136"/>
      <c r="D1054" s="136"/>
      <c r="E1054" s="137"/>
      <c r="F1054" s="137"/>
      <c r="G1054" s="137"/>
      <c r="H1054" s="137"/>
      <c r="I1054" s="137"/>
      <c r="J1054" s="137"/>
      <c r="K1054" s="137"/>
    </row>
    <row r="1055" spans="2:11">
      <c r="B1055" s="136"/>
      <c r="C1055" s="136"/>
      <c r="D1055" s="136"/>
      <c r="E1055" s="137"/>
      <c r="F1055" s="137"/>
      <c r="G1055" s="137"/>
      <c r="H1055" s="137"/>
      <c r="I1055" s="137"/>
      <c r="J1055" s="137"/>
      <c r="K1055" s="137"/>
    </row>
    <row r="1056" spans="2:11">
      <c r="B1056" s="136"/>
      <c r="C1056" s="136"/>
      <c r="D1056" s="136"/>
      <c r="E1056" s="137"/>
      <c r="F1056" s="137"/>
      <c r="G1056" s="137"/>
      <c r="H1056" s="137"/>
      <c r="I1056" s="137"/>
      <c r="J1056" s="137"/>
      <c r="K1056" s="137"/>
    </row>
    <row r="1057" spans="2:11">
      <c r="B1057" s="136"/>
      <c r="C1057" s="136"/>
      <c r="D1057" s="136"/>
      <c r="E1057" s="137"/>
      <c r="F1057" s="137"/>
      <c r="G1057" s="137"/>
      <c r="H1057" s="137"/>
      <c r="I1057" s="137"/>
      <c r="J1057" s="137"/>
      <c r="K1057" s="137"/>
    </row>
    <row r="1058" spans="2:11">
      <c r="B1058" s="136"/>
      <c r="C1058" s="136"/>
      <c r="D1058" s="136"/>
      <c r="E1058" s="137"/>
      <c r="F1058" s="137"/>
      <c r="G1058" s="137"/>
      <c r="H1058" s="137"/>
      <c r="I1058" s="137"/>
      <c r="J1058" s="137"/>
      <c r="K1058" s="137"/>
    </row>
    <row r="1059" spans="2:11">
      <c r="B1059" s="136"/>
      <c r="C1059" s="136"/>
      <c r="D1059" s="136"/>
      <c r="E1059" s="137"/>
      <c r="F1059" s="137"/>
      <c r="G1059" s="137"/>
      <c r="H1059" s="137"/>
      <c r="I1059" s="137"/>
      <c r="J1059" s="137"/>
      <c r="K1059" s="137"/>
    </row>
    <row r="1060" spans="2:11">
      <c r="B1060" s="136"/>
      <c r="C1060" s="136"/>
      <c r="D1060" s="136"/>
      <c r="E1060" s="137"/>
      <c r="F1060" s="137"/>
      <c r="G1060" s="137"/>
      <c r="H1060" s="137"/>
      <c r="I1060" s="137"/>
      <c r="J1060" s="137"/>
      <c r="K1060" s="137"/>
    </row>
    <row r="1061" spans="2:11">
      <c r="B1061" s="136"/>
      <c r="C1061" s="136"/>
      <c r="D1061" s="136"/>
      <c r="E1061" s="137"/>
      <c r="F1061" s="137"/>
      <c r="G1061" s="137"/>
      <c r="H1061" s="137"/>
      <c r="I1061" s="137"/>
      <c r="J1061" s="137"/>
      <c r="K1061" s="137"/>
    </row>
    <row r="1062" spans="2:11">
      <c r="B1062" s="136"/>
      <c r="C1062" s="136"/>
      <c r="D1062" s="136"/>
      <c r="E1062" s="137"/>
      <c r="F1062" s="137"/>
      <c r="G1062" s="137"/>
      <c r="H1062" s="137"/>
      <c r="I1062" s="137"/>
      <c r="J1062" s="137"/>
      <c r="K1062" s="137"/>
    </row>
    <row r="1063" spans="2:11">
      <c r="B1063" s="136"/>
      <c r="C1063" s="136"/>
      <c r="D1063" s="136"/>
      <c r="E1063" s="137"/>
      <c r="F1063" s="137"/>
      <c r="G1063" s="137"/>
      <c r="H1063" s="137"/>
      <c r="I1063" s="137"/>
      <c r="J1063" s="137"/>
      <c r="K1063" s="137"/>
    </row>
    <row r="1064" spans="2:11">
      <c r="B1064" s="136"/>
      <c r="C1064" s="136"/>
      <c r="D1064" s="136"/>
      <c r="E1064" s="137"/>
      <c r="F1064" s="137"/>
      <c r="G1064" s="137"/>
      <c r="H1064" s="137"/>
      <c r="I1064" s="137"/>
      <c r="J1064" s="137"/>
      <c r="K1064" s="137"/>
    </row>
    <row r="1065" spans="2:11">
      <c r="B1065" s="136"/>
      <c r="C1065" s="136"/>
      <c r="D1065" s="136"/>
      <c r="E1065" s="137"/>
      <c r="F1065" s="137"/>
      <c r="G1065" s="137"/>
      <c r="H1065" s="137"/>
      <c r="I1065" s="137"/>
      <c r="J1065" s="137"/>
      <c r="K1065" s="137"/>
    </row>
    <row r="1066" spans="2:11">
      <c r="B1066" s="136"/>
      <c r="C1066" s="136"/>
      <c r="D1066" s="136"/>
      <c r="E1066" s="137"/>
      <c r="F1066" s="137"/>
      <c r="G1066" s="137"/>
      <c r="H1066" s="137"/>
      <c r="I1066" s="137"/>
      <c r="J1066" s="137"/>
      <c r="K1066" s="137"/>
    </row>
    <row r="1067" spans="2:11">
      <c r="B1067" s="136"/>
      <c r="C1067" s="136"/>
      <c r="D1067" s="136"/>
      <c r="E1067" s="137"/>
      <c r="F1067" s="137"/>
      <c r="G1067" s="137"/>
      <c r="H1067" s="137"/>
      <c r="I1067" s="137"/>
      <c r="J1067" s="137"/>
      <c r="K1067" s="137"/>
    </row>
    <row r="1068" spans="2:11">
      <c r="B1068" s="136"/>
      <c r="C1068" s="136"/>
      <c r="D1068" s="136"/>
      <c r="E1068" s="137"/>
      <c r="F1068" s="137"/>
      <c r="G1068" s="137"/>
      <c r="H1068" s="137"/>
      <c r="I1068" s="137"/>
      <c r="J1068" s="137"/>
      <c r="K1068" s="137"/>
    </row>
    <row r="1069" spans="2:11">
      <c r="B1069" s="136"/>
      <c r="C1069" s="136"/>
      <c r="D1069" s="136"/>
      <c r="E1069" s="137"/>
      <c r="F1069" s="137"/>
      <c r="G1069" s="137"/>
      <c r="H1069" s="137"/>
      <c r="I1069" s="137"/>
      <c r="J1069" s="137"/>
      <c r="K1069" s="137"/>
    </row>
    <row r="1070" spans="2:11">
      <c r="B1070" s="136"/>
      <c r="C1070" s="136"/>
      <c r="D1070" s="136"/>
      <c r="E1070" s="137"/>
      <c r="F1070" s="137"/>
      <c r="G1070" s="137"/>
      <c r="H1070" s="137"/>
      <c r="I1070" s="137"/>
      <c r="J1070" s="137"/>
      <c r="K1070" s="137"/>
    </row>
    <row r="1071" spans="2:11">
      <c r="B1071" s="136"/>
      <c r="C1071" s="136"/>
      <c r="D1071" s="136"/>
      <c r="E1071" s="137"/>
      <c r="F1071" s="137"/>
      <c r="G1071" s="137"/>
      <c r="H1071" s="137"/>
      <c r="I1071" s="137"/>
      <c r="J1071" s="137"/>
      <c r="K1071" s="137"/>
    </row>
    <row r="1072" spans="2:11">
      <c r="B1072" s="136"/>
      <c r="C1072" s="136"/>
      <c r="D1072" s="136"/>
      <c r="E1072" s="137"/>
      <c r="F1072" s="137"/>
      <c r="G1072" s="137"/>
      <c r="H1072" s="137"/>
      <c r="I1072" s="137"/>
      <c r="J1072" s="137"/>
      <c r="K1072" s="137"/>
    </row>
    <row r="1073" spans="2:11">
      <c r="B1073" s="136"/>
      <c r="C1073" s="136"/>
      <c r="D1073" s="136"/>
      <c r="E1073" s="137"/>
      <c r="F1073" s="137"/>
      <c r="G1073" s="137"/>
      <c r="H1073" s="137"/>
      <c r="I1073" s="137"/>
      <c r="J1073" s="137"/>
      <c r="K1073" s="137"/>
    </row>
    <row r="1074" spans="2:11">
      <c r="B1074" s="136"/>
      <c r="C1074" s="136"/>
      <c r="D1074" s="136"/>
      <c r="E1074" s="137"/>
      <c r="F1074" s="137"/>
      <c r="G1074" s="137"/>
      <c r="H1074" s="137"/>
      <c r="I1074" s="137"/>
      <c r="J1074" s="137"/>
      <c r="K1074" s="137"/>
    </row>
    <row r="1075" spans="2:11">
      <c r="B1075" s="136"/>
      <c r="C1075" s="136"/>
      <c r="D1075" s="136"/>
      <c r="E1075" s="137"/>
      <c r="F1075" s="137"/>
      <c r="G1075" s="137"/>
      <c r="H1075" s="137"/>
      <c r="I1075" s="137"/>
      <c r="J1075" s="137"/>
      <c r="K1075" s="137"/>
    </row>
    <row r="1076" spans="2:11">
      <c r="B1076" s="136"/>
      <c r="C1076" s="136"/>
      <c r="D1076" s="136"/>
      <c r="E1076" s="137"/>
      <c r="F1076" s="137"/>
      <c r="G1076" s="137"/>
      <c r="H1076" s="137"/>
      <c r="I1076" s="137"/>
      <c r="J1076" s="137"/>
      <c r="K1076" s="137"/>
    </row>
    <row r="1077" spans="2:11">
      <c r="B1077" s="136"/>
      <c r="C1077" s="136"/>
      <c r="D1077" s="136"/>
      <c r="E1077" s="137"/>
      <c r="F1077" s="137"/>
      <c r="G1077" s="137"/>
      <c r="H1077" s="137"/>
      <c r="I1077" s="137"/>
      <c r="J1077" s="137"/>
      <c r="K1077" s="137"/>
    </row>
    <row r="1078" spans="2:11">
      <c r="B1078" s="136"/>
      <c r="C1078" s="136"/>
      <c r="D1078" s="136"/>
      <c r="E1078" s="137"/>
      <c r="F1078" s="137"/>
      <c r="G1078" s="137"/>
      <c r="H1078" s="137"/>
      <c r="I1078" s="137"/>
      <c r="J1078" s="137"/>
      <c r="K1078" s="137"/>
    </row>
    <row r="1079" spans="2:11">
      <c r="B1079" s="136"/>
      <c r="C1079" s="136"/>
      <c r="D1079" s="136"/>
      <c r="E1079" s="137"/>
      <c r="F1079" s="137"/>
      <c r="G1079" s="137"/>
      <c r="H1079" s="137"/>
      <c r="I1079" s="137"/>
      <c r="J1079" s="137"/>
      <c r="K1079" s="137"/>
    </row>
    <row r="1080" spans="2:11">
      <c r="B1080" s="136"/>
      <c r="C1080" s="136"/>
      <c r="D1080" s="136"/>
      <c r="E1080" s="137"/>
      <c r="F1080" s="137"/>
      <c r="G1080" s="137"/>
      <c r="H1080" s="137"/>
      <c r="I1080" s="137"/>
      <c r="J1080" s="137"/>
      <c r="K1080" s="137"/>
    </row>
    <row r="1081" spans="2:11">
      <c r="B1081" s="136"/>
      <c r="C1081" s="136"/>
      <c r="D1081" s="136"/>
      <c r="E1081" s="137"/>
      <c r="F1081" s="137"/>
      <c r="G1081" s="137"/>
      <c r="H1081" s="137"/>
      <c r="I1081" s="137"/>
      <c r="J1081" s="137"/>
      <c r="K1081" s="137"/>
    </row>
    <row r="1082" spans="2:11">
      <c r="B1082" s="136"/>
      <c r="C1082" s="136"/>
      <c r="D1082" s="136"/>
      <c r="E1082" s="137"/>
      <c r="F1082" s="137"/>
      <c r="G1082" s="137"/>
      <c r="H1082" s="137"/>
      <c r="I1082" s="137"/>
      <c r="J1082" s="137"/>
      <c r="K1082" s="137"/>
    </row>
    <row r="1083" spans="2:11">
      <c r="B1083" s="136"/>
      <c r="C1083" s="136"/>
      <c r="D1083" s="136"/>
      <c r="E1083" s="137"/>
      <c r="F1083" s="137"/>
      <c r="G1083" s="137"/>
      <c r="H1083" s="137"/>
      <c r="I1083" s="137"/>
      <c r="J1083" s="137"/>
      <c r="K1083" s="137"/>
    </row>
    <row r="1084" spans="2:11">
      <c r="B1084" s="136"/>
      <c r="C1084" s="136"/>
      <c r="D1084" s="136"/>
      <c r="E1084" s="137"/>
      <c r="F1084" s="137"/>
      <c r="G1084" s="137"/>
      <c r="H1084" s="137"/>
      <c r="I1084" s="137"/>
      <c r="J1084" s="137"/>
      <c r="K1084" s="137"/>
    </row>
    <row r="1085" spans="2:11">
      <c r="B1085" s="136"/>
      <c r="C1085" s="136"/>
      <c r="D1085" s="136"/>
      <c r="E1085" s="137"/>
      <c r="F1085" s="137"/>
      <c r="G1085" s="137"/>
      <c r="H1085" s="137"/>
      <c r="I1085" s="137"/>
      <c r="J1085" s="137"/>
      <c r="K1085" s="137"/>
    </row>
    <row r="1086" spans="2:11">
      <c r="B1086" s="136"/>
      <c r="C1086" s="136"/>
      <c r="D1086" s="136"/>
      <c r="E1086" s="137"/>
      <c r="F1086" s="137"/>
      <c r="G1086" s="137"/>
      <c r="H1086" s="137"/>
      <c r="I1086" s="137"/>
      <c r="J1086" s="137"/>
      <c r="K1086" s="137"/>
    </row>
    <row r="1087" spans="2:11">
      <c r="B1087" s="136"/>
      <c r="C1087" s="136"/>
      <c r="D1087" s="136"/>
      <c r="E1087" s="137"/>
      <c r="F1087" s="137"/>
      <c r="G1087" s="137"/>
      <c r="H1087" s="137"/>
      <c r="I1087" s="137"/>
      <c r="J1087" s="137"/>
      <c r="K1087" s="137"/>
    </row>
    <row r="1088" spans="2:11">
      <c r="B1088" s="136"/>
      <c r="C1088" s="136"/>
      <c r="D1088" s="136"/>
      <c r="E1088" s="137"/>
      <c r="F1088" s="137"/>
      <c r="G1088" s="137"/>
      <c r="H1088" s="137"/>
      <c r="I1088" s="137"/>
      <c r="J1088" s="137"/>
      <c r="K1088" s="137"/>
    </row>
    <row r="1089" spans="2:11">
      <c r="B1089" s="136"/>
      <c r="C1089" s="136"/>
      <c r="D1089" s="136"/>
      <c r="E1089" s="137"/>
      <c r="F1089" s="137"/>
      <c r="G1089" s="137"/>
      <c r="H1089" s="137"/>
      <c r="I1089" s="137"/>
      <c r="J1089" s="137"/>
      <c r="K1089" s="137"/>
    </row>
    <row r="1090" spans="2:11">
      <c r="B1090" s="136"/>
      <c r="C1090" s="136"/>
      <c r="D1090" s="136"/>
      <c r="E1090" s="137"/>
      <c r="F1090" s="137"/>
      <c r="G1090" s="137"/>
      <c r="H1090" s="137"/>
      <c r="I1090" s="137"/>
      <c r="J1090" s="137"/>
      <c r="K1090" s="137"/>
    </row>
    <row r="1091" spans="2:11">
      <c r="B1091" s="136"/>
      <c r="C1091" s="136"/>
      <c r="D1091" s="136"/>
      <c r="E1091" s="137"/>
      <c r="F1091" s="137"/>
      <c r="G1091" s="137"/>
      <c r="H1091" s="137"/>
      <c r="I1091" s="137"/>
      <c r="J1091" s="137"/>
      <c r="K1091" s="137"/>
    </row>
    <row r="1092" spans="2:11">
      <c r="B1092" s="136"/>
      <c r="C1092" s="136"/>
      <c r="D1092" s="136"/>
      <c r="E1092" s="137"/>
      <c r="F1092" s="137"/>
      <c r="G1092" s="137"/>
      <c r="H1092" s="137"/>
      <c r="I1092" s="137"/>
      <c r="J1092" s="137"/>
      <c r="K1092" s="137"/>
    </row>
    <row r="1093" spans="2:11">
      <c r="B1093" s="136"/>
      <c r="C1093" s="136"/>
      <c r="D1093" s="136"/>
      <c r="E1093" s="137"/>
      <c r="F1093" s="137"/>
      <c r="G1093" s="137"/>
      <c r="H1093" s="137"/>
      <c r="I1093" s="137"/>
      <c r="J1093" s="137"/>
      <c r="K1093" s="137"/>
    </row>
    <row r="1094" spans="2:11">
      <c r="B1094" s="136"/>
      <c r="C1094" s="136"/>
      <c r="D1094" s="136"/>
      <c r="E1094" s="137"/>
      <c r="F1094" s="137"/>
      <c r="G1094" s="137"/>
      <c r="H1094" s="137"/>
      <c r="I1094" s="137"/>
      <c r="J1094" s="137"/>
      <c r="K1094" s="137"/>
    </row>
    <row r="1095" spans="2:11">
      <c r="B1095" s="136"/>
      <c r="C1095" s="136"/>
      <c r="D1095" s="136"/>
      <c r="E1095" s="137"/>
      <c r="F1095" s="137"/>
      <c r="G1095" s="137"/>
      <c r="H1095" s="137"/>
      <c r="I1095" s="137"/>
      <c r="J1095" s="137"/>
      <c r="K1095" s="137"/>
    </row>
    <row r="1096" spans="2:11">
      <c r="B1096" s="136"/>
      <c r="C1096" s="136"/>
      <c r="D1096" s="136"/>
      <c r="E1096" s="137"/>
      <c r="F1096" s="137"/>
      <c r="G1096" s="137"/>
      <c r="H1096" s="137"/>
      <c r="I1096" s="137"/>
      <c r="J1096" s="137"/>
      <c r="K1096" s="137"/>
    </row>
    <row r="1097" spans="2:11">
      <c r="B1097" s="136"/>
      <c r="C1097" s="136"/>
      <c r="D1097" s="136"/>
      <c r="E1097" s="137"/>
      <c r="F1097" s="137"/>
      <c r="G1097" s="137"/>
      <c r="H1097" s="137"/>
      <c r="I1097" s="137"/>
      <c r="J1097" s="137"/>
      <c r="K1097" s="137"/>
    </row>
    <row r="1098" spans="2:11">
      <c r="B1098" s="136"/>
      <c r="C1098" s="136"/>
      <c r="D1098" s="136"/>
      <c r="E1098" s="137"/>
      <c r="F1098" s="137"/>
      <c r="G1098" s="137"/>
      <c r="H1098" s="137"/>
      <c r="I1098" s="137"/>
      <c r="J1098" s="137"/>
      <c r="K1098" s="137"/>
    </row>
    <row r="1099" spans="2:11">
      <c r="B1099" s="136"/>
      <c r="C1099" s="136"/>
      <c r="D1099" s="136"/>
      <c r="E1099" s="137"/>
      <c r="F1099" s="137"/>
      <c r="G1099" s="137"/>
      <c r="H1099" s="137"/>
      <c r="I1099" s="137"/>
      <c r="J1099" s="137"/>
      <c r="K1099" s="137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148</v>
      </c>
      <c r="C1" s="67" t="s" vm="1">
        <v>236</v>
      </c>
    </row>
    <row r="2" spans="2:17">
      <c r="B2" s="46" t="s">
        <v>147</v>
      </c>
      <c r="C2" s="67" t="s">
        <v>237</v>
      </c>
    </row>
    <row r="3" spans="2:17">
      <c r="B3" s="46" t="s">
        <v>149</v>
      </c>
      <c r="C3" s="67" t="s">
        <v>238</v>
      </c>
    </row>
    <row r="4" spans="2:17">
      <c r="B4" s="46" t="s">
        <v>150</v>
      </c>
      <c r="C4" s="67">
        <v>2102</v>
      </c>
    </row>
    <row r="6" spans="2:17" ht="26.25" customHeight="1">
      <c r="B6" s="180" t="s">
        <v>177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</row>
    <row r="7" spans="2:17" ht="26.25" customHeight="1">
      <c r="B7" s="180" t="s">
        <v>104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2"/>
    </row>
    <row r="8" spans="2:17" s="3" customFormat="1" ht="47.25">
      <c r="B8" s="21" t="s">
        <v>118</v>
      </c>
      <c r="C8" s="29" t="s">
        <v>46</v>
      </c>
      <c r="D8" s="29" t="s">
        <v>53</v>
      </c>
      <c r="E8" s="29" t="s">
        <v>14</v>
      </c>
      <c r="F8" s="29" t="s">
        <v>68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113</v>
      </c>
      <c r="O8" s="29" t="s">
        <v>60</v>
      </c>
      <c r="P8" s="29" t="s">
        <v>151</v>
      </c>
      <c r="Q8" s="30" t="s">
        <v>153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219</v>
      </c>
      <c r="M9" s="15"/>
      <c r="N9" s="15" t="s">
        <v>215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115</v>
      </c>
    </row>
    <row r="11" spans="2:17" s="4" customFormat="1" ht="18" customHeight="1">
      <c r="B11" s="147" t="s">
        <v>3560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48">
        <v>0</v>
      </c>
      <c r="O11" s="91"/>
      <c r="P11" s="149">
        <v>0</v>
      </c>
      <c r="Q11" s="149">
        <v>0</v>
      </c>
    </row>
    <row r="12" spans="2:17" ht="18" customHeight="1">
      <c r="B12" s="141" t="s">
        <v>227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17">
      <c r="B13" s="141" t="s">
        <v>114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17">
      <c r="B14" s="141" t="s">
        <v>210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17">
      <c r="B15" s="141" t="s">
        <v>218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17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B111" s="136"/>
      <c r="C111" s="136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</row>
    <row r="112" spans="2:17">
      <c r="B112" s="136"/>
      <c r="C112" s="136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</row>
    <row r="113" spans="2:17">
      <c r="B113" s="136"/>
      <c r="C113" s="136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</row>
    <row r="114" spans="2:17">
      <c r="B114" s="136"/>
      <c r="C114" s="136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</row>
    <row r="115" spans="2:17">
      <c r="B115" s="136"/>
      <c r="C115" s="136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</row>
    <row r="116" spans="2:17">
      <c r="B116" s="136"/>
      <c r="C116" s="136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</row>
    <row r="117" spans="2:17">
      <c r="B117" s="136"/>
      <c r="C117" s="136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</row>
    <row r="118" spans="2:17">
      <c r="B118" s="136"/>
      <c r="C118" s="136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</row>
    <row r="119" spans="2:17">
      <c r="B119" s="136"/>
      <c r="C119" s="136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</row>
    <row r="120" spans="2:17">
      <c r="B120" s="136"/>
      <c r="C120" s="136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</row>
    <row r="121" spans="2:17">
      <c r="B121" s="136"/>
      <c r="C121" s="136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</row>
    <row r="122" spans="2:17">
      <c r="B122" s="136"/>
      <c r="C122" s="136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</row>
    <row r="123" spans="2:17">
      <c r="B123" s="136"/>
      <c r="C123" s="136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</row>
    <row r="124" spans="2:17">
      <c r="B124" s="136"/>
      <c r="C124" s="136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</row>
    <row r="125" spans="2:17">
      <c r="B125" s="136"/>
      <c r="C125" s="136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</row>
    <row r="126" spans="2:17">
      <c r="B126" s="136"/>
      <c r="C126" s="136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</row>
    <row r="127" spans="2:17">
      <c r="B127" s="136"/>
      <c r="C127" s="136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2:17">
      <c r="B128" s="136"/>
      <c r="C128" s="136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29" spans="2:17">
      <c r="B129" s="136"/>
      <c r="C129" s="136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</row>
    <row r="130" spans="2:17">
      <c r="B130" s="136"/>
      <c r="C130" s="136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</row>
    <row r="131" spans="2:17">
      <c r="B131" s="136"/>
      <c r="C131" s="136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</row>
    <row r="132" spans="2:17">
      <c r="B132" s="136"/>
      <c r="C132" s="136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</row>
    <row r="133" spans="2:17">
      <c r="B133" s="136"/>
      <c r="C133" s="136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2:17">
      <c r="B134" s="136"/>
      <c r="C134" s="136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</row>
    <row r="135" spans="2:17">
      <c r="B135" s="136"/>
      <c r="C135" s="136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</row>
    <row r="136" spans="2:17">
      <c r="B136" s="136"/>
      <c r="C136" s="136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2:17">
      <c r="B137" s="136"/>
      <c r="C137" s="136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</row>
    <row r="138" spans="2:17">
      <c r="B138" s="136"/>
      <c r="C138" s="136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</row>
    <row r="139" spans="2:17">
      <c r="B139" s="136"/>
      <c r="C139" s="136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</row>
    <row r="140" spans="2:17">
      <c r="B140" s="136"/>
      <c r="C140" s="136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</row>
    <row r="141" spans="2:17">
      <c r="B141" s="136"/>
      <c r="C141" s="136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</row>
    <row r="142" spans="2:17">
      <c r="B142" s="136"/>
      <c r="C142" s="136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</row>
    <row r="143" spans="2:17">
      <c r="B143" s="136"/>
      <c r="C143" s="136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</row>
    <row r="144" spans="2:17">
      <c r="B144" s="136"/>
      <c r="C144" s="136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2:17">
      <c r="B145" s="136"/>
      <c r="C145" s="136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</row>
    <row r="146" spans="2:17">
      <c r="B146" s="136"/>
      <c r="C146" s="136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</row>
    <row r="147" spans="2:17">
      <c r="B147" s="136"/>
      <c r="C147" s="136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</row>
    <row r="148" spans="2:17">
      <c r="B148" s="136"/>
      <c r="C148" s="136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</row>
    <row r="149" spans="2:17">
      <c r="B149" s="136"/>
      <c r="C149" s="136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2:17">
      <c r="B150" s="136"/>
      <c r="C150" s="136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</row>
    <row r="151" spans="2:17">
      <c r="B151" s="136"/>
      <c r="C151" s="136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2:17">
      <c r="B152" s="136"/>
      <c r="C152" s="136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</row>
    <row r="153" spans="2:17">
      <c r="B153" s="136"/>
      <c r="C153" s="136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</row>
    <row r="154" spans="2:17">
      <c r="B154" s="136"/>
      <c r="C154" s="136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</row>
    <row r="155" spans="2:17">
      <c r="B155" s="136"/>
      <c r="C155" s="136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</row>
    <row r="156" spans="2:17">
      <c r="B156" s="136"/>
      <c r="C156" s="136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</row>
    <row r="157" spans="2:17">
      <c r="B157" s="136"/>
      <c r="C157" s="136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2:17">
      <c r="B158" s="136"/>
      <c r="C158" s="136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</row>
    <row r="159" spans="2:17">
      <c r="B159" s="136"/>
      <c r="C159" s="136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2:17">
      <c r="B160" s="136"/>
      <c r="C160" s="136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>
      <c r="B161" s="136"/>
      <c r="C161" s="136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>
      <c r="B162" s="136"/>
      <c r="C162" s="136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</row>
    <row r="163" spans="2:17">
      <c r="B163" s="136"/>
      <c r="C163" s="136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</row>
    <row r="164" spans="2:17">
      <c r="B164" s="136"/>
      <c r="C164" s="136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</row>
    <row r="165" spans="2:17">
      <c r="B165" s="136"/>
      <c r="C165" s="136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</row>
    <row r="166" spans="2:17">
      <c r="B166" s="136"/>
      <c r="C166" s="136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</row>
    <row r="167" spans="2:17">
      <c r="B167" s="136"/>
      <c r="C167" s="136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</row>
    <row r="168" spans="2:17">
      <c r="B168" s="136"/>
      <c r="C168" s="136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>
      <c r="B169" s="136"/>
      <c r="C169" s="136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</row>
    <row r="170" spans="2:17">
      <c r="B170" s="136"/>
      <c r="C170" s="136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</row>
    <row r="171" spans="2:17">
      <c r="B171" s="136"/>
      <c r="C171" s="136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</row>
    <row r="172" spans="2:17">
      <c r="B172" s="136"/>
      <c r="C172" s="136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</row>
    <row r="173" spans="2:17">
      <c r="B173" s="136"/>
      <c r="C173" s="136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</row>
    <row r="174" spans="2:17">
      <c r="B174" s="136"/>
      <c r="C174" s="136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</row>
    <row r="175" spans="2:17">
      <c r="B175" s="136"/>
      <c r="C175" s="136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</row>
    <row r="176" spans="2:17">
      <c r="B176" s="136"/>
      <c r="C176" s="136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</row>
    <row r="177" spans="2:17">
      <c r="B177" s="136"/>
      <c r="C177" s="136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</row>
    <row r="178" spans="2:17">
      <c r="B178" s="136"/>
      <c r="C178" s="136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</row>
    <row r="179" spans="2:17">
      <c r="B179" s="136"/>
      <c r="C179" s="136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</row>
    <row r="180" spans="2:17">
      <c r="B180" s="136"/>
      <c r="C180" s="136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</row>
    <row r="181" spans="2:17">
      <c r="B181" s="136"/>
      <c r="C181" s="136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</row>
    <row r="182" spans="2:17">
      <c r="B182" s="136"/>
      <c r="C182" s="136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</row>
    <row r="183" spans="2:17">
      <c r="B183" s="136"/>
      <c r="C183" s="136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</row>
    <row r="184" spans="2:17">
      <c r="B184" s="136"/>
      <c r="C184" s="136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</row>
    <row r="185" spans="2:17">
      <c r="B185" s="136"/>
      <c r="C185" s="136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</row>
    <row r="186" spans="2:17">
      <c r="B186" s="136"/>
      <c r="C186" s="136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</row>
    <row r="187" spans="2:17">
      <c r="B187" s="136"/>
      <c r="C187" s="136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</row>
    <row r="188" spans="2:17">
      <c r="B188" s="136"/>
      <c r="C188" s="136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</row>
    <row r="189" spans="2:17">
      <c r="B189" s="136"/>
      <c r="C189" s="136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</row>
    <row r="190" spans="2:17">
      <c r="B190" s="136"/>
      <c r="C190" s="136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</row>
    <row r="191" spans="2:17">
      <c r="B191" s="136"/>
      <c r="C191" s="136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</row>
    <row r="192" spans="2:17">
      <c r="B192" s="136"/>
      <c r="C192" s="136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</row>
    <row r="193" spans="2:17">
      <c r="B193" s="136"/>
      <c r="C193" s="136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</row>
    <row r="194" spans="2:17">
      <c r="B194" s="136"/>
      <c r="C194" s="136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</row>
    <row r="195" spans="2:17">
      <c r="B195" s="136"/>
      <c r="C195" s="136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</row>
    <row r="196" spans="2:17">
      <c r="B196" s="136"/>
      <c r="C196" s="136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</row>
    <row r="197" spans="2:17">
      <c r="B197" s="136"/>
      <c r="C197" s="136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</row>
    <row r="198" spans="2:17">
      <c r="B198" s="136"/>
      <c r="C198" s="136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</row>
    <row r="199" spans="2:17">
      <c r="B199" s="136"/>
      <c r="C199" s="136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</row>
    <row r="200" spans="2:17">
      <c r="B200" s="136"/>
      <c r="C200" s="136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</row>
    <row r="201" spans="2:17">
      <c r="B201" s="136"/>
      <c r="C201" s="136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</row>
    <row r="202" spans="2:17">
      <c r="B202" s="136"/>
      <c r="C202" s="136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</row>
    <row r="203" spans="2:17">
      <c r="B203" s="136"/>
      <c r="C203" s="136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</row>
    <row r="204" spans="2:17">
      <c r="B204" s="136"/>
      <c r="C204" s="136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</row>
    <row r="205" spans="2:17">
      <c r="B205" s="136"/>
      <c r="C205" s="136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</row>
    <row r="206" spans="2:17">
      <c r="B206" s="136"/>
      <c r="C206" s="136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</row>
    <row r="207" spans="2:17">
      <c r="B207" s="136"/>
      <c r="C207" s="136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</row>
    <row r="208" spans="2:17">
      <c r="B208" s="136"/>
      <c r="C208" s="136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</row>
    <row r="209" spans="2:17">
      <c r="B209" s="136"/>
      <c r="C209" s="136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</row>
    <row r="210" spans="2:17">
      <c r="B210" s="136"/>
      <c r="C210" s="136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</row>
    <row r="211" spans="2:17">
      <c r="B211" s="136"/>
      <c r="C211" s="136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</row>
    <row r="212" spans="2:17">
      <c r="B212" s="136"/>
      <c r="C212" s="136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</row>
    <row r="213" spans="2:17">
      <c r="B213" s="136"/>
      <c r="C213" s="136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</row>
    <row r="214" spans="2:17">
      <c r="B214" s="136"/>
      <c r="C214" s="136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</row>
    <row r="215" spans="2:17">
      <c r="B215" s="136"/>
      <c r="C215" s="136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</row>
    <row r="216" spans="2:17">
      <c r="B216" s="136"/>
      <c r="C216" s="136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</row>
    <row r="217" spans="2:17">
      <c r="B217" s="136"/>
      <c r="C217" s="136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</row>
    <row r="218" spans="2:17">
      <c r="B218" s="136"/>
      <c r="C218" s="136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</row>
    <row r="219" spans="2:17">
      <c r="B219" s="136"/>
      <c r="C219" s="136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</row>
    <row r="220" spans="2:17">
      <c r="B220" s="136"/>
      <c r="C220" s="136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</row>
    <row r="221" spans="2:17">
      <c r="B221" s="136"/>
      <c r="C221" s="136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</row>
    <row r="222" spans="2:17">
      <c r="B222" s="136"/>
      <c r="C222" s="136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</row>
    <row r="223" spans="2:17">
      <c r="B223" s="136"/>
      <c r="C223" s="136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</row>
    <row r="224" spans="2:17">
      <c r="B224" s="136"/>
      <c r="C224" s="136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</row>
    <row r="225" spans="2:17">
      <c r="B225" s="136"/>
      <c r="C225" s="136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</row>
    <row r="226" spans="2:17">
      <c r="B226" s="136"/>
      <c r="C226" s="136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</row>
    <row r="227" spans="2:17">
      <c r="B227" s="136"/>
      <c r="C227" s="136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</row>
    <row r="228" spans="2:17">
      <c r="B228" s="136"/>
      <c r="C228" s="136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</row>
    <row r="229" spans="2:17">
      <c r="B229" s="136"/>
      <c r="C229" s="136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</row>
    <row r="230" spans="2:17">
      <c r="B230" s="136"/>
      <c r="C230" s="136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</row>
    <row r="231" spans="2:17">
      <c r="B231" s="136"/>
      <c r="C231" s="136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</row>
    <row r="232" spans="2:17">
      <c r="B232" s="136"/>
      <c r="C232" s="136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</row>
    <row r="233" spans="2:17">
      <c r="B233" s="136"/>
      <c r="C233" s="136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</row>
    <row r="234" spans="2:17">
      <c r="B234" s="136"/>
      <c r="C234" s="136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</row>
    <row r="235" spans="2:17">
      <c r="B235" s="136"/>
      <c r="C235" s="136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</row>
    <row r="236" spans="2:17">
      <c r="B236" s="136"/>
      <c r="C236" s="136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</row>
    <row r="237" spans="2:17">
      <c r="B237" s="136"/>
      <c r="C237" s="136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</row>
    <row r="238" spans="2:17">
      <c r="B238" s="136"/>
      <c r="C238" s="136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</row>
    <row r="239" spans="2:17">
      <c r="B239" s="136"/>
      <c r="C239" s="136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</row>
    <row r="240" spans="2:17">
      <c r="B240" s="136"/>
      <c r="C240" s="136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</row>
    <row r="241" spans="2:17">
      <c r="B241" s="136"/>
      <c r="C241" s="136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</row>
    <row r="242" spans="2:17">
      <c r="B242" s="136"/>
      <c r="C242" s="136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</row>
    <row r="243" spans="2:17">
      <c r="B243" s="136"/>
      <c r="C243" s="136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</row>
    <row r="244" spans="2:17">
      <c r="B244" s="136"/>
      <c r="C244" s="136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</row>
    <row r="245" spans="2:17">
      <c r="B245" s="136"/>
      <c r="C245" s="136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</row>
    <row r="246" spans="2:17">
      <c r="B246" s="136"/>
      <c r="C246" s="136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</row>
    <row r="247" spans="2:17">
      <c r="B247" s="136"/>
      <c r="C247" s="136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</row>
    <row r="248" spans="2:17">
      <c r="B248" s="136"/>
      <c r="C248" s="136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</row>
    <row r="249" spans="2:17">
      <c r="B249" s="136"/>
      <c r="C249" s="136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</row>
    <row r="250" spans="2:17">
      <c r="B250" s="136"/>
      <c r="C250" s="136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</row>
    <row r="251" spans="2:17">
      <c r="B251" s="136"/>
      <c r="C251" s="136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</row>
    <row r="252" spans="2:17">
      <c r="B252" s="136"/>
      <c r="C252" s="136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</row>
    <row r="253" spans="2:17">
      <c r="B253" s="136"/>
      <c r="C253" s="136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</row>
    <row r="254" spans="2:17">
      <c r="B254" s="136"/>
      <c r="C254" s="136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</row>
    <row r="255" spans="2:17">
      <c r="B255" s="136"/>
      <c r="C255" s="136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</row>
    <row r="256" spans="2:17">
      <c r="B256" s="136"/>
      <c r="C256" s="136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</row>
    <row r="257" spans="2:17">
      <c r="B257" s="136"/>
      <c r="C257" s="136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</row>
    <row r="258" spans="2:17">
      <c r="B258" s="136"/>
      <c r="C258" s="136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</row>
    <row r="259" spans="2:17">
      <c r="B259" s="136"/>
      <c r="C259" s="136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</row>
    <row r="260" spans="2:17">
      <c r="B260" s="136"/>
      <c r="C260" s="136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</row>
    <row r="261" spans="2:17">
      <c r="B261" s="136"/>
      <c r="C261" s="136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</row>
    <row r="262" spans="2:17">
      <c r="B262" s="136"/>
      <c r="C262" s="136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</row>
    <row r="263" spans="2:17">
      <c r="B263" s="136"/>
      <c r="C263" s="136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</row>
    <row r="264" spans="2:17">
      <c r="B264" s="136"/>
      <c r="C264" s="136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</row>
    <row r="265" spans="2:17">
      <c r="B265" s="136"/>
      <c r="C265" s="136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</row>
    <row r="266" spans="2:17">
      <c r="B266" s="136"/>
      <c r="C266" s="136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</row>
    <row r="267" spans="2:17">
      <c r="B267" s="136"/>
      <c r="C267" s="136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</row>
    <row r="268" spans="2:17">
      <c r="B268" s="136"/>
      <c r="C268" s="136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</row>
    <row r="269" spans="2:17">
      <c r="B269" s="136"/>
      <c r="C269" s="136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</row>
    <row r="270" spans="2:17">
      <c r="B270" s="136"/>
      <c r="C270" s="136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</row>
    <row r="271" spans="2:17">
      <c r="B271" s="136"/>
      <c r="C271" s="136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</row>
    <row r="272" spans="2:17">
      <c r="B272" s="136"/>
      <c r="C272" s="136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</row>
    <row r="273" spans="2:17">
      <c r="B273" s="136"/>
      <c r="C273" s="136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</row>
    <row r="274" spans="2:17">
      <c r="B274" s="136"/>
      <c r="C274" s="136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</row>
    <row r="275" spans="2:17">
      <c r="B275" s="136"/>
      <c r="C275" s="136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</row>
    <row r="276" spans="2:17">
      <c r="B276" s="136"/>
      <c r="C276" s="136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</row>
    <row r="277" spans="2:17">
      <c r="B277" s="136"/>
      <c r="C277" s="136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</row>
    <row r="278" spans="2:17">
      <c r="B278" s="136"/>
      <c r="C278" s="136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</row>
    <row r="279" spans="2:17">
      <c r="B279" s="136"/>
      <c r="C279" s="136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</row>
    <row r="280" spans="2:17">
      <c r="B280" s="136"/>
      <c r="C280" s="136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</row>
    <row r="281" spans="2:17">
      <c r="B281" s="136"/>
      <c r="C281" s="136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</row>
    <row r="282" spans="2:17">
      <c r="B282" s="136"/>
      <c r="C282" s="136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</row>
    <row r="283" spans="2:17">
      <c r="B283" s="136"/>
      <c r="C283" s="136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</row>
    <row r="284" spans="2:17">
      <c r="B284" s="136"/>
      <c r="C284" s="136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</row>
    <row r="285" spans="2:17">
      <c r="B285" s="136"/>
      <c r="C285" s="136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</row>
    <row r="286" spans="2:17">
      <c r="B286" s="136"/>
      <c r="C286" s="136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</row>
    <row r="287" spans="2:17">
      <c r="B287" s="136"/>
      <c r="C287" s="136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</row>
    <row r="288" spans="2:17">
      <c r="B288" s="136"/>
      <c r="C288" s="136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</row>
    <row r="289" spans="2:17">
      <c r="B289" s="136"/>
      <c r="C289" s="136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</row>
    <row r="290" spans="2:17">
      <c r="B290" s="136"/>
      <c r="C290" s="136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</row>
    <row r="291" spans="2:17">
      <c r="B291" s="136"/>
      <c r="C291" s="136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</row>
    <row r="292" spans="2:17">
      <c r="B292" s="136"/>
      <c r="C292" s="136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</row>
    <row r="293" spans="2:17">
      <c r="B293" s="136"/>
      <c r="C293" s="136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</row>
    <row r="294" spans="2:17">
      <c r="B294" s="136"/>
      <c r="C294" s="136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</row>
    <row r="295" spans="2:17">
      <c r="B295" s="136"/>
      <c r="C295" s="136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</row>
    <row r="296" spans="2:17">
      <c r="B296" s="136"/>
      <c r="C296" s="136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</row>
    <row r="297" spans="2:17">
      <c r="B297" s="136"/>
      <c r="C297" s="136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</row>
    <row r="298" spans="2:17">
      <c r="B298" s="136"/>
      <c r="C298" s="136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</row>
    <row r="299" spans="2:17">
      <c r="B299" s="136"/>
      <c r="C299" s="136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</row>
    <row r="300" spans="2:17">
      <c r="B300" s="136"/>
      <c r="C300" s="136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</row>
    <row r="301" spans="2:17">
      <c r="B301" s="136"/>
      <c r="C301" s="136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</row>
    <row r="302" spans="2:17">
      <c r="B302" s="136"/>
      <c r="C302" s="136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</row>
    <row r="303" spans="2:17">
      <c r="B303" s="136"/>
      <c r="C303" s="136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</row>
    <row r="304" spans="2:17">
      <c r="B304" s="136"/>
      <c r="C304" s="136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</row>
    <row r="305" spans="2:17">
      <c r="B305" s="136"/>
      <c r="C305" s="136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</row>
    <row r="306" spans="2:17">
      <c r="B306" s="136"/>
      <c r="C306" s="136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</row>
    <row r="307" spans="2:17">
      <c r="B307" s="136"/>
      <c r="C307" s="136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</row>
    <row r="308" spans="2:17">
      <c r="B308" s="136"/>
      <c r="C308" s="136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</row>
    <row r="309" spans="2:17">
      <c r="B309" s="136"/>
      <c r="C309" s="136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</row>
    <row r="310" spans="2:17">
      <c r="B310" s="136"/>
      <c r="C310" s="136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</row>
    <row r="311" spans="2:17">
      <c r="B311" s="136"/>
      <c r="C311" s="136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</row>
    <row r="312" spans="2:17">
      <c r="B312" s="136"/>
      <c r="C312" s="136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</row>
    <row r="313" spans="2:17">
      <c r="B313" s="136"/>
      <c r="C313" s="136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</row>
    <row r="314" spans="2:17">
      <c r="B314" s="136"/>
      <c r="C314" s="136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</row>
    <row r="315" spans="2:17">
      <c r="B315" s="136"/>
      <c r="C315" s="136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</row>
    <row r="316" spans="2:17">
      <c r="B316" s="136"/>
      <c r="C316" s="136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</row>
    <row r="317" spans="2:17">
      <c r="B317" s="136"/>
      <c r="C317" s="136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</row>
    <row r="318" spans="2:17">
      <c r="B318" s="136"/>
      <c r="C318" s="136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</row>
    <row r="319" spans="2:17">
      <c r="B319" s="136"/>
      <c r="C319" s="136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</row>
    <row r="320" spans="2:17">
      <c r="B320" s="136"/>
      <c r="C320" s="136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</row>
    <row r="321" spans="2:17">
      <c r="B321" s="136"/>
      <c r="C321" s="136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</row>
    <row r="322" spans="2:17">
      <c r="B322" s="136"/>
      <c r="C322" s="136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</row>
    <row r="323" spans="2:17">
      <c r="B323" s="136"/>
      <c r="C323" s="136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</row>
    <row r="324" spans="2:17">
      <c r="B324" s="136"/>
      <c r="C324" s="136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</row>
    <row r="325" spans="2:17">
      <c r="B325" s="136"/>
      <c r="C325" s="136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</row>
    <row r="326" spans="2:17">
      <c r="B326" s="136"/>
      <c r="C326" s="136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</row>
    <row r="327" spans="2:17">
      <c r="B327" s="136"/>
      <c r="C327" s="136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</row>
    <row r="328" spans="2:17">
      <c r="B328" s="136"/>
      <c r="C328" s="136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</row>
    <row r="329" spans="2:17">
      <c r="B329" s="136"/>
      <c r="C329" s="136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</row>
    <row r="330" spans="2:17">
      <c r="B330" s="136"/>
      <c r="C330" s="136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</row>
    <row r="331" spans="2:17">
      <c r="B331" s="136"/>
      <c r="C331" s="136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</row>
    <row r="332" spans="2:17">
      <c r="B332" s="136"/>
      <c r="C332" s="136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</row>
    <row r="333" spans="2:17">
      <c r="B333" s="136"/>
      <c r="C333" s="136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</row>
    <row r="334" spans="2:17">
      <c r="B334" s="136"/>
      <c r="C334" s="136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</row>
    <row r="335" spans="2:17">
      <c r="B335" s="136"/>
      <c r="C335" s="136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</row>
    <row r="336" spans="2:17">
      <c r="B336" s="136"/>
      <c r="C336" s="136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</row>
    <row r="337" spans="2:17">
      <c r="B337" s="136"/>
      <c r="C337" s="136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</row>
    <row r="338" spans="2:17">
      <c r="B338" s="136"/>
      <c r="C338" s="136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</row>
    <row r="339" spans="2:17">
      <c r="B339" s="136"/>
      <c r="C339" s="136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</row>
    <row r="340" spans="2:17">
      <c r="B340" s="136"/>
      <c r="C340" s="136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</row>
    <row r="341" spans="2:17">
      <c r="B341" s="136"/>
      <c r="C341" s="136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</row>
    <row r="342" spans="2:17">
      <c r="B342" s="136"/>
      <c r="C342" s="136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</row>
    <row r="343" spans="2:17">
      <c r="B343" s="136"/>
      <c r="C343" s="136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</row>
    <row r="344" spans="2:17">
      <c r="B344" s="136"/>
      <c r="C344" s="136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</row>
    <row r="345" spans="2:17">
      <c r="B345" s="136"/>
      <c r="C345" s="136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</row>
    <row r="346" spans="2:17">
      <c r="B346" s="136"/>
      <c r="C346" s="136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</row>
    <row r="347" spans="2:17">
      <c r="B347" s="136"/>
      <c r="C347" s="136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</row>
    <row r="348" spans="2:17">
      <c r="B348" s="136"/>
      <c r="C348" s="136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</row>
    <row r="349" spans="2:17">
      <c r="B349" s="136"/>
      <c r="C349" s="136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</row>
    <row r="350" spans="2:17">
      <c r="B350" s="136"/>
      <c r="C350" s="136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</row>
    <row r="351" spans="2:17">
      <c r="B351" s="136"/>
      <c r="C351" s="136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</row>
    <row r="352" spans="2:17">
      <c r="B352" s="136"/>
      <c r="C352" s="136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</row>
    <row r="353" spans="2:17">
      <c r="B353" s="136"/>
      <c r="C353" s="136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</row>
    <row r="354" spans="2:17">
      <c r="B354" s="136"/>
      <c r="C354" s="136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</row>
    <row r="355" spans="2:17">
      <c r="B355" s="136"/>
      <c r="C355" s="136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</row>
    <row r="356" spans="2:17">
      <c r="B356" s="136"/>
      <c r="C356" s="136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</row>
    <row r="357" spans="2:17">
      <c r="B357" s="136"/>
      <c r="C357" s="136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</row>
    <row r="358" spans="2:17">
      <c r="B358" s="136"/>
      <c r="C358" s="136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</row>
    <row r="359" spans="2:17">
      <c r="B359" s="136"/>
      <c r="C359" s="136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</row>
    <row r="360" spans="2:17">
      <c r="B360" s="136"/>
      <c r="C360" s="136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</row>
    <row r="361" spans="2:17">
      <c r="B361" s="136"/>
      <c r="C361" s="136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</row>
    <row r="362" spans="2:17">
      <c r="B362" s="136"/>
      <c r="C362" s="136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</row>
    <row r="363" spans="2:17">
      <c r="B363" s="136"/>
      <c r="C363" s="136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</row>
    <row r="364" spans="2:17">
      <c r="B364" s="136"/>
      <c r="C364" s="136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</row>
    <row r="365" spans="2:17">
      <c r="B365" s="136"/>
      <c r="C365" s="136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</row>
    <row r="366" spans="2:17">
      <c r="B366" s="136"/>
      <c r="C366" s="136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</row>
    <row r="367" spans="2:17">
      <c r="B367" s="136"/>
      <c r="C367" s="136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</row>
    <row r="368" spans="2:17">
      <c r="B368" s="136"/>
      <c r="C368" s="136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</row>
    <row r="369" spans="2:17">
      <c r="B369" s="136"/>
      <c r="C369" s="136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</row>
    <row r="370" spans="2:17">
      <c r="B370" s="136"/>
      <c r="C370" s="136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</row>
    <row r="371" spans="2:17">
      <c r="B371" s="136"/>
      <c r="C371" s="136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</row>
    <row r="372" spans="2:17">
      <c r="B372" s="136"/>
      <c r="C372" s="136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</row>
    <row r="373" spans="2:17">
      <c r="B373" s="136"/>
      <c r="C373" s="136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</row>
    <row r="374" spans="2:17">
      <c r="B374" s="136"/>
      <c r="C374" s="136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</row>
    <row r="375" spans="2:17">
      <c r="B375" s="136"/>
      <c r="C375" s="136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</row>
    <row r="376" spans="2:17">
      <c r="B376" s="136"/>
      <c r="C376" s="136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</row>
    <row r="377" spans="2:17">
      <c r="B377" s="136"/>
      <c r="C377" s="136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</row>
    <row r="378" spans="2:17">
      <c r="B378" s="136"/>
      <c r="C378" s="136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</row>
    <row r="379" spans="2:17">
      <c r="B379" s="136"/>
      <c r="C379" s="136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</row>
    <row r="380" spans="2:17">
      <c r="B380" s="136"/>
      <c r="C380" s="136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</row>
    <row r="381" spans="2:17">
      <c r="B381" s="136"/>
      <c r="C381" s="136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</row>
    <row r="382" spans="2:17">
      <c r="B382" s="136"/>
      <c r="C382" s="136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</row>
    <row r="383" spans="2:17">
      <c r="B383" s="136"/>
      <c r="C383" s="136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</row>
    <row r="384" spans="2:17">
      <c r="B384" s="136"/>
      <c r="C384" s="136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</row>
    <row r="385" spans="2:17">
      <c r="B385" s="136"/>
      <c r="C385" s="136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</row>
    <row r="386" spans="2:17">
      <c r="B386" s="136"/>
      <c r="C386" s="136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</row>
    <row r="387" spans="2:17">
      <c r="B387" s="136"/>
      <c r="C387" s="136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</row>
    <row r="388" spans="2:17">
      <c r="B388" s="136"/>
      <c r="C388" s="136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</row>
    <row r="389" spans="2:17">
      <c r="B389" s="136"/>
      <c r="C389" s="136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</row>
    <row r="390" spans="2:17">
      <c r="B390" s="136"/>
      <c r="C390" s="136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</row>
    <row r="391" spans="2:17">
      <c r="B391" s="136"/>
      <c r="C391" s="136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</row>
    <row r="392" spans="2:17">
      <c r="B392" s="136"/>
      <c r="C392" s="136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</row>
    <row r="393" spans="2:17">
      <c r="B393" s="136"/>
      <c r="C393" s="136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</row>
    <row r="394" spans="2:17">
      <c r="B394" s="136"/>
      <c r="C394" s="136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</row>
    <row r="395" spans="2:17">
      <c r="B395" s="136"/>
      <c r="C395" s="136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</row>
    <row r="396" spans="2:17">
      <c r="B396" s="136"/>
      <c r="C396" s="136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</row>
    <row r="397" spans="2:17">
      <c r="B397" s="136"/>
      <c r="C397" s="136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</row>
    <row r="398" spans="2:17">
      <c r="B398" s="136"/>
      <c r="C398" s="136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</row>
    <row r="399" spans="2:17">
      <c r="B399" s="136"/>
      <c r="C399" s="136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</row>
    <row r="400" spans="2:17">
      <c r="B400" s="136"/>
      <c r="C400" s="136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</row>
    <row r="401" spans="2:17">
      <c r="B401" s="136"/>
      <c r="C401" s="136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</row>
    <row r="402" spans="2:17">
      <c r="B402" s="136"/>
      <c r="C402" s="136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</row>
    <row r="403" spans="2:17">
      <c r="B403" s="136"/>
      <c r="C403" s="136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</row>
    <row r="404" spans="2:17">
      <c r="B404" s="136"/>
      <c r="C404" s="136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</row>
    <row r="405" spans="2:17">
      <c r="B405" s="136"/>
      <c r="C405" s="136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</row>
    <row r="406" spans="2:17">
      <c r="B406" s="136"/>
      <c r="C406" s="136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</row>
    <row r="407" spans="2:17">
      <c r="B407" s="136"/>
      <c r="C407" s="136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</row>
    <row r="408" spans="2:17">
      <c r="B408" s="136"/>
      <c r="C408" s="136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</row>
    <row r="409" spans="2:17">
      <c r="B409" s="136"/>
      <c r="C409" s="136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</row>
    <row r="410" spans="2:17">
      <c r="B410" s="136"/>
      <c r="C410" s="136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</row>
    <row r="411" spans="2:17">
      <c r="B411" s="136"/>
      <c r="C411" s="136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</row>
    <row r="412" spans="2:17">
      <c r="B412" s="136"/>
      <c r="C412" s="136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</row>
    <row r="413" spans="2:17">
      <c r="B413" s="136"/>
      <c r="C413" s="136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</row>
    <row r="414" spans="2:17">
      <c r="B414" s="136"/>
      <c r="C414" s="136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</row>
    <row r="415" spans="2:17">
      <c r="B415" s="136"/>
      <c r="C415" s="136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</row>
    <row r="416" spans="2:17">
      <c r="B416" s="136"/>
      <c r="C416" s="136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</row>
    <row r="417" spans="2:17">
      <c r="B417" s="136"/>
      <c r="C417" s="136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</row>
    <row r="418" spans="2:17">
      <c r="B418" s="136"/>
      <c r="C418" s="136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</row>
    <row r="419" spans="2:17">
      <c r="B419" s="136"/>
      <c r="C419" s="136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</row>
    <row r="420" spans="2:17">
      <c r="B420" s="136"/>
      <c r="C420" s="136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</row>
    <row r="421" spans="2:17">
      <c r="B421" s="136"/>
      <c r="C421" s="136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</row>
    <row r="422" spans="2:17">
      <c r="B422" s="136"/>
      <c r="C422" s="136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</row>
    <row r="423" spans="2:17">
      <c r="B423" s="136"/>
      <c r="C423" s="136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</row>
    <row r="424" spans="2:17">
      <c r="B424" s="136"/>
      <c r="C424" s="136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</row>
    <row r="425" spans="2:17">
      <c r="B425" s="136"/>
      <c r="C425" s="136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</row>
    <row r="426" spans="2:17">
      <c r="B426" s="136"/>
      <c r="C426" s="136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</row>
    <row r="427" spans="2:17">
      <c r="B427" s="136"/>
      <c r="C427" s="136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</row>
    <row r="428" spans="2:17">
      <c r="B428" s="136"/>
      <c r="C428" s="136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</row>
    <row r="429" spans="2:17">
      <c r="B429" s="136"/>
      <c r="C429" s="136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</row>
    <row r="430" spans="2:17">
      <c r="B430" s="136"/>
      <c r="C430" s="136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</row>
    <row r="431" spans="2:17">
      <c r="B431" s="136"/>
      <c r="C431" s="136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</row>
    <row r="432" spans="2:17">
      <c r="B432" s="136"/>
      <c r="C432" s="136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</row>
    <row r="433" spans="2:17">
      <c r="B433" s="136"/>
      <c r="C433" s="136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</row>
    <row r="434" spans="2:17">
      <c r="B434" s="136"/>
      <c r="C434" s="136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</row>
    <row r="435" spans="2:17">
      <c r="B435" s="136"/>
      <c r="C435" s="136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</row>
    <row r="436" spans="2:17">
      <c r="B436" s="136"/>
      <c r="C436" s="136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</row>
    <row r="437" spans="2:17">
      <c r="B437" s="136"/>
      <c r="C437" s="136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</row>
    <row r="438" spans="2:17">
      <c r="B438" s="136"/>
      <c r="C438" s="136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</row>
    <row r="439" spans="2:17">
      <c r="B439" s="136"/>
      <c r="C439" s="136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</row>
    <row r="440" spans="2:17">
      <c r="B440" s="136"/>
      <c r="C440" s="136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</row>
    <row r="441" spans="2:17">
      <c r="B441" s="136"/>
      <c r="C441" s="136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</row>
    <row r="442" spans="2:17">
      <c r="B442" s="136"/>
      <c r="C442" s="136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</row>
    <row r="443" spans="2:17">
      <c r="B443" s="136"/>
      <c r="C443" s="136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</row>
    <row r="444" spans="2:17">
      <c r="B444" s="136"/>
      <c r="C444" s="136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</row>
    <row r="445" spans="2:17">
      <c r="B445" s="136"/>
      <c r="C445" s="136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</row>
    <row r="446" spans="2:17">
      <c r="B446" s="136"/>
      <c r="C446" s="136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</row>
    <row r="447" spans="2:17">
      <c r="B447" s="136"/>
      <c r="C447" s="136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</row>
    <row r="448" spans="2:17">
      <c r="B448" s="136"/>
      <c r="C448" s="136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</row>
    <row r="449" spans="2:17">
      <c r="B449" s="136"/>
      <c r="C449" s="136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</row>
    <row r="450" spans="2:17">
      <c r="B450" s="136"/>
      <c r="C450" s="136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</row>
    <row r="451" spans="2:17">
      <c r="B451" s="136"/>
      <c r="C451" s="136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</row>
    <row r="452" spans="2:17">
      <c r="B452" s="136"/>
      <c r="C452" s="136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</row>
    <row r="453" spans="2:17">
      <c r="B453" s="136"/>
      <c r="C453" s="136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</row>
    <row r="454" spans="2:17">
      <c r="B454" s="136"/>
      <c r="C454" s="136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</row>
    <row r="455" spans="2:17">
      <c r="B455" s="136"/>
      <c r="C455" s="136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</row>
    <row r="456" spans="2:17">
      <c r="B456" s="136"/>
      <c r="C456" s="136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</row>
    <row r="457" spans="2:17">
      <c r="B457" s="136"/>
      <c r="C457" s="136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</row>
    <row r="458" spans="2:17">
      <c r="B458" s="136"/>
      <c r="C458" s="136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</row>
    <row r="459" spans="2:17">
      <c r="B459" s="136"/>
      <c r="C459" s="136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</row>
    <row r="460" spans="2:17">
      <c r="B460" s="136"/>
      <c r="C460" s="136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</row>
    <row r="461" spans="2:17">
      <c r="B461" s="136"/>
      <c r="C461" s="136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</row>
    <row r="462" spans="2:17">
      <c r="B462" s="136"/>
      <c r="C462" s="136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</row>
    <row r="463" spans="2:17">
      <c r="B463" s="136"/>
      <c r="C463" s="136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</row>
    <row r="464" spans="2:17">
      <c r="B464" s="136"/>
      <c r="C464" s="136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</row>
    <row r="465" spans="2:17">
      <c r="B465" s="136"/>
      <c r="C465" s="136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</row>
    <row r="466" spans="2:17">
      <c r="B466" s="136"/>
      <c r="C466" s="136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</row>
    <row r="467" spans="2:17">
      <c r="B467" s="136"/>
      <c r="C467" s="136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</row>
    <row r="468" spans="2:17">
      <c r="B468" s="136"/>
      <c r="C468" s="136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</row>
    <row r="469" spans="2:17">
      <c r="B469" s="136"/>
      <c r="C469" s="136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</row>
    <row r="470" spans="2:17">
      <c r="B470" s="136"/>
      <c r="C470" s="136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</row>
    <row r="471" spans="2:17">
      <c r="B471" s="136"/>
      <c r="C471" s="136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</row>
    <row r="472" spans="2:17">
      <c r="B472" s="136"/>
      <c r="C472" s="136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</row>
    <row r="473" spans="2:17">
      <c r="B473" s="136"/>
      <c r="C473" s="136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</row>
    <row r="474" spans="2:17">
      <c r="B474" s="136"/>
      <c r="C474" s="136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</row>
    <row r="475" spans="2:17">
      <c r="B475" s="136"/>
      <c r="C475" s="136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</row>
    <row r="476" spans="2:17">
      <c r="B476" s="136"/>
      <c r="C476" s="136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</row>
    <row r="477" spans="2:17">
      <c r="B477" s="136"/>
      <c r="C477" s="136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</row>
    <row r="478" spans="2:17">
      <c r="B478" s="136"/>
      <c r="C478" s="136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</row>
    <row r="479" spans="2:17">
      <c r="B479" s="136"/>
      <c r="C479" s="136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</row>
    <row r="480" spans="2:17">
      <c r="B480" s="136"/>
      <c r="C480" s="136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</row>
    <row r="481" spans="2:17">
      <c r="B481" s="136"/>
      <c r="C481" s="136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</row>
    <row r="482" spans="2:17">
      <c r="B482" s="136"/>
      <c r="C482" s="136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</row>
    <row r="483" spans="2:17">
      <c r="B483" s="136"/>
      <c r="C483" s="136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</row>
    <row r="484" spans="2:17">
      <c r="B484" s="136"/>
      <c r="C484" s="136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</row>
    <row r="485" spans="2:17">
      <c r="B485" s="136"/>
      <c r="C485" s="136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</row>
    <row r="486" spans="2:17">
      <c r="B486" s="136"/>
      <c r="C486" s="136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</row>
    <row r="487" spans="2:17">
      <c r="B487" s="136"/>
      <c r="C487" s="136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</row>
    <row r="488" spans="2:17">
      <c r="B488" s="136"/>
      <c r="C488" s="136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</row>
    <row r="489" spans="2:17">
      <c r="B489" s="136"/>
      <c r="C489" s="136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</row>
    <row r="490" spans="2:17">
      <c r="B490" s="136"/>
      <c r="C490" s="136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</row>
    <row r="491" spans="2:17">
      <c r="B491" s="136"/>
      <c r="C491" s="136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</row>
    <row r="492" spans="2:17">
      <c r="B492" s="136"/>
      <c r="C492" s="136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</row>
    <row r="493" spans="2:17">
      <c r="B493" s="136"/>
      <c r="C493" s="136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</row>
    <row r="494" spans="2:17">
      <c r="B494" s="136"/>
      <c r="C494" s="136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</row>
    <row r="495" spans="2:17">
      <c r="B495" s="136"/>
      <c r="C495" s="136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</row>
    <row r="496" spans="2:17">
      <c r="B496" s="136"/>
      <c r="C496" s="136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</row>
    <row r="497" spans="2:17">
      <c r="B497" s="136"/>
      <c r="C497" s="136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</row>
    <row r="498" spans="2:17">
      <c r="B498" s="136"/>
      <c r="C498" s="136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</row>
    <row r="499" spans="2:17">
      <c r="B499" s="136"/>
      <c r="C499" s="136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</row>
    <row r="500" spans="2:17">
      <c r="B500" s="136"/>
      <c r="C500" s="136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</row>
    <row r="501" spans="2:17">
      <c r="B501" s="136"/>
      <c r="C501" s="136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</row>
    <row r="502" spans="2:17">
      <c r="B502" s="136"/>
      <c r="C502" s="136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</row>
    <row r="503" spans="2:17">
      <c r="B503" s="136"/>
      <c r="C503" s="136"/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</row>
    <row r="504" spans="2:17">
      <c r="B504" s="136"/>
      <c r="C504" s="136"/>
      <c r="D504" s="137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</row>
    <row r="505" spans="2:17">
      <c r="B505" s="136"/>
      <c r="C505" s="136"/>
      <c r="D505" s="137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</row>
    <row r="506" spans="2:17">
      <c r="B506" s="136"/>
      <c r="C506" s="136"/>
      <c r="D506" s="137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</row>
    <row r="507" spans="2:17">
      <c r="B507" s="136"/>
      <c r="C507" s="136"/>
      <c r="D507" s="137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</row>
    <row r="508" spans="2:17">
      <c r="B508" s="136"/>
      <c r="C508" s="136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</row>
    <row r="509" spans="2:17">
      <c r="B509" s="136"/>
      <c r="C509" s="136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</row>
    <row r="510" spans="2:17">
      <c r="B510" s="136"/>
      <c r="C510" s="136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</row>
    <row r="511" spans="2:17">
      <c r="B511" s="136"/>
      <c r="C511" s="136"/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</row>
    <row r="512" spans="2:17">
      <c r="B512" s="136"/>
      <c r="C512" s="136"/>
      <c r="D512" s="137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</row>
    <row r="513" spans="2:17">
      <c r="B513" s="136"/>
      <c r="C513" s="136"/>
      <c r="D513" s="137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</row>
    <row r="514" spans="2:17">
      <c r="B514" s="136"/>
      <c r="C514" s="136"/>
      <c r="D514" s="137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</row>
    <row r="515" spans="2:17">
      <c r="B515" s="136"/>
      <c r="C515" s="136"/>
      <c r="D515" s="137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</row>
    <row r="516" spans="2:17">
      <c r="B516" s="136"/>
      <c r="C516" s="136"/>
      <c r="D516" s="137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</row>
    <row r="517" spans="2:17">
      <c r="B517" s="136"/>
      <c r="C517" s="136"/>
      <c r="D517" s="137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</row>
    <row r="518" spans="2:17">
      <c r="B518" s="136"/>
      <c r="C518" s="136"/>
      <c r="D518" s="137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</row>
    <row r="519" spans="2:17">
      <c r="B519" s="136"/>
      <c r="C519" s="136"/>
      <c r="D519" s="137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</row>
    <row r="520" spans="2:17">
      <c r="B520" s="136"/>
      <c r="C520" s="136"/>
      <c r="D520" s="137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</row>
    <row r="521" spans="2:17">
      <c r="B521" s="136"/>
      <c r="C521" s="136"/>
      <c r="D521" s="137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</row>
    <row r="522" spans="2:17">
      <c r="B522" s="136"/>
      <c r="C522" s="136"/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</row>
    <row r="523" spans="2:17">
      <c r="B523" s="136"/>
      <c r="C523" s="136"/>
      <c r="D523" s="137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</row>
    <row r="524" spans="2:17">
      <c r="B524" s="136"/>
      <c r="C524" s="136"/>
      <c r="D524" s="137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</row>
    <row r="525" spans="2:17">
      <c r="B525" s="136"/>
      <c r="C525" s="136"/>
      <c r="D525" s="137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</row>
    <row r="526" spans="2:17">
      <c r="B526" s="136"/>
      <c r="C526" s="136"/>
      <c r="D526" s="137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</row>
    <row r="527" spans="2:17">
      <c r="B527" s="136"/>
      <c r="C527" s="136"/>
      <c r="D527" s="137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</row>
    <row r="528" spans="2:17">
      <c r="B528" s="136"/>
      <c r="C528" s="136"/>
      <c r="D528" s="137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</row>
    <row r="529" spans="2:17">
      <c r="B529" s="136"/>
      <c r="C529" s="136"/>
      <c r="D529" s="137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</row>
    <row r="530" spans="2:17">
      <c r="B530" s="136"/>
      <c r="C530" s="136"/>
      <c r="D530" s="137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</row>
    <row r="531" spans="2:17">
      <c r="B531" s="136"/>
      <c r="C531" s="136"/>
      <c r="D531" s="137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</row>
    <row r="532" spans="2:17">
      <c r="B532" s="136"/>
      <c r="C532" s="136"/>
      <c r="D532" s="137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</row>
    <row r="533" spans="2:17">
      <c r="B533" s="136"/>
      <c r="C533" s="136"/>
      <c r="D533" s="137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</row>
    <row r="534" spans="2:17">
      <c r="B534" s="136"/>
      <c r="C534" s="136"/>
      <c r="D534" s="137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</row>
    <row r="535" spans="2:17">
      <c r="B535" s="136"/>
      <c r="C535" s="136"/>
      <c r="D535" s="137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</row>
    <row r="536" spans="2:17">
      <c r="B536" s="136"/>
      <c r="C536" s="136"/>
      <c r="D536" s="137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</row>
    <row r="537" spans="2:17">
      <c r="B537" s="136"/>
      <c r="C537" s="136"/>
      <c r="D537" s="137"/>
      <c r="E537" s="137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</row>
    <row r="538" spans="2:17">
      <c r="B538" s="136"/>
      <c r="C538" s="136"/>
      <c r="D538" s="137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</row>
    <row r="539" spans="2:17">
      <c r="B539" s="136"/>
      <c r="C539" s="136"/>
      <c r="D539" s="137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</row>
    <row r="540" spans="2:17">
      <c r="B540" s="136"/>
      <c r="C540" s="136"/>
      <c r="D540" s="137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</row>
    <row r="541" spans="2:17">
      <c r="B541" s="136"/>
      <c r="C541" s="136"/>
      <c r="D541" s="137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</row>
    <row r="542" spans="2:17">
      <c r="B542" s="136"/>
      <c r="C542" s="136"/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</row>
    <row r="543" spans="2:17">
      <c r="B543" s="136"/>
      <c r="C543" s="136"/>
      <c r="D543" s="137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</row>
    <row r="544" spans="2:17">
      <c r="B544" s="136"/>
      <c r="C544" s="136"/>
      <c r="D544" s="137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</row>
    <row r="545" spans="2:17">
      <c r="B545" s="136"/>
      <c r="C545" s="136"/>
      <c r="D545" s="137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</row>
    <row r="546" spans="2:17">
      <c r="B546" s="136"/>
      <c r="C546" s="136"/>
      <c r="D546" s="137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</row>
    <row r="547" spans="2:17">
      <c r="B547" s="136"/>
      <c r="C547" s="136"/>
      <c r="D547" s="137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</row>
    <row r="548" spans="2:17">
      <c r="B548" s="136"/>
      <c r="C548" s="136"/>
      <c r="D548" s="137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</row>
    <row r="549" spans="2:17">
      <c r="B549" s="136"/>
      <c r="C549" s="136"/>
      <c r="D549" s="137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</row>
    <row r="550" spans="2:17">
      <c r="B550" s="136"/>
      <c r="C550" s="136"/>
      <c r="D550" s="137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</row>
    <row r="551" spans="2:17">
      <c r="B551" s="136"/>
      <c r="C551" s="136"/>
      <c r="D551" s="137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</row>
    <row r="552" spans="2:17">
      <c r="B552" s="136"/>
      <c r="C552" s="136"/>
      <c r="D552" s="137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</row>
    <row r="553" spans="2:17">
      <c r="B553" s="136"/>
      <c r="C553" s="136"/>
      <c r="D553" s="137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</row>
    <row r="554" spans="2:17">
      <c r="B554" s="136"/>
      <c r="C554" s="136"/>
      <c r="D554" s="137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</row>
    <row r="555" spans="2:17">
      <c r="B555" s="136"/>
      <c r="C555" s="136"/>
      <c r="D555" s="137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</row>
    <row r="556" spans="2:17">
      <c r="B556" s="136"/>
      <c r="C556" s="136"/>
      <c r="D556" s="137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</row>
    <row r="557" spans="2:17">
      <c r="B557" s="136"/>
      <c r="C557" s="136"/>
      <c r="D557" s="137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</row>
    <row r="558" spans="2:17">
      <c r="B558" s="136"/>
      <c r="C558" s="136"/>
      <c r="D558" s="137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19.5703125" style="2" customWidth="1"/>
    <col min="4" max="4" width="11.28515625" style="2" bestFit="1" customWidth="1"/>
    <col min="5" max="5" width="13.28515625" style="2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5.7109375" style="1" bestFit="1" customWidth="1"/>
    <col min="15" max="15" width="9.5703125" style="1" bestFit="1" customWidth="1"/>
    <col min="16" max="16" width="13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148</v>
      </c>
      <c r="C1" s="67" t="s" vm="1">
        <v>236</v>
      </c>
    </row>
    <row r="2" spans="2:18">
      <c r="B2" s="46" t="s">
        <v>147</v>
      </c>
      <c r="C2" s="67" t="s">
        <v>237</v>
      </c>
    </row>
    <row r="3" spans="2:18">
      <c r="B3" s="46" t="s">
        <v>149</v>
      </c>
      <c r="C3" s="67" t="s">
        <v>238</v>
      </c>
    </row>
    <row r="4" spans="2:18">
      <c r="B4" s="46" t="s">
        <v>150</v>
      </c>
      <c r="C4" s="67">
        <v>2102</v>
      </c>
    </row>
    <row r="6" spans="2:18" ht="26.25" customHeight="1">
      <c r="B6" s="180" t="s">
        <v>178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2"/>
    </row>
    <row r="7" spans="2:18" s="3" customFormat="1" ht="78.75">
      <c r="B7" s="47" t="s">
        <v>118</v>
      </c>
      <c r="C7" s="48" t="s">
        <v>191</v>
      </c>
      <c r="D7" s="48" t="s">
        <v>46</v>
      </c>
      <c r="E7" s="48" t="s">
        <v>119</v>
      </c>
      <c r="F7" s="48" t="s">
        <v>14</v>
      </c>
      <c r="G7" s="48" t="s">
        <v>106</v>
      </c>
      <c r="H7" s="48" t="s">
        <v>68</v>
      </c>
      <c r="I7" s="48" t="s">
        <v>17</v>
      </c>
      <c r="J7" s="48" t="s">
        <v>235</v>
      </c>
      <c r="K7" s="48" t="s">
        <v>105</v>
      </c>
      <c r="L7" s="48" t="s">
        <v>34</v>
      </c>
      <c r="M7" s="48" t="s">
        <v>18</v>
      </c>
      <c r="N7" s="48" t="s">
        <v>212</v>
      </c>
      <c r="O7" s="48" t="s">
        <v>211</v>
      </c>
      <c r="P7" s="48" t="s">
        <v>113</v>
      </c>
      <c r="Q7" s="48" t="s">
        <v>151</v>
      </c>
      <c r="R7" s="50" t="s">
        <v>153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219</v>
      </c>
      <c r="O8" s="15"/>
      <c r="P8" s="15" t="s">
        <v>215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115</v>
      </c>
      <c r="R9" s="19" t="s">
        <v>116</v>
      </c>
    </row>
    <row r="10" spans="2:18" s="4" customFormat="1" ht="18" customHeight="1">
      <c r="B10" s="68" t="s">
        <v>39</v>
      </c>
      <c r="C10" s="69"/>
      <c r="D10" s="69"/>
      <c r="E10" s="69"/>
      <c r="F10" s="69"/>
      <c r="G10" s="69"/>
      <c r="H10" s="69"/>
      <c r="I10" s="77">
        <v>3.7557930740617627</v>
      </c>
      <c r="J10" s="69"/>
      <c r="K10" s="69"/>
      <c r="L10" s="69"/>
      <c r="M10" s="93">
        <v>6.4278255729841666E-2</v>
      </c>
      <c r="N10" s="77"/>
      <c r="O10" s="79"/>
      <c r="P10" s="77">
        <f>P11+P223</f>
        <v>1420426.6772754951</v>
      </c>
      <c r="Q10" s="78">
        <f>IFERROR(P10/$P$10,0)</f>
        <v>1</v>
      </c>
      <c r="R10" s="78">
        <f>P10/'סכום נכסי הקרן'!$C$42</f>
        <v>2.2872274728251724E-2</v>
      </c>
    </row>
    <row r="11" spans="2:18" ht="21.75" customHeight="1">
      <c r="B11" s="70" t="s">
        <v>37</v>
      </c>
      <c r="C11" s="71"/>
      <c r="D11" s="71"/>
      <c r="E11" s="71"/>
      <c r="F11" s="71"/>
      <c r="G11" s="71"/>
      <c r="H11" s="71"/>
      <c r="I11" s="80">
        <v>3.3172690748536757</v>
      </c>
      <c r="J11" s="71"/>
      <c r="K11" s="71"/>
      <c r="L11" s="71"/>
      <c r="M11" s="94">
        <v>4.615679129683703E-2</v>
      </c>
      <c r="N11" s="80"/>
      <c r="O11" s="82"/>
      <c r="P11" s="80">
        <f>P12+P16+P32</f>
        <v>921571.50774603698</v>
      </c>
      <c r="Q11" s="81">
        <f t="shared" ref="Q11:Q74" si="0">IFERROR(P11/$P$10,0)</f>
        <v>0.6487990703706672</v>
      </c>
      <c r="R11" s="81">
        <f>P11/'סכום נכסי הקרן'!$C$42</f>
        <v>1.4839510580952224E-2</v>
      </c>
    </row>
    <row r="12" spans="2:18">
      <c r="B12" s="92" t="s">
        <v>87</v>
      </c>
      <c r="C12" s="71"/>
      <c r="D12" s="71"/>
      <c r="E12" s="71"/>
      <c r="F12" s="71"/>
      <c r="G12" s="71"/>
      <c r="H12" s="71"/>
      <c r="I12" s="80">
        <v>2.6100595162219484</v>
      </c>
      <c r="J12" s="71"/>
      <c r="K12" s="71"/>
      <c r="L12" s="71"/>
      <c r="M12" s="94">
        <v>5.0750655953154068E-2</v>
      </c>
      <c r="N12" s="80"/>
      <c r="O12" s="82"/>
      <c r="P12" s="80">
        <f>SUM(P13:P14)</f>
        <v>569894.00335000001</v>
      </c>
      <c r="Q12" s="81">
        <f t="shared" si="0"/>
        <v>0.40121324984060946</v>
      </c>
      <c r="R12" s="81">
        <f>P12/'סכום נכסי הקרן'!$C$42</f>
        <v>9.1766596749691173E-3</v>
      </c>
    </row>
    <row r="13" spans="2:18">
      <c r="B13" s="159" t="s">
        <v>3569</v>
      </c>
      <c r="C13" s="86" t="s">
        <v>3286</v>
      </c>
      <c r="D13" s="73" t="s">
        <v>3287</v>
      </c>
      <c r="E13" s="73"/>
      <c r="F13" s="73" t="s">
        <v>3288</v>
      </c>
      <c r="G13" s="95"/>
      <c r="H13" s="73" t="s">
        <v>3285</v>
      </c>
      <c r="I13" s="83">
        <v>2.4900000000000002</v>
      </c>
      <c r="J13" s="86" t="s">
        <v>26</v>
      </c>
      <c r="K13" s="160" t="s">
        <v>135</v>
      </c>
      <c r="L13" s="87">
        <v>6.9599999999999995E-2</v>
      </c>
      <c r="M13" s="87">
        <v>6.9599999999999995E-2</v>
      </c>
      <c r="N13" s="155">
        <v>219566256.85000068</v>
      </c>
      <c r="O13" s="142">
        <f>P13/N13*100000</f>
        <v>103.82919943304984</v>
      </c>
      <c r="P13" s="155">
        <v>227973.88671246966</v>
      </c>
      <c r="Q13" s="84">
        <f t="shared" si="0"/>
        <v>0.16049676506339902</v>
      </c>
      <c r="R13" s="84">
        <f>P13/'סכום נכסי הקרן'!$C$42</f>
        <v>3.6709261035257359E-3</v>
      </c>
    </row>
    <row r="14" spans="2:18">
      <c r="B14" s="159" t="s">
        <v>3570</v>
      </c>
      <c r="C14" s="86" t="s">
        <v>3286</v>
      </c>
      <c r="D14" s="73" t="s">
        <v>3289</v>
      </c>
      <c r="E14" s="73"/>
      <c r="F14" s="73" t="s">
        <v>3288</v>
      </c>
      <c r="G14" s="95"/>
      <c r="H14" s="73" t="s">
        <v>3285</v>
      </c>
      <c r="I14" s="83">
        <v>2.6899999999999995</v>
      </c>
      <c r="J14" s="86" t="s">
        <v>26</v>
      </c>
      <c r="K14" s="160" t="s">
        <v>135</v>
      </c>
      <c r="L14" s="87">
        <v>3.8200000000000005E-2</v>
      </c>
      <c r="M14" s="87">
        <v>3.8200000000000005E-2</v>
      </c>
      <c r="N14" s="155">
        <v>332628109.30999881</v>
      </c>
      <c r="O14" s="142">
        <f t="shared" ref="O14" si="1">P14/N14*100000</f>
        <v>102.79351235432472</v>
      </c>
      <c r="P14" s="155">
        <v>341920.11663753039</v>
      </c>
      <c r="Q14" s="84">
        <f t="shared" si="0"/>
        <v>0.24071648477721047</v>
      </c>
      <c r="R14" s="84">
        <f>P14/'סכום נכסי הקרן'!$C$42</f>
        <v>5.5057335714433818E-3</v>
      </c>
    </row>
    <row r="15" spans="2:18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83"/>
      <c r="O15" s="85"/>
      <c r="P15" s="73"/>
      <c r="Q15" s="84"/>
      <c r="R15" s="73"/>
    </row>
    <row r="16" spans="2:18">
      <c r="B16" s="92" t="s">
        <v>35</v>
      </c>
      <c r="C16" s="71"/>
      <c r="D16" s="71"/>
      <c r="E16" s="71"/>
      <c r="F16" s="71"/>
      <c r="G16" s="71"/>
      <c r="H16" s="71"/>
      <c r="I16" s="80">
        <v>7.4091010851534422</v>
      </c>
      <c r="J16" s="71"/>
      <c r="K16" s="71"/>
      <c r="L16" s="71"/>
      <c r="M16" s="94">
        <v>3.2028946538682275E-2</v>
      </c>
      <c r="N16" s="80"/>
      <c r="O16" s="82"/>
      <c r="P16" s="80">
        <f>SUM(P17:P30)</f>
        <v>24820.776726397005</v>
      </c>
      <c r="Q16" s="81">
        <f t="shared" si="0"/>
        <v>1.7474169644578534E-2</v>
      </c>
      <c r="R16" s="81">
        <f>P16/'סכום נכסי הקרן'!$C$42</f>
        <v>3.9967400875887701E-4</v>
      </c>
    </row>
    <row r="17" spans="2:18">
      <c r="B17" s="76" t="s">
        <v>3730</v>
      </c>
      <c r="C17" s="86" t="s">
        <v>3286</v>
      </c>
      <c r="D17" s="73">
        <v>6868</v>
      </c>
      <c r="E17" s="73"/>
      <c r="F17" s="73" t="s">
        <v>516</v>
      </c>
      <c r="G17" s="95">
        <v>43555</v>
      </c>
      <c r="H17" s="73"/>
      <c r="I17" s="83">
        <v>5.580000000002177</v>
      </c>
      <c r="J17" s="86" t="s">
        <v>26</v>
      </c>
      <c r="K17" s="86" t="s">
        <v>135</v>
      </c>
      <c r="L17" s="87">
        <v>2.470000000001225E-2</v>
      </c>
      <c r="M17" s="87">
        <v>2.470000000001225E-2</v>
      </c>
      <c r="N17" s="83">
        <v>558145.75496100017</v>
      </c>
      <c r="O17" s="85">
        <v>131.57</v>
      </c>
      <c r="P17" s="83">
        <v>734.35228563000032</v>
      </c>
      <c r="Q17" s="84">
        <f t="shared" si="0"/>
        <v>5.1699415209418155E-4</v>
      </c>
      <c r="R17" s="84">
        <f>P17/'סכום נכסי הקרן'!$C$42</f>
        <v>1.1824832279597678E-5</v>
      </c>
    </row>
    <row r="18" spans="2:18">
      <c r="B18" s="76" t="s">
        <v>3730</v>
      </c>
      <c r="C18" s="86" t="s">
        <v>3286</v>
      </c>
      <c r="D18" s="73">
        <v>6867</v>
      </c>
      <c r="E18" s="73"/>
      <c r="F18" s="73" t="s">
        <v>516</v>
      </c>
      <c r="G18" s="95">
        <v>43555</v>
      </c>
      <c r="H18" s="73"/>
      <c r="I18" s="83">
        <v>5.0200000000004819</v>
      </c>
      <c r="J18" s="86" t="s">
        <v>26</v>
      </c>
      <c r="K18" s="86" t="s">
        <v>135</v>
      </c>
      <c r="L18" s="87">
        <v>5.7300000000005999E-2</v>
      </c>
      <c r="M18" s="87">
        <v>5.7300000000005999E-2</v>
      </c>
      <c r="N18" s="83">
        <v>1335353.6082750002</v>
      </c>
      <c r="O18" s="85">
        <v>121.26</v>
      </c>
      <c r="P18" s="83">
        <v>1619.2495883110003</v>
      </c>
      <c r="Q18" s="84">
        <f t="shared" si="0"/>
        <v>1.1399740755481059E-3</v>
      </c>
      <c r="R18" s="84">
        <f>P18/'סכום נכסי הקרן'!$C$42</f>
        <v>2.6073800239021064E-5</v>
      </c>
    </row>
    <row r="19" spans="2:18">
      <c r="B19" s="76" t="s">
        <v>3730</v>
      </c>
      <c r="C19" s="86" t="s">
        <v>3286</v>
      </c>
      <c r="D19" s="73">
        <v>6866</v>
      </c>
      <c r="E19" s="73"/>
      <c r="F19" s="73" t="s">
        <v>516</v>
      </c>
      <c r="G19" s="95">
        <v>43555</v>
      </c>
      <c r="H19" s="73"/>
      <c r="I19" s="83">
        <v>5.87000000000039</v>
      </c>
      <c r="J19" s="86" t="s">
        <v>26</v>
      </c>
      <c r="K19" s="86" t="s">
        <v>135</v>
      </c>
      <c r="L19" s="87">
        <v>3.0800000000000508E-2</v>
      </c>
      <c r="M19" s="87">
        <v>3.0800000000000508E-2</v>
      </c>
      <c r="N19" s="83">
        <v>2047984.1583610005</v>
      </c>
      <c r="O19" s="85">
        <v>116.42</v>
      </c>
      <c r="P19" s="83">
        <v>2384.2628632610003</v>
      </c>
      <c r="Q19" s="84">
        <f t="shared" si="0"/>
        <v>1.6785539876188673E-3</v>
      </c>
      <c r="R19" s="84">
        <f>P19/'סכום נכסי הקרן'!$C$42</f>
        <v>3.839234795102118E-5</v>
      </c>
    </row>
    <row r="20" spans="2:18">
      <c r="B20" s="76" t="s">
        <v>3730</v>
      </c>
      <c r="C20" s="86" t="s">
        <v>3286</v>
      </c>
      <c r="D20" s="73">
        <v>6865</v>
      </c>
      <c r="E20" s="73"/>
      <c r="F20" s="73" t="s">
        <v>516</v>
      </c>
      <c r="G20" s="95">
        <v>43555</v>
      </c>
      <c r="H20" s="73"/>
      <c r="I20" s="83">
        <v>4.0400000000010508</v>
      </c>
      <c r="J20" s="86" t="s">
        <v>26</v>
      </c>
      <c r="K20" s="86" t="s">
        <v>135</v>
      </c>
      <c r="L20" s="87">
        <v>2.5200000000009232E-2</v>
      </c>
      <c r="M20" s="87">
        <v>2.5200000000009232E-2</v>
      </c>
      <c r="N20" s="83">
        <v>1018575.7040820001</v>
      </c>
      <c r="O20" s="85">
        <v>123.35</v>
      </c>
      <c r="P20" s="83">
        <v>1256.4132466420003</v>
      </c>
      <c r="Q20" s="84">
        <f t="shared" si="0"/>
        <v>8.8453227944994164E-4</v>
      </c>
      <c r="R20" s="84">
        <f>P20/'סכום נכסי הקרן'!$C$42</f>
        <v>2.0231265301585791E-5</v>
      </c>
    </row>
    <row r="21" spans="2:18">
      <c r="B21" s="76" t="s">
        <v>3731</v>
      </c>
      <c r="C21" s="86" t="s">
        <v>3286</v>
      </c>
      <c r="D21" s="73" t="s">
        <v>3290</v>
      </c>
      <c r="E21" s="73"/>
      <c r="F21" s="73" t="s">
        <v>516</v>
      </c>
      <c r="G21" s="95">
        <v>45107</v>
      </c>
      <c r="H21" s="73"/>
      <c r="I21" s="83">
        <v>11.240000000018975</v>
      </c>
      <c r="J21" s="86" t="s">
        <v>26</v>
      </c>
      <c r="K21" s="86" t="s">
        <v>135</v>
      </c>
      <c r="L21" s="87">
        <v>3.5500000000066013E-2</v>
      </c>
      <c r="M21" s="87">
        <v>3.5500000000066013E-2</v>
      </c>
      <c r="N21" s="83">
        <v>146204.99112800002</v>
      </c>
      <c r="O21" s="85">
        <v>139.87</v>
      </c>
      <c r="P21" s="83">
        <v>204.49689026300001</v>
      </c>
      <c r="Q21" s="84">
        <f t="shared" si="0"/>
        <v>1.4396863529432104E-4</v>
      </c>
      <c r="R21" s="84">
        <f>P21/'סכום נכסי הקרן'!$C$42</f>
        <v>3.2928901787031885E-6</v>
      </c>
    </row>
    <row r="22" spans="2:18">
      <c r="B22" s="76" t="s">
        <v>3731</v>
      </c>
      <c r="C22" s="86" t="s">
        <v>3286</v>
      </c>
      <c r="D22" s="73" t="s">
        <v>3291</v>
      </c>
      <c r="E22" s="73"/>
      <c r="F22" s="73" t="s">
        <v>516</v>
      </c>
      <c r="G22" s="95">
        <v>45107</v>
      </c>
      <c r="H22" s="73"/>
      <c r="I22" s="83">
        <v>10.430000000000794</v>
      </c>
      <c r="J22" s="86" t="s">
        <v>26</v>
      </c>
      <c r="K22" s="86" t="s">
        <v>135</v>
      </c>
      <c r="L22" s="87">
        <v>3.3300000000001079E-2</v>
      </c>
      <c r="M22" s="87">
        <v>3.3300000000001079E-2</v>
      </c>
      <c r="N22" s="83">
        <v>740436.7083510001</v>
      </c>
      <c r="O22" s="85">
        <v>137.91</v>
      </c>
      <c r="P22" s="83">
        <v>1021.1363106330001</v>
      </c>
      <c r="Q22" s="84">
        <f t="shared" si="0"/>
        <v>7.1889406681070679E-4</v>
      </c>
      <c r="R22" s="84">
        <f>P22/'סכום נכסי הקרן'!$C$42</f>
        <v>1.6442742596604637E-5</v>
      </c>
    </row>
    <row r="23" spans="2:18">
      <c r="B23" s="76" t="s">
        <v>3731</v>
      </c>
      <c r="C23" s="86" t="s">
        <v>3286</v>
      </c>
      <c r="D23" s="73" t="s">
        <v>3292</v>
      </c>
      <c r="E23" s="73"/>
      <c r="F23" s="73" t="s">
        <v>516</v>
      </c>
      <c r="G23" s="95">
        <v>45107</v>
      </c>
      <c r="H23" s="73"/>
      <c r="I23" s="83">
        <v>10.590000000003128</v>
      </c>
      <c r="J23" s="86" t="s">
        <v>26</v>
      </c>
      <c r="K23" s="86" t="s">
        <v>135</v>
      </c>
      <c r="L23" s="87">
        <v>3.4800000000015908E-2</v>
      </c>
      <c r="M23" s="87">
        <v>3.4800000000015908E-2</v>
      </c>
      <c r="N23" s="83">
        <v>574319.36093600013</v>
      </c>
      <c r="O23" s="85">
        <v>126.91</v>
      </c>
      <c r="P23" s="83">
        <v>728.86862460800023</v>
      </c>
      <c r="Q23" s="84">
        <f t="shared" si="0"/>
        <v>5.1313357899334527E-4</v>
      </c>
      <c r="R23" s="84">
        <f>P23/'סכום נכסי הקרן'!$C$42</f>
        <v>1.1736532191026851E-5</v>
      </c>
    </row>
    <row r="24" spans="2:18">
      <c r="B24" s="76" t="s">
        <v>3731</v>
      </c>
      <c r="C24" s="86" t="s">
        <v>3286</v>
      </c>
      <c r="D24" s="73" t="s">
        <v>3293</v>
      </c>
      <c r="E24" s="73"/>
      <c r="F24" s="73" t="s">
        <v>516</v>
      </c>
      <c r="G24" s="95">
        <v>45107</v>
      </c>
      <c r="H24" s="73"/>
      <c r="I24" s="83">
        <v>10.289999999999656</v>
      </c>
      <c r="J24" s="86" t="s">
        <v>26</v>
      </c>
      <c r="K24" s="86" t="s">
        <v>135</v>
      </c>
      <c r="L24" s="87">
        <v>3.0199999999999328E-2</v>
      </c>
      <c r="M24" s="87">
        <v>3.0199999999999328E-2</v>
      </c>
      <c r="N24" s="83">
        <v>2229466.5685560005</v>
      </c>
      <c r="O24" s="85">
        <v>107.26</v>
      </c>
      <c r="P24" s="83">
        <v>2391.3254928580004</v>
      </c>
      <c r="Q24" s="84">
        <f t="shared" si="0"/>
        <v>1.683526176405512E-3</v>
      </c>
      <c r="R24" s="84">
        <f>P24/'סכום נכסי הקרן'!$C$42</f>
        <v>3.8506073218950048E-5</v>
      </c>
    </row>
    <row r="25" spans="2:18">
      <c r="B25" s="76" t="s">
        <v>3730</v>
      </c>
      <c r="C25" s="86" t="s">
        <v>3286</v>
      </c>
      <c r="D25" s="73">
        <v>5023</v>
      </c>
      <c r="E25" s="73"/>
      <c r="F25" s="73" t="s">
        <v>516</v>
      </c>
      <c r="G25" s="95">
        <v>42551</v>
      </c>
      <c r="H25" s="73"/>
      <c r="I25" s="83">
        <v>7.7900000000001732</v>
      </c>
      <c r="J25" s="86" t="s">
        <v>26</v>
      </c>
      <c r="K25" s="86" t="s">
        <v>135</v>
      </c>
      <c r="L25" s="87">
        <v>4.1300000000002973E-2</v>
      </c>
      <c r="M25" s="87">
        <v>4.1300000000002973E-2</v>
      </c>
      <c r="N25" s="83">
        <v>2743874.3162440001</v>
      </c>
      <c r="O25" s="85">
        <v>111.49</v>
      </c>
      <c r="P25" s="83">
        <v>3059.1441016929998</v>
      </c>
      <c r="Q25" s="84">
        <f t="shared" si="0"/>
        <v>2.1536797010604661E-3</v>
      </c>
      <c r="R25" s="84">
        <f>P25/'סכום נכסי הקרן'!$C$42</f>
        <v>4.9259553799314035E-5</v>
      </c>
    </row>
    <row r="26" spans="2:18">
      <c r="B26" s="76" t="s">
        <v>3730</v>
      </c>
      <c r="C26" s="86" t="s">
        <v>3286</v>
      </c>
      <c r="D26" s="73">
        <v>5210</v>
      </c>
      <c r="E26" s="73"/>
      <c r="F26" s="73" t="s">
        <v>516</v>
      </c>
      <c r="G26" s="95">
        <v>42643</v>
      </c>
      <c r="H26" s="73"/>
      <c r="I26" s="83">
        <v>7.209999999999356</v>
      </c>
      <c r="J26" s="86" t="s">
        <v>26</v>
      </c>
      <c r="K26" s="86" t="s">
        <v>135</v>
      </c>
      <c r="L26" s="87">
        <v>3.3299999999998241E-2</v>
      </c>
      <c r="M26" s="87">
        <v>3.3299999999998241E-2</v>
      </c>
      <c r="N26" s="83">
        <v>2051386.4945750001</v>
      </c>
      <c r="O26" s="85">
        <v>116.39</v>
      </c>
      <c r="P26" s="83">
        <v>2387.6077355740003</v>
      </c>
      <c r="Q26" s="84">
        <f t="shared" si="0"/>
        <v>1.6809088239272193E-3</v>
      </c>
      <c r="R26" s="84">
        <f>P26/'סכום נכסי הקרן'!$C$42</f>
        <v>3.8446208414005866E-5</v>
      </c>
    </row>
    <row r="27" spans="2:18">
      <c r="B27" s="76" t="s">
        <v>3730</v>
      </c>
      <c r="C27" s="86" t="s">
        <v>3286</v>
      </c>
      <c r="D27" s="73">
        <v>6025</v>
      </c>
      <c r="E27" s="73"/>
      <c r="F27" s="73" t="s">
        <v>516</v>
      </c>
      <c r="G27" s="95">
        <v>43100</v>
      </c>
      <c r="H27" s="73"/>
      <c r="I27" s="83">
        <v>8.27000000000114</v>
      </c>
      <c r="J27" s="86" t="s">
        <v>26</v>
      </c>
      <c r="K27" s="86" t="s">
        <v>135</v>
      </c>
      <c r="L27" s="87">
        <v>3.8600000000005942E-2</v>
      </c>
      <c r="M27" s="87">
        <v>3.8600000000005942E-2</v>
      </c>
      <c r="N27" s="83">
        <v>2611261.3024370004</v>
      </c>
      <c r="O27" s="142">
        <f>P27/N27*100000</f>
        <v>115.32733085407702</v>
      </c>
      <c r="P27" s="83">
        <v>3011.4979617260001</v>
      </c>
      <c r="Q27" s="84">
        <f t="shared" si="0"/>
        <v>2.1201361604263314E-3</v>
      </c>
      <c r="R27" s="84">
        <f>P27/'סכום נכסי הקרן'!$C$42</f>
        <v>4.8492336722571825E-5</v>
      </c>
    </row>
    <row r="28" spans="2:18">
      <c r="B28" s="76" t="s">
        <v>3730</v>
      </c>
      <c r="C28" s="86" t="s">
        <v>3286</v>
      </c>
      <c r="D28" s="73">
        <v>5022</v>
      </c>
      <c r="E28" s="73"/>
      <c r="F28" s="73" t="s">
        <v>516</v>
      </c>
      <c r="G28" s="95">
        <v>42551</v>
      </c>
      <c r="H28" s="73"/>
      <c r="I28" s="83">
        <v>6.9699999999990467</v>
      </c>
      <c r="J28" s="86" t="s">
        <v>26</v>
      </c>
      <c r="K28" s="86" t="s">
        <v>135</v>
      </c>
      <c r="L28" s="87">
        <v>2.2399999999996041E-2</v>
      </c>
      <c r="M28" s="87">
        <v>2.2399999999996041E-2</v>
      </c>
      <c r="N28" s="83">
        <v>1831639.4804420003</v>
      </c>
      <c r="O28" s="85">
        <v>115.74</v>
      </c>
      <c r="P28" s="83">
        <v>2119.9389741660002</v>
      </c>
      <c r="Q28" s="84">
        <f t="shared" si="0"/>
        <v>1.4924663188051579E-3</v>
      </c>
      <c r="R28" s="84">
        <f>P28/'סכום נכסי הקרן'!$C$42</f>
        <v>3.4136099666374092E-5</v>
      </c>
    </row>
    <row r="29" spans="2:18">
      <c r="B29" s="76" t="s">
        <v>3730</v>
      </c>
      <c r="C29" s="86" t="s">
        <v>3286</v>
      </c>
      <c r="D29" s="73">
        <v>6024</v>
      </c>
      <c r="E29" s="73"/>
      <c r="F29" s="73" t="s">
        <v>516</v>
      </c>
      <c r="G29" s="95">
        <v>43100</v>
      </c>
      <c r="H29" s="73"/>
      <c r="I29" s="83">
        <v>7.3600000000004338</v>
      </c>
      <c r="J29" s="86" t="s">
        <v>26</v>
      </c>
      <c r="K29" s="86" t="s">
        <v>135</v>
      </c>
      <c r="L29" s="87">
        <v>1.6300000000003263E-2</v>
      </c>
      <c r="M29" s="87">
        <v>1.6300000000003263E-2</v>
      </c>
      <c r="N29" s="83">
        <v>1898369.8195130003</v>
      </c>
      <c r="O29" s="85">
        <v>121.02</v>
      </c>
      <c r="P29" s="83">
        <v>2297.4073818750003</v>
      </c>
      <c r="Q29" s="84">
        <f t="shared" si="0"/>
        <v>1.6174065290590234E-3</v>
      </c>
      <c r="R29" s="84">
        <f>P29/'סכום נכסי הקרן'!$C$42</f>
        <v>3.6993766479906044E-5</v>
      </c>
    </row>
    <row r="30" spans="2:18">
      <c r="B30" s="76" t="s">
        <v>3730</v>
      </c>
      <c r="C30" s="86" t="s">
        <v>3286</v>
      </c>
      <c r="D30" s="73">
        <v>5209</v>
      </c>
      <c r="E30" s="73"/>
      <c r="F30" s="73" t="s">
        <v>516</v>
      </c>
      <c r="G30" s="95">
        <v>42643</v>
      </c>
      <c r="H30" s="73"/>
      <c r="I30" s="83">
        <v>6.0100000000008915</v>
      </c>
      <c r="J30" s="86" t="s">
        <v>26</v>
      </c>
      <c r="K30" s="86" t="s">
        <v>135</v>
      </c>
      <c r="L30" s="87">
        <v>2.0400000000004484E-2</v>
      </c>
      <c r="M30" s="87">
        <v>2.0400000000004484E-2</v>
      </c>
      <c r="N30" s="83">
        <v>1383208.2109280003</v>
      </c>
      <c r="O30" s="85">
        <v>116.04</v>
      </c>
      <c r="P30" s="83">
        <v>1605.0752691570001</v>
      </c>
      <c r="Q30" s="84">
        <f t="shared" si="0"/>
        <v>1.1299951590853514E-3</v>
      </c>
      <c r="R30" s="84">
        <f>P30/'סכום נכסי הקרן'!$C$42</f>
        <v>2.5845559720194669E-5</v>
      </c>
    </row>
    <row r="31" spans="2:18"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83"/>
      <c r="O31" s="85"/>
      <c r="P31" s="73"/>
      <c r="Q31" s="84"/>
      <c r="R31" s="73"/>
    </row>
    <row r="32" spans="2:18">
      <c r="B32" s="92" t="s">
        <v>36</v>
      </c>
      <c r="C32" s="71"/>
      <c r="D32" s="71"/>
      <c r="E32" s="71"/>
      <c r="F32" s="71"/>
      <c r="G32" s="71"/>
      <c r="H32" s="71"/>
      <c r="I32" s="80">
        <v>4.2369180046491852</v>
      </c>
      <c r="J32" s="71"/>
      <c r="K32" s="71"/>
      <c r="L32" s="71"/>
      <c r="M32" s="94">
        <v>3.9235402980258093E-2</v>
      </c>
      <c r="N32" s="80"/>
      <c r="O32" s="82"/>
      <c r="P32" s="80">
        <f>SUM(P33:P221)</f>
        <v>326856.72766963998</v>
      </c>
      <c r="Q32" s="81">
        <f t="shared" si="0"/>
        <v>0.23011165088547922</v>
      </c>
      <c r="R32" s="81">
        <f>P32/'סכום נכסי הקרן'!$C$42</f>
        <v>5.2631768972242294E-3</v>
      </c>
    </row>
    <row r="33" spans="2:18">
      <c r="B33" s="76" t="s">
        <v>3732</v>
      </c>
      <c r="C33" s="86" t="s">
        <v>3294</v>
      </c>
      <c r="D33" s="73" t="s">
        <v>3295</v>
      </c>
      <c r="E33" s="73"/>
      <c r="F33" s="73" t="s">
        <v>327</v>
      </c>
      <c r="G33" s="95">
        <v>42368</v>
      </c>
      <c r="H33" s="73" t="s">
        <v>305</v>
      </c>
      <c r="I33" s="83">
        <v>6.9500000000038513</v>
      </c>
      <c r="J33" s="86" t="s">
        <v>131</v>
      </c>
      <c r="K33" s="86" t="s">
        <v>135</v>
      </c>
      <c r="L33" s="87">
        <v>3.1699999999999999E-2</v>
      </c>
      <c r="M33" s="87">
        <v>2.5200000000016529E-2</v>
      </c>
      <c r="N33" s="83">
        <v>452727.06293100008</v>
      </c>
      <c r="O33" s="85">
        <v>117.61</v>
      </c>
      <c r="P33" s="83">
        <v>532.45233198100004</v>
      </c>
      <c r="Q33" s="84">
        <f t="shared" si="0"/>
        <v>3.7485379604548899E-4</v>
      </c>
      <c r="R33" s="84">
        <f>P33/'סכום נכסי הקרן'!$C$42</f>
        <v>8.5737590060804636E-6</v>
      </c>
    </row>
    <row r="34" spans="2:18">
      <c r="B34" s="76" t="s">
        <v>3732</v>
      </c>
      <c r="C34" s="86" t="s">
        <v>3294</v>
      </c>
      <c r="D34" s="73" t="s">
        <v>3296</v>
      </c>
      <c r="E34" s="73"/>
      <c r="F34" s="73" t="s">
        <v>327</v>
      </c>
      <c r="G34" s="95">
        <v>42388</v>
      </c>
      <c r="H34" s="73" t="s">
        <v>305</v>
      </c>
      <c r="I34" s="83">
        <v>6.9500000000018085</v>
      </c>
      <c r="J34" s="86" t="s">
        <v>131</v>
      </c>
      <c r="K34" s="86" t="s">
        <v>135</v>
      </c>
      <c r="L34" s="87">
        <v>3.1899999999999998E-2</v>
      </c>
      <c r="M34" s="87">
        <v>2.5400000000008305E-2</v>
      </c>
      <c r="N34" s="83">
        <v>633817.89287300012</v>
      </c>
      <c r="O34" s="85">
        <v>117.76</v>
      </c>
      <c r="P34" s="83">
        <v>746.38391614700015</v>
      </c>
      <c r="Q34" s="84">
        <f t="shared" si="0"/>
        <v>5.2546458616127307E-4</v>
      </c>
      <c r="R34" s="84">
        <f>P34/'סכום נכסי הקרן'!$C$42</f>
        <v>1.2018570374647736E-5</v>
      </c>
    </row>
    <row r="35" spans="2:18">
      <c r="B35" s="76" t="s">
        <v>3732</v>
      </c>
      <c r="C35" s="86" t="s">
        <v>3294</v>
      </c>
      <c r="D35" s="73" t="s">
        <v>3297</v>
      </c>
      <c r="E35" s="73"/>
      <c r="F35" s="73" t="s">
        <v>327</v>
      </c>
      <c r="G35" s="95">
        <v>42509</v>
      </c>
      <c r="H35" s="73" t="s">
        <v>305</v>
      </c>
      <c r="I35" s="83">
        <v>7.0099999999975404</v>
      </c>
      <c r="J35" s="86" t="s">
        <v>131</v>
      </c>
      <c r="K35" s="86" t="s">
        <v>135</v>
      </c>
      <c r="L35" s="87">
        <v>2.7400000000000001E-2</v>
      </c>
      <c r="M35" s="87">
        <v>2.6999999999987496E-2</v>
      </c>
      <c r="N35" s="83">
        <v>633817.89287300012</v>
      </c>
      <c r="O35" s="85">
        <v>113.61</v>
      </c>
      <c r="P35" s="83">
        <v>720.08051957700013</v>
      </c>
      <c r="Q35" s="84">
        <f t="shared" si="0"/>
        <v>5.0694663166857626E-4</v>
      </c>
      <c r="R35" s="84">
        <f>P35/'סכום נכסי הקרן'!$C$42</f>
        <v>1.1595022632085513E-5</v>
      </c>
    </row>
    <row r="36" spans="2:18">
      <c r="B36" s="76" t="s">
        <v>3732</v>
      </c>
      <c r="C36" s="86" t="s">
        <v>3294</v>
      </c>
      <c r="D36" s="73" t="s">
        <v>3298</v>
      </c>
      <c r="E36" s="73"/>
      <c r="F36" s="73" t="s">
        <v>327</v>
      </c>
      <c r="G36" s="95">
        <v>42723</v>
      </c>
      <c r="H36" s="73" t="s">
        <v>305</v>
      </c>
      <c r="I36" s="83">
        <v>6.9200000000237312</v>
      </c>
      <c r="J36" s="86" t="s">
        <v>131</v>
      </c>
      <c r="K36" s="86" t="s">
        <v>135</v>
      </c>
      <c r="L36" s="87">
        <v>3.15E-2</v>
      </c>
      <c r="M36" s="87">
        <v>2.8300000000097608E-2</v>
      </c>
      <c r="N36" s="83">
        <v>90545.411541000009</v>
      </c>
      <c r="O36" s="85">
        <v>115.42</v>
      </c>
      <c r="P36" s="83">
        <v>104.50751150600001</v>
      </c>
      <c r="Q36" s="84">
        <f t="shared" si="0"/>
        <v>7.3574731577454402E-5</v>
      </c>
      <c r="R36" s="84">
        <f>P36/'סכום נכסי הקרן'!$C$42</f>
        <v>1.6828214736969146E-6</v>
      </c>
    </row>
    <row r="37" spans="2:18">
      <c r="B37" s="76" t="s">
        <v>3732</v>
      </c>
      <c r="C37" s="86" t="s">
        <v>3294</v>
      </c>
      <c r="D37" s="73" t="s">
        <v>3299</v>
      </c>
      <c r="E37" s="73"/>
      <c r="F37" s="73" t="s">
        <v>327</v>
      </c>
      <c r="G37" s="95">
        <v>42918</v>
      </c>
      <c r="H37" s="73" t="s">
        <v>305</v>
      </c>
      <c r="I37" s="83">
        <v>6.8900000000046191</v>
      </c>
      <c r="J37" s="86" t="s">
        <v>131</v>
      </c>
      <c r="K37" s="86" t="s">
        <v>135</v>
      </c>
      <c r="L37" s="87">
        <v>3.1899999999999998E-2</v>
      </c>
      <c r="M37" s="87">
        <v>3.1000000000027401E-2</v>
      </c>
      <c r="N37" s="83">
        <v>452727.06293100008</v>
      </c>
      <c r="O37" s="85">
        <v>112.84</v>
      </c>
      <c r="P37" s="83">
        <v>510.8572246760001</v>
      </c>
      <c r="Q37" s="84">
        <f t="shared" si="0"/>
        <v>3.5965054222712132E-4</v>
      </c>
      <c r="R37" s="84">
        <f>P37/'סכום נכסי הקרן'!$C$42</f>
        <v>8.2260260079834176E-6</v>
      </c>
    </row>
    <row r="38" spans="2:18">
      <c r="B38" s="76" t="s">
        <v>3732</v>
      </c>
      <c r="C38" s="86" t="s">
        <v>3294</v>
      </c>
      <c r="D38" s="73" t="s">
        <v>3300</v>
      </c>
      <c r="E38" s="73"/>
      <c r="F38" s="73" t="s">
        <v>327</v>
      </c>
      <c r="G38" s="95">
        <v>43915</v>
      </c>
      <c r="H38" s="73" t="s">
        <v>305</v>
      </c>
      <c r="I38" s="83">
        <v>6.9200000000026218</v>
      </c>
      <c r="J38" s="86" t="s">
        <v>131</v>
      </c>
      <c r="K38" s="86" t="s">
        <v>135</v>
      </c>
      <c r="L38" s="87">
        <v>2.6600000000000002E-2</v>
      </c>
      <c r="M38" s="87">
        <v>3.6700000000016136E-2</v>
      </c>
      <c r="N38" s="83">
        <v>953109.61101900006</v>
      </c>
      <c r="O38" s="85">
        <v>104.04</v>
      </c>
      <c r="P38" s="83">
        <v>991.61522082000022</v>
      </c>
      <c r="Q38" s="84">
        <f t="shared" si="0"/>
        <v>6.9811081183155928E-4</v>
      </c>
      <c r="R38" s="84">
        <f>P38/'סכום נכסי הקרן'!$C$42</f>
        <v>1.5967382278974268E-5</v>
      </c>
    </row>
    <row r="39" spans="2:18">
      <c r="B39" s="76" t="s">
        <v>3732</v>
      </c>
      <c r="C39" s="86" t="s">
        <v>3294</v>
      </c>
      <c r="D39" s="73" t="s">
        <v>3301</v>
      </c>
      <c r="E39" s="73"/>
      <c r="F39" s="73" t="s">
        <v>327</v>
      </c>
      <c r="G39" s="95">
        <v>44168</v>
      </c>
      <c r="H39" s="73" t="s">
        <v>305</v>
      </c>
      <c r="I39" s="83">
        <v>7.0399999999990133</v>
      </c>
      <c r="J39" s="86" t="s">
        <v>131</v>
      </c>
      <c r="K39" s="86" t="s">
        <v>135</v>
      </c>
      <c r="L39" s="87">
        <v>1.89E-2</v>
      </c>
      <c r="M39" s="87">
        <v>3.9099999999987353E-2</v>
      </c>
      <c r="N39" s="83">
        <v>965302.9093360001</v>
      </c>
      <c r="O39" s="85">
        <v>96.65</v>
      </c>
      <c r="P39" s="83">
        <v>932.96526669800016</v>
      </c>
      <c r="Q39" s="84">
        <f t="shared" si="0"/>
        <v>6.5682043404557185E-4</v>
      </c>
      <c r="R39" s="84">
        <f>P39/'סכום נכסי הקרן'!$C$42</f>
        <v>1.5022977414619862E-5</v>
      </c>
    </row>
    <row r="40" spans="2:18">
      <c r="B40" s="76" t="s">
        <v>3732</v>
      </c>
      <c r="C40" s="86" t="s">
        <v>3294</v>
      </c>
      <c r="D40" s="73" t="s">
        <v>3302</v>
      </c>
      <c r="E40" s="73"/>
      <c r="F40" s="73" t="s">
        <v>327</v>
      </c>
      <c r="G40" s="95">
        <v>44277</v>
      </c>
      <c r="H40" s="73" t="s">
        <v>305</v>
      </c>
      <c r="I40" s="83">
        <v>6.9700000000008639</v>
      </c>
      <c r="J40" s="86" t="s">
        <v>131</v>
      </c>
      <c r="K40" s="86" t="s">
        <v>135</v>
      </c>
      <c r="L40" s="87">
        <v>1.9E-2</v>
      </c>
      <c r="M40" s="87">
        <v>4.6100000000008932E-2</v>
      </c>
      <c r="N40" s="83">
        <v>1467907.2652280002</v>
      </c>
      <c r="O40" s="85">
        <v>92.37</v>
      </c>
      <c r="P40" s="83">
        <v>1355.9059555389999</v>
      </c>
      <c r="Q40" s="84">
        <f t="shared" si="0"/>
        <v>9.5457652072527134E-4</v>
      </c>
      <c r="R40" s="84">
        <f>P40/'סכום נכסי הקרן'!$C$42</f>
        <v>2.183333643116708E-5</v>
      </c>
    </row>
    <row r="41" spans="2:18">
      <c r="B41" s="76" t="s">
        <v>3733</v>
      </c>
      <c r="C41" s="86" t="s">
        <v>3294</v>
      </c>
      <c r="D41" s="73" t="s">
        <v>3303</v>
      </c>
      <c r="E41" s="73"/>
      <c r="F41" s="73" t="s">
        <v>316</v>
      </c>
      <c r="G41" s="95">
        <v>42186</v>
      </c>
      <c r="H41" s="73" t="s">
        <v>133</v>
      </c>
      <c r="I41" s="83">
        <v>1.92</v>
      </c>
      <c r="J41" s="86" t="s">
        <v>131</v>
      </c>
      <c r="K41" s="86" t="s">
        <v>134</v>
      </c>
      <c r="L41" s="87">
        <v>9.8519999999999996E-2</v>
      </c>
      <c r="M41" s="87">
        <v>6.1999999999999993E-2</v>
      </c>
      <c r="N41" s="83">
        <v>4429583.3400000008</v>
      </c>
      <c r="O41" s="85">
        <v>109.67</v>
      </c>
      <c r="P41" s="83">
        <v>18576.701570000005</v>
      </c>
      <c r="Q41" s="84">
        <f t="shared" si="0"/>
        <v>1.3078254490145012E-2</v>
      </c>
      <c r="R41" s="84">
        <f>P41/'סכום נכסי הקרן'!$C$42</f>
        <v>2.9912942966458839E-4</v>
      </c>
    </row>
    <row r="42" spans="2:18">
      <c r="B42" s="76" t="s">
        <v>3733</v>
      </c>
      <c r="C42" s="86" t="s">
        <v>3294</v>
      </c>
      <c r="D42" s="73" t="s">
        <v>3304</v>
      </c>
      <c r="E42" s="73"/>
      <c r="F42" s="73" t="s">
        <v>316</v>
      </c>
      <c r="G42" s="95">
        <v>43100</v>
      </c>
      <c r="H42" s="73" t="s">
        <v>133</v>
      </c>
      <c r="I42" s="83">
        <v>1.9199999999999997</v>
      </c>
      <c r="J42" s="86" t="s">
        <v>131</v>
      </c>
      <c r="K42" s="86" t="s">
        <v>134</v>
      </c>
      <c r="L42" s="87">
        <v>9.8519999999999996E-2</v>
      </c>
      <c r="M42" s="87">
        <v>6.2E-2</v>
      </c>
      <c r="N42" s="83">
        <v>9109588.7899999991</v>
      </c>
      <c r="O42" s="85">
        <v>109.67</v>
      </c>
      <c r="P42" s="83">
        <v>38203.618550000007</v>
      </c>
      <c r="Q42" s="84">
        <f t="shared" si="0"/>
        <v>2.6895875134701038E-2</v>
      </c>
      <c r="R42" s="84">
        <f>P42/'סכום נכסי הקרן'!$C$42</f>
        <v>6.1516984513763657E-4</v>
      </c>
    </row>
    <row r="43" spans="2:18">
      <c r="B43" s="76" t="s">
        <v>3733</v>
      </c>
      <c r="C43" s="86" t="s">
        <v>3294</v>
      </c>
      <c r="D43" s="73" t="s">
        <v>3305</v>
      </c>
      <c r="E43" s="73"/>
      <c r="F43" s="73" t="s">
        <v>316</v>
      </c>
      <c r="G43" s="95">
        <v>38533</v>
      </c>
      <c r="H43" s="73" t="s">
        <v>133</v>
      </c>
      <c r="I43" s="83">
        <v>1.9300000000000004</v>
      </c>
      <c r="J43" s="86" t="s">
        <v>131</v>
      </c>
      <c r="K43" s="86" t="s">
        <v>135</v>
      </c>
      <c r="L43" s="87">
        <v>3.8450999999999999E-2</v>
      </c>
      <c r="M43" s="87">
        <v>2.3900000000000005E-2</v>
      </c>
      <c r="N43" s="83">
        <v>26998035.210000005</v>
      </c>
      <c r="O43" s="85">
        <v>147.99</v>
      </c>
      <c r="P43" s="83">
        <v>39954.407279999999</v>
      </c>
      <c r="Q43" s="84">
        <f t="shared" si="0"/>
        <v>2.8128454582841342E-2</v>
      </c>
      <c r="R43" s="84">
        <f>P43/'סכום נכסי הקרן'!$C$42</f>
        <v>6.4336174089989846E-4</v>
      </c>
    </row>
    <row r="44" spans="2:18">
      <c r="B44" s="76" t="s">
        <v>3734</v>
      </c>
      <c r="C44" s="86" t="s">
        <v>3286</v>
      </c>
      <c r="D44" s="73">
        <v>4069</v>
      </c>
      <c r="E44" s="73"/>
      <c r="F44" s="73" t="s">
        <v>335</v>
      </c>
      <c r="G44" s="95">
        <v>42052</v>
      </c>
      <c r="H44" s="73" t="s">
        <v>133</v>
      </c>
      <c r="I44" s="83">
        <v>3.8599999999992511</v>
      </c>
      <c r="J44" s="86" t="s">
        <v>523</v>
      </c>
      <c r="K44" s="86" t="s">
        <v>135</v>
      </c>
      <c r="L44" s="87">
        <v>2.9779E-2</v>
      </c>
      <c r="M44" s="87">
        <v>2.3299999999993881E-2</v>
      </c>
      <c r="N44" s="83">
        <v>1439799.2214560001</v>
      </c>
      <c r="O44" s="85">
        <v>116.86</v>
      </c>
      <c r="P44" s="83">
        <v>1682.5494918910001</v>
      </c>
      <c r="Q44" s="84">
        <f t="shared" si="0"/>
        <v>1.1845380819784938E-3</v>
      </c>
      <c r="R44" s="84">
        <f>P44/'סכום נכסי הקרן'!$C$42</f>
        <v>2.7093080437088474E-5</v>
      </c>
    </row>
    <row r="45" spans="2:18">
      <c r="B45" s="76" t="s">
        <v>3735</v>
      </c>
      <c r="C45" s="86" t="s">
        <v>3294</v>
      </c>
      <c r="D45" s="73" t="s">
        <v>3306</v>
      </c>
      <c r="E45" s="73"/>
      <c r="F45" s="73" t="s">
        <v>335</v>
      </c>
      <c r="G45" s="95">
        <v>42122</v>
      </c>
      <c r="H45" s="73" t="s">
        <v>133</v>
      </c>
      <c r="I45" s="83">
        <v>4.2100000000000248</v>
      </c>
      <c r="J45" s="86" t="s">
        <v>315</v>
      </c>
      <c r="K45" s="86" t="s">
        <v>135</v>
      </c>
      <c r="L45" s="87">
        <v>2.98E-2</v>
      </c>
      <c r="M45" s="87">
        <v>2.8100000000000246E-2</v>
      </c>
      <c r="N45" s="83">
        <v>8861149.2058900017</v>
      </c>
      <c r="O45" s="85">
        <v>113.73</v>
      </c>
      <c r="P45" s="83">
        <v>10077.785013475002</v>
      </c>
      <c r="Q45" s="84">
        <f t="shared" si="0"/>
        <v>7.0948998457316297E-3</v>
      </c>
      <c r="R45" s="84">
        <f>P45/'סכום נכסי הקרן'!$C$42</f>
        <v>1.6227649844100463E-4</v>
      </c>
    </row>
    <row r="46" spans="2:18">
      <c r="B46" s="76" t="s">
        <v>3733</v>
      </c>
      <c r="C46" s="86" t="s">
        <v>3294</v>
      </c>
      <c r="D46" s="73" t="s">
        <v>3307</v>
      </c>
      <c r="E46" s="73"/>
      <c r="F46" s="73" t="s">
        <v>335</v>
      </c>
      <c r="G46" s="95">
        <v>39261</v>
      </c>
      <c r="H46" s="73" t="s">
        <v>133</v>
      </c>
      <c r="I46" s="83">
        <v>1.9000000000000001</v>
      </c>
      <c r="J46" s="86" t="s">
        <v>131</v>
      </c>
      <c r="K46" s="86" t="s">
        <v>135</v>
      </c>
      <c r="L46" s="87">
        <v>4.7039999999999998E-2</v>
      </c>
      <c r="M46" s="87">
        <v>4.8600000000000004E-2</v>
      </c>
      <c r="N46" s="83">
        <v>10615763.740000002</v>
      </c>
      <c r="O46" s="85">
        <v>135.43</v>
      </c>
      <c r="P46" s="83">
        <v>14376.929350000002</v>
      </c>
      <c r="Q46" s="84">
        <f t="shared" si="0"/>
        <v>1.0121556839228218E-2</v>
      </c>
      <c r="R46" s="84">
        <f>P46/'סכום נכסי הקרן'!$C$42</f>
        <v>2.3150302870444299E-4</v>
      </c>
    </row>
    <row r="47" spans="2:18">
      <c r="B47" s="76" t="s">
        <v>3736</v>
      </c>
      <c r="C47" s="86" t="s">
        <v>3286</v>
      </c>
      <c r="D47" s="73">
        <v>4099</v>
      </c>
      <c r="E47" s="73"/>
      <c r="F47" s="73" t="s">
        <v>335</v>
      </c>
      <c r="G47" s="95">
        <v>42052</v>
      </c>
      <c r="H47" s="73" t="s">
        <v>133</v>
      </c>
      <c r="I47" s="83">
        <v>3.8699999999989156</v>
      </c>
      <c r="J47" s="86" t="s">
        <v>523</v>
      </c>
      <c r="K47" s="86" t="s">
        <v>135</v>
      </c>
      <c r="L47" s="87">
        <v>2.9779E-2</v>
      </c>
      <c r="M47" s="87">
        <v>3.2399999999986794E-2</v>
      </c>
      <c r="N47" s="83">
        <v>1045516.0548690002</v>
      </c>
      <c r="O47" s="85">
        <v>112.96</v>
      </c>
      <c r="P47" s="83">
        <v>1181.0150207440004</v>
      </c>
      <c r="Q47" s="84">
        <f t="shared" si="0"/>
        <v>8.3145088700339843E-4</v>
      </c>
      <c r="R47" s="84">
        <f>P47/'סכום נכסי הקרן'!$C$42</f>
        <v>1.901717311059031E-5</v>
      </c>
    </row>
    <row r="48" spans="2:18">
      <c r="B48" s="76" t="s">
        <v>3736</v>
      </c>
      <c r="C48" s="86" t="s">
        <v>3286</v>
      </c>
      <c r="D48" s="73" t="s">
        <v>3308</v>
      </c>
      <c r="E48" s="73"/>
      <c r="F48" s="73" t="s">
        <v>335</v>
      </c>
      <c r="G48" s="95">
        <v>42054</v>
      </c>
      <c r="H48" s="73" t="s">
        <v>133</v>
      </c>
      <c r="I48" s="83">
        <v>3.8700000000302395</v>
      </c>
      <c r="J48" s="86" t="s">
        <v>523</v>
      </c>
      <c r="K48" s="86" t="s">
        <v>135</v>
      </c>
      <c r="L48" s="87">
        <v>2.9779E-2</v>
      </c>
      <c r="M48" s="87">
        <v>3.2400000000155693E-2</v>
      </c>
      <c r="N48" s="83">
        <v>29567.762509000004</v>
      </c>
      <c r="O48" s="85">
        <v>112.96</v>
      </c>
      <c r="P48" s="83">
        <v>33.399746477000008</v>
      </c>
      <c r="Q48" s="84">
        <f t="shared" si="0"/>
        <v>2.3513882843332466E-5</v>
      </c>
      <c r="R48" s="84">
        <f>P48/'סכום נכסי הקרן'!$C$42</f>
        <v>5.3781598832062499E-7</v>
      </c>
    </row>
    <row r="49" spans="2:18">
      <c r="B49" s="76" t="s">
        <v>3737</v>
      </c>
      <c r="C49" s="86" t="s">
        <v>3294</v>
      </c>
      <c r="D49" s="73" t="s">
        <v>3309</v>
      </c>
      <c r="E49" s="73"/>
      <c r="F49" s="73" t="s">
        <v>3310</v>
      </c>
      <c r="G49" s="95">
        <v>40742</v>
      </c>
      <c r="H49" s="73" t="s">
        <v>3285</v>
      </c>
      <c r="I49" s="83">
        <v>3.060000000000112</v>
      </c>
      <c r="J49" s="86" t="s">
        <v>308</v>
      </c>
      <c r="K49" s="86" t="s">
        <v>135</v>
      </c>
      <c r="L49" s="87">
        <v>4.4999999999999998E-2</v>
      </c>
      <c r="M49" s="87">
        <v>2.0600000000001124E-2</v>
      </c>
      <c r="N49" s="83">
        <v>3275526.5752930003</v>
      </c>
      <c r="O49" s="85">
        <v>124.81</v>
      </c>
      <c r="P49" s="83">
        <v>4088.1848764590004</v>
      </c>
      <c r="Q49" s="84">
        <f t="shared" si="0"/>
        <v>2.8781386197987376E-3</v>
      </c>
      <c r="R49" s="84">
        <f>P49/'סכום נכסי הקרן'!$C$42</f>
        <v>6.5829577218027969E-5</v>
      </c>
    </row>
    <row r="50" spans="2:18">
      <c r="B50" s="76" t="s">
        <v>3738</v>
      </c>
      <c r="C50" s="86" t="s">
        <v>3294</v>
      </c>
      <c r="D50" s="73" t="s">
        <v>3311</v>
      </c>
      <c r="E50" s="73"/>
      <c r="F50" s="73" t="s">
        <v>3310</v>
      </c>
      <c r="G50" s="95">
        <v>41534</v>
      </c>
      <c r="H50" s="73" t="s">
        <v>3285</v>
      </c>
      <c r="I50" s="83">
        <v>5.3800000000000283</v>
      </c>
      <c r="J50" s="86" t="s">
        <v>448</v>
      </c>
      <c r="K50" s="86" t="s">
        <v>135</v>
      </c>
      <c r="L50" s="87">
        <v>3.9842000000000002E-2</v>
      </c>
      <c r="M50" s="87">
        <v>3.5100000000000124E-2</v>
      </c>
      <c r="N50" s="83">
        <v>9675017.3736250009</v>
      </c>
      <c r="O50" s="85">
        <v>115.19</v>
      </c>
      <c r="P50" s="83">
        <v>11144.651838986001</v>
      </c>
      <c r="Q50" s="84">
        <f t="shared" si="0"/>
        <v>7.8459888266548435E-3</v>
      </c>
      <c r="R50" s="84">
        <f>P50/'סכום נכסי הקרן'!$C$42</f>
        <v>1.7945561195804299E-4</v>
      </c>
    </row>
    <row r="51" spans="2:18">
      <c r="B51" s="76" t="s">
        <v>3739</v>
      </c>
      <c r="C51" s="86" t="s">
        <v>3294</v>
      </c>
      <c r="D51" s="73" t="s">
        <v>3312</v>
      </c>
      <c r="E51" s="73"/>
      <c r="F51" s="73" t="s">
        <v>396</v>
      </c>
      <c r="G51" s="95">
        <v>43431</v>
      </c>
      <c r="H51" s="73" t="s">
        <v>305</v>
      </c>
      <c r="I51" s="83">
        <v>7.7899999999888783</v>
      </c>
      <c r="J51" s="86" t="s">
        <v>315</v>
      </c>
      <c r="K51" s="86" t="s">
        <v>135</v>
      </c>
      <c r="L51" s="87">
        <v>3.6600000000000001E-2</v>
      </c>
      <c r="M51" s="87">
        <v>3.4799999999957157E-2</v>
      </c>
      <c r="N51" s="83">
        <v>281855.96009200008</v>
      </c>
      <c r="O51" s="85">
        <v>112.62</v>
      </c>
      <c r="P51" s="83">
        <v>317.42620240700006</v>
      </c>
      <c r="Q51" s="84">
        <f t="shared" si="0"/>
        <v>2.2347243084440782E-4</v>
      </c>
      <c r="R51" s="84">
        <f>P51/'סכום נכסי הקרן'!$C$42</f>
        <v>5.1113228324635298E-6</v>
      </c>
    </row>
    <row r="52" spans="2:18">
      <c r="B52" s="76" t="s">
        <v>3739</v>
      </c>
      <c r="C52" s="86" t="s">
        <v>3294</v>
      </c>
      <c r="D52" s="73" t="s">
        <v>3313</v>
      </c>
      <c r="E52" s="73"/>
      <c r="F52" s="73" t="s">
        <v>396</v>
      </c>
      <c r="G52" s="95">
        <v>43276</v>
      </c>
      <c r="H52" s="73" t="s">
        <v>305</v>
      </c>
      <c r="I52" s="83">
        <v>7.8499999999875971</v>
      </c>
      <c r="J52" s="86" t="s">
        <v>315</v>
      </c>
      <c r="K52" s="86" t="s">
        <v>135</v>
      </c>
      <c r="L52" s="87">
        <v>3.2599999999999997E-2</v>
      </c>
      <c r="M52" s="87">
        <v>3.5599999999932103E-2</v>
      </c>
      <c r="N52" s="83">
        <v>280821.26650200004</v>
      </c>
      <c r="O52" s="85">
        <v>109.1</v>
      </c>
      <c r="P52" s="83">
        <v>306.3760141680001</v>
      </c>
      <c r="Q52" s="84">
        <f t="shared" si="0"/>
        <v>2.1569294569689199E-4</v>
      </c>
      <c r="R52" s="84">
        <f>P52/'סכום נכסי הקרן'!$C$42</f>
        <v>4.933388310925194E-6</v>
      </c>
    </row>
    <row r="53" spans="2:18">
      <c r="B53" s="76" t="s">
        <v>3739</v>
      </c>
      <c r="C53" s="86" t="s">
        <v>3294</v>
      </c>
      <c r="D53" s="73" t="s">
        <v>3314</v>
      </c>
      <c r="E53" s="73"/>
      <c r="F53" s="73" t="s">
        <v>396</v>
      </c>
      <c r="G53" s="95">
        <v>43222</v>
      </c>
      <c r="H53" s="73" t="s">
        <v>305</v>
      </c>
      <c r="I53" s="83">
        <v>7.850000000001562</v>
      </c>
      <c r="J53" s="86" t="s">
        <v>315</v>
      </c>
      <c r="K53" s="86" t="s">
        <v>135</v>
      </c>
      <c r="L53" s="87">
        <v>3.2199999999999999E-2</v>
      </c>
      <c r="M53" s="87">
        <v>3.5700000000011278E-2</v>
      </c>
      <c r="N53" s="83">
        <v>1341951.8017950002</v>
      </c>
      <c r="O53" s="85">
        <v>109.67</v>
      </c>
      <c r="P53" s="83">
        <v>1471.7184505620003</v>
      </c>
      <c r="Q53" s="84">
        <f t="shared" si="0"/>
        <v>1.0361101168452336E-3</v>
      </c>
      <c r="R53" s="84">
        <f>P53/'סכום נכסי הקרן'!$C$42</f>
        <v>2.3698195241205181E-5</v>
      </c>
    </row>
    <row r="54" spans="2:18">
      <c r="B54" s="76" t="s">
        <v>3739</v>
      </c>
      <c r="C54" s="86" t="s">
        <v>3294</v>
      </c>
      <c r="D54" s="73" t="s">
        <v>3315</v>
      </c>
      <c r="E54" s="73"/>
      <c r="F54" s="73" t="s">
        <v>396</v>
      </c>
      <c r="G54" s="95">
        <v>43922</v>
      </c>
      <c r="H54" s="73" t="s">
        <v>305</v>
      </c>
      <c r="I54" s="83">
        <v>7.9899999999894957</v>
      </c>
      <c r="J54" s="86" t="s">
        <v>315</v>
      </c>
      <c r="K54" s="86" t="s">
        <v>135</v>
      </c>
      <c r="L54" s="87">
        <v>2.7699999999999999E-2</v>
      </c>
      <c r="M54" s="87">
        <v>3.319999999996634E-2</v>
      </c>
      <c r="N54" s="83">
        <v>322873.19718200003</v>
      </c>
      <c r="O54" s="85">
        <v>106.73</v>
      </c>
      <c r="P54" s="83">
        <v>344.60255223800004</v>
      </c>
      <c r="Q54" s="84">
        <f t="shared" si="0"/>
        <v>2.4260495649024166E-4</v>
      </c>
      <c r="R54" s="84">
        <f>P54/'סכום נכסי הקרן'!$C$42</f>
        <v>5.5489272152803642E-6</v>
      </c>
    </row>
    <row r="55" spans="2:18">
      <c r="B55" s="76" t="s">
        <v>3739</v>
      </c>
      <c r="C55" s="86" t="s">
        <v>3294</v>
      </c>
      <c r="D55" s="73" t="s">
        <v>3316</v>
      </c>
      <c r="E55" s="73"/>
      <c r="F55" s="73" t="s">
        <v>396</v>
      </c>
      <c r="G55" s="95">
        <v>43978</v>
      </c>
      <c r="H55" s="73" t="s">
        <v>305</v>
      </c>
      <c r="I55" s="83">
        <v>8.0199999999906399</v>
      </c>
      <c r="J55" s="86" t="s">
        <v>315</v>
      </c>
      <c r="K55" s="86" t="s">
        <v>135</v>
      </c>
      <c r="L55" s="87">
        <v>2.3E-2</v>
      </c>
      <c r="M55" s="87">
        <v>3.7199999999973254E-2</v>
      </c>
      <c r="N55" s="83">
        <v>135443.487712</v>
      </c>
      <c r="O55" s="85">
        <v>99.39</v>
      </c>
      <c r="P55" s="83">
        <v>134.61729601300004</v>
      </c>
      <c r="Q55" s="84">
        <f t="shared" si="0"/>
        <v>9.4772435752338868E-5</v>
      </c>
      <c r="R55" s="84">
        <f>P55/'סכום נכסי הקרן'!$C$42</f>
        <v>2.1676611871930807E-6</v>
      </c>
    </row>
    <row r="56" spans="2:18">
      <c r="B56" s="76" t="s">
        <v>3739</v>
      </c>
      <c r="C56" s="86" t="s">
        <v>3294</v>
      </c>
      <c r="D56" s="73" t="s">
        <v>3317</v>
      </c>
      <c r="E56" s="73"/>
      <c r="F56" s="73" t="s">
        <v>396</v>
      </c>
      <c r="G56" s="95">
        <v>44010</v>
      </c>
      <c r="H56" s="73" t="s">
        <v>305</v>
      </c>
      <c r="I56" s="83">
        <v>8.0899999999819077</v>
      </c>
      <c r="J56" s="86" t="s">
        <v>315</v>
      </c>
      <c r="K56" s="86" t="s">
        <v>135</v>
      </c>
      <c r="L56" s="87">
        <v>2.2000000000000002E-2</v>
      </c>
      <c r="M56" s="87">
        <v>3.479999999992333E-2</v>
      </c>
      <c r="N56" s="83">
        <v>212374.64069200002</v>
      </c>
      <c r="O56" s="85">
        <v>100.72</v>
      </c>
      <c r="P56" s="83">
        <v>213.90375344300003</v>
      </c>
      <c r="Q56" s="84">
        <f t="shared" si="0"/>
        <v>1.5059119690238884E-4</v>
      </c>
      <c r="R56" s="84">
        <f>P56/'סכום נכסי הקרן'!$C$42</f>
        <v>3.4443632272076879E-6</v>
      </c>
    </row>
    <row r="57" spans="2:18">
      <c r="B57" s="76" t="s">
        <v>3739</v>
      </c>
      <c r="C57" s="86" t="s">
        <v>3294</v>
      </c>
      <c r="D57" s="73" t="s">
        <v>3318</v>
      </c>
      <c r="E57" s="73"/>
      <c r="F57" s="73" t="s">
        <v>396</v>
      </c>
      <c r="G57" s="95">
        <v>44133</v>
      </c>
      <c r="H57" s="73" t="s">
        <v>305</v>
      </c>
      <c r="I57" s="83">
        <v>8.0000000000036078</v>
      </c>
      <c r="J57" s="86" t="s">
        <v>315</v>
      </c>
      <c r="K57" s="86" t="s">
        <v>135</v>
      </c>
      <c r="L57" s="87">
        <v>2.3799999999999998E-2</v>
      </c>
      <c r="M57" s="87">
        <v>3.7300000000034285E-2</v>
      </c>
      <c r="N57" s="83">
        <v>276169.14769600006</v>
      </c>
      <c r="O57" s="85">
        <v>100.3</v>
      </c>
      <c r="P57" s="83">
        <v>276.99766948500007</v>
      </c>
      <c r="Q57" s="84">
        <f t="shared" si="0"/>
        <v>1.9501018526088673E-4</v>
      </c>
      <c r="R57" s="84">
        <f>P57/'סכום נכסי הקרן'!$C$42</f>
        <v>4.4603265320942667E-6</v>
      </c>
    </row>
    <row r="58" spans="2:18">
      <c r="B58" s="76" t="s">
        <v>3739</v>
      </c>
      <c r="C58" s="86" t="s">
        <v>3294</v>
      </c>
      <c r="D58" s="73" t="s">
        <v>3319</v>
      </c>
      <c r="E58" s="73"/>
      <c r="F58" s="73" t="s">
        <v>396</v>
      </c>
      <c r="G58" s="95">
        <v>44251</v>
      </c>
      <c r="H58" s="73" t="s">
        <v>305</v>
      </c>
      <c r="I58" s="83">
        <v>7.900000000000885</v>
      </c>
      <c r="J58" s="86" t="s">
        <v>315</v>
      </c>
      <c r="K58" s="86" t="s">
        <v>135</v>
      </c>
      <c r="L58" s="87">
        <v>2.3599999999999999E-2</v>
      </c>
      <c r="M58" s="87">
        <v>4.2400000000011637E-2</v>
      </c>
      <c r="N58" s="83">
        <v>819979.45967300015</v>
      </c>
      <c r="O58" s="85">
        <v>96.43</v>
      </c>
      <c r="P58" s="83">
        <v>790.70614121700009</v>
      </c>
      <c r="Q58" s="84">
        <f t="shared" si="0"/>
        <v>5.5666804479738788E-4</v>
      </c>
      <c r="R58" s="84">
        <f>P58/'סכום נכסי הקרן'!$C$42</f>
        <v>1.2732264453044593E-5</v>
      </c>
    </row>
    <row r="59" spans="2:18">
      <c r="B59" s="76" t="s">
        <v>3739</v>
      </c>
      <c r="C59" s="86" t="s">
        <v>3294</v>
      </c>
      <c r="D59" s="73" t="s">
        <v>3320</v>
      </c>
      <c r="E59" s="73"/>
      <c r="F59" s="73" t="s">
        <v>396</v>
      </c>
      <c r="G59" s="95">
        <v>44294</v>
      </c>
      <c r="H59" s="73" t="s">
        <v>305</v>
      </c>
      <c r="I59" s="83">
        <v>7.8699999999991217</v>
      </c>
      <c r="J59" s="86" t="s">
        <v>315</v>
      </c>
      <c r="K59" s="86" t="s">
        <v>135</v>
      </c>
      <c r="L59" s="87">
        <v>2.3199999999999998E-2</v>
      </c>
      <c r="M59" s="87">
        <v>4.4099999999998751E-2</v>
      </c>
      <c r="N59" s="83">
        <v>589965.29398200009</v>
      </c>
      <c r="O59" s="85">
        <v>94.6</v>
      </c>
      <c r="P59" s="83">
        <v>558.10718922700016</v>
      </c>
      <c r="Q59" s="84">
        <f t="shared" si="0"/>
        <v>3.9291516989634371E-4</v>
      </c>
      <c r="R59" s="84">
        <f>P59/'סכום נכסי הקרן'!$C$42</f>
        <v>8.986863710766875E-6</v>
      </c>
    </row>
    <row r="60" spans="2:18">
      <c r="B60" s="76" t="s">
        <v>3739</v>
      </c>
      <c r="C60" s="86" t="s">
        <v>3294</v>
      </c>
      <c r="D60" s="73" t="s">
        <v>3321</v>
      </c>
      <c r="E60" s="73"/>
      <c r="F60" s="73" t="s">
        <v>396</v>
      </c>
      <c r="G60" s="95">
        <v>44602</v>
      </c>
      <c r="H60" s="73" t="s">
        <v>305</v>
      </c>
      <c r="I60" s="83">
        <v>7.7599999999978264</v>
      </c>
      <c r="J60" s="86" t="s">
        <v>315</v>
      </c>
      <c r="K60" s="86" t="s">
        <v>135</v>
      </c>
      <c r="L60" s="87">
        <v>2.0899999999999998E-2</v>
      </c>
      <c r="M60" s="87">
        <v>5.2399999999979949E-2</v>
      </c>
      <c r="N60" s="83">
        <v>845232.5557550001</v>
      </c>
      <c r="O60" s="85">
        <v>84.92</v>
      </c>
      <c r="P60" s="83">
        <v>717.77146408100009</v>
      </c>
      <c r="Q60" s="84">
        <f t="shared" si="0"/>
        <v>5.0532102470628735E-4</v>
      </c>
      <c r="R60" s="84">
        <f>P60/'סכום נכסי הקרן'!$C$42</f>
        <v>1.1557841303043881E-5</v>
      </c>
    </row>
    <row r="61" spans="2:18">
      <c r="B61" s="76" t="s">
        <v>3739</v>
      </c>
      <c r="C61" s="86" t="s">
        <v>3294</v>
      </c>
      <c r="D61" s="73" t="s">
        <v>3322</v>
      </c>
      <c r="E61" s="73"/>
      <c r="F61" s="73" t="s">
        <v>396</v>
      </c>
      <c r="G61" s="95">
        <v>43500</v>
      </c>
      <c r="H61" s="73" t="s">
        <v>305</v>
      </c>
      <c r="I61" s="83">
        <v>7.860000000004967</v>
      </c>
      <c r="J61" s="86" t="s">
        <v>315</v>
      </c>
      <c r="K61" s="86" t="s">
        <v>135</v>
      </c>
      <c r="L61" s="87">
        <v>3.4500000000000003E-2</v>
      </c>
      <c r="M61" s="87">
        <v>3.3400000000020802E-2</v>
      </c>
      <c r="N61" s="83">
        <v>529045.18236099998</v>
      </c>
      <c r="O61" s="85">
        <v>112.65</v>
      </c>
      <c r="P61" s="83">
        <v>595.96936061400015</v>
      </c>
      <c r="Q61" s="84">
        <f t="shared" si="0"/>
        <v>4.1957066151216088E-4</v>
      </c>
      <c r="R61" s="84">
        <f>P61/'סכום נכסי הקרן'!$C$42</f>
        <v>9.5965354380204554E-6</v>
      </c>
    </row>
    <row r="62" spans="2:18">
      <c r="B62" s="76" t="s">
        <v>3739</v>
      </c>
      <c r="C62" s="86" t="s">
        <v>3294</v>
      </c>
      <c r="D62" s="73" t="s">
        <v>3323</v>
      </c>
      <c r="E62" s="73"/>
      <c r="F62" s="73" t="s">
        <v>396</v>
      </c>
      <c r="G62" s="95">
        <v>43556</v>
      </c>
      <c r="H62" s="73" t="s">
        <v>305</v>
      </c>
      <c r="I62" s="83">
        <v>7.929999999995192</v>
      </c>
      <c r="J62" s="86" t="s">
        <v>315</v>
      </c>
      <c r="K62" s="86" t="s">
        <v>135</v>
      </c>
      <c r="L62" s="87">
        <v>3.0499999999999999E-2</v>
      </c>
      <c r="M62" s="87">
        <v>3.3399999999975963E-2</v>
      </c>
      <c r="N62" s="83">
        <v>533502.83993100014</v>
      </c>
      <c r="O62" s="85">
        <v>109.13</v>
      </c>
      <c r="P62" s="83">
        <v>582.21166626000002</v>
      </c>
      <c r="Q62" s="84">
        <f t="shared" si="0"/>
        <v>4.0988505466310577E-4</v>
      </c>
      <c r="R62" s="84">
        <f>P62/'סכום נכסי הקרן'!$C$42</f>
        <v>9.3750035772590309E-6</v>
      </c>
    </row>
    <row r="63" spans="2:18">
      <c r="B63" s="76" t="s">
        <v>3739</v>
      </c>
      <c r="C63" s="86" t="s">
        <v>3294</v>
      </c>
      <c r="D63" s="73" t="s">
        <v>3324</v>
      </c>
      <c r="E63" s="73"/>
      <c r="F63" s="73" t="s">
        <v>396</v>
      </c>
      <c r="G63" s="95">
        <v>43647</v>
      </c>
      <c r="H63" s="73" t="s">
        <v>305</v>
      </c>
      <c r="I63" s="83">
        <v>7.9100000000004256</v>
      </c>
      <c r="J63" s="86" t="s">
        <v>315</v>
      </c>
      <c r="K63" s="86" t="s">
        <v>135</v>
      </c>
      <c r="L63" s="87">
        <v>2.8999999999999998E-2</v>
      </c>
      <c r="M63" s="87">
        <v>3.5600000000010054E-2</v>
      </c>
      <c r="N63" s="83">
        <v>495252.54291400011</v>
      </c>
      <c r="O63" s="85">
        <v>104.42</v>
      </c>
      <c r="P63" s="83">
        <v>517.1427032580001</v>
      </c>
      <c r="Q63" s="84">
        <f t="shared" si="0"/>
        <v>3.6407560596505119E-4</v>
      </c>
      <c r="R63" s="84">
        <f>P63/'סכום נכסי הקרן'!$C$42</f>
        <v>8.3272372814873731E-6</v>
      </c>
    </row>
    <row r="64" spans="2:18">
      <c r="B64" s="76" t="s">
        <v>3739</v>
      </c>
      <c r="C64" s="86" t="s">
        <v>3294</v>
      </c>
      <c r="D64" s="73" t="s">
        <v>3325</v>
      </c>
      <c r="E64" s="73"/>
      <c r="F64" s="73" t="s">
        <v>396</v>
      </c>
      <c r="G64" s="95">
        <v>43703</v>
      </c>
      <c r="H64" s="73" t="s">
        <v>305</v>
      </c>
      <c r="I64" s="83">
        <v>8.0399999999394058</v>
      </c>
      <c r="J64" s="86" t="s">
        <v>315</v>
      </c>
      <c r="K64" s="86" t="s">
        <v>135</v>
      </c>
      <c r="L64" s="87">
        <v>2.3799999999999998E-2</v>
      </c>
      <c r="M64" s="87">
        <v>3.5099999999848516E-2</v>
      </c>
      <c r="N64" s="83">
        <v>35168.450440000008</v>
      </c>
      <c r="O64" s="85">
        <v>101.36</v>
      </c>
      <c r="P64" s="83">
        <v>35.646742254000003</v>
      </c>
      <c r="Q64" s="84">
        <f t="shared" si="0"/>
        <v>2.5095798906265001E-5</v>
      </c>
      <c r="R64" s="84">
        <f>P64/'סכום נכסי הקרן'!$C$42</f>
        <v>5.7399800710905232E-7</v>
      </c>
    </row>
    <row r="65" spans="2:18">
      <c r="B65" s="76" t="s">
        <v>3739</v>
      </c>
      <c r="C65" s="86" t="s">
        <v>3294</v>
      </c>
      <c r="D65" s="73" t="s">
        <v>3326</v>
      </c>
      <c r="E65" s="73"/>
      <c r="F65" s="73" t="s">
        <v>396</v>
      </c>
      <c r="G65" s="95">
        <v>43740</v>
      </c>
      <c r="H65" s="73" t="s">
        <v>305</v>
      </c>
      <c r="I65" s="83">
        <v>7.9599999999944826</v>
      </c>
      <c r="J65" s="86" t="s">
        <v>315</v>
      </c>
      <c r="K65" s="86" t="s">
        <v>135</v>
      </c>
      <c r="L65" s="87">
        <v>2.4300000000000002E-2</v>
      </c>
      <c r="M65" s="87">
        <v>3.8299999999974355E-2</v>
      </c>
      <c r="N65" s="83">
        <v>519721.1647940001</v>
      </c>
      <c r="O65" s="85">
        <v>99.06</v>
      </c>
      <c r="P65" s="83">
        <v>514.83581090400014</v>
      </c>
      <c r="Q65" s="84">
        <f t="shared" si="0"/>
        <v>3.6245152188460797E-4</v>
      </c>
      <c r="R65" s="84">
        <f>P65/'סכום נכסי הקרן'!$C$42</f>
        <v>8.2900907842176969E-6</v>
      </c>
    </row>
    <row r="66" spans="2:18">
      <c r="B66" s="76" t="s">
        <v>3739</v>
      </c>
      <c r="C66" s="86" t="s">
        <v>3294</v>
      </c>
      <c r="D66" s="73" t="s">
        <v>3327</v>
      </c>
      <c r="E66" s="73"/>
      <c r="F66" s="73" t="s">
        <v>396</v>
      </c>
      <c r="G66" s="95">
        <v>43831</v>
      </c>
      <c r="H66" s="73" t="s">
        <v>305</v>
      </c>
      <c r="I66" s="83">
        <v>7.9500000000027482</v>
      </c>
      <c r="J66" s="86" t="s">
        <v>315</v>
      </c>
      <c r="K66" s="86" t="s">
        <v>135</v>
      </c>
      <c r="L66" s="87">
        <v>2.3799999999999998E-2</v>
      </c>
      <c r="M66" s="87">
        <v>3.9700000000012697E-2</v>
      </c>
      <c r="N66" s="83">
        <v>539417.5578040001</v>
      </c>
      <c r="O66" s="85">
        <v>97.79</v>
      </c>
      <c r="P66" s="83">
        <v>527.49644908900007</v>
      </c>
      <c r="Q66" s="84">
        <f t="shared" si="0"/>
        <v>3.7136478603794264E-4</v>
      </c>
      <c r="R66" s="84">
        <f>P66/'סכום נכסי הקרן'!$C$42</f>
        <v>8.4939574106582452E-6</v>
      </c>
    </row>
    <row r="67" spans="2:18">
      <c r="B67" s="76" t="s">
        <v>3740</v>
      </c>
      <c r="C67" s="86" t="s">
        <v>3294</v>
      </c>
      <c r="D67" s="73">
        <v>7936</v>
      </c>
      <c r="E67" s="73"/>
      <c r="F67" s="73" t="s">
        <v>3328</v>
      </c>
      <c r="G67" s="95">
        <v>44087</v>
      </c>
      <c r="H67" s="73" t="s">
        <v>3285</v>
      </c>
      <c r="I67" s="83">
        <v>5.2499999999999059</v>
      </c>
      <c r="J67" s="86" t="s">
        <v>308</v>
      </c>
      <c r="K67" s="86" t="s">
        <v>135</v>
      </c>
      <c r="L67" s="87">
        <v>1.7947999999999999E-2</v>
      </c>
      <c r="M67" s="87">
        <v>3.1000000000001134E-2</v>
      </c>
      <c r="N67" s="83">
        <v>2541724.4780839998</v>
      </c>
      <c r="O67" s="85">
        <v>104.19</v>
      </c>
      <c r="P67" s="83">
        <v>2648.2227675970007</v>
      </c>
      <c r="Q67" s="84">
        <f t="shared" si="0"/>
        <v>1.8643854061348155E-3</v>
      </c>
      <c r="R67" s="84">
        <f>P67/'סכום נכסי הקרן'!$C$42</f>
        <v>4.2642735208458671E-5</v>
      </c>
    </row>
    <row r="68" spans="2:18">
      <c r="B68" s="76" t="s">
        <v>3741</v>
      </c>
      <c r="C68" s="86" t="s">
        <v>3286</v>
      </c>
      <c r="D68" s="73">
        <v>8063</v>
      </c>
      <c r="E68" s="73"/>
      <c r="F68" s="73" t="s">
        <v>399</v>
      </c>
      <c r="G68" s="95">
        <v>44147</v>
      </c>
      <c r="H68" s="73" t="s">
        <v>133</v>
      </c>
      <c r="I68" s="83">
        <v>7.5399999999992735</v>
      </c>
      <c r="J68" s="86" t="s">
        <v>487</v>
      </c>
      <c r="K68" s="86" t="s">
        <v>135</v>
      </c>
      <c r="L68" s="87">
        <v>1.6250000000000001E-2</v>
      </c>
      <c r="M68" s="87">
        <v>3.1799999999999218E-2</v>
      </c>
      <c r="N68" s="83">
        <v>2045515.6753100005</v>
      </c>
      <c r="O68" s="85">
        <v>99.53</v>
      </c>
      <c r="P68" s="83">
        <v>2035.9018101620002</v>
      </c>
      <c r="Q68" s="84">
        <f t="shared" si="0"/>
        <v>1.4333029946093671E-3</v>
      </c>
      <c r="R68" s="84">
        <f>P68/'סכום נכסי הקרן'!$C$42</f>
        <v>3.2782899861531344E-5</v>
      </c>
    </row>
    <row r="69" spans="2:18">
      <c r="B69" s="76" t="s">
        <v>3741</v>
      </c>
      <c r="C69" s="86" t="s">
        <v>3286</v>
      </c>
      <c r="D69" s="73">
        <v>8145</v>
      </c>
      <c r="E69" s="73"/>
      <c r="F69" s="73" t="s">
        <v>399</v>
      </c>
      <c r="G69" s="95">
        <v>44185</v>
      </c>
      <c r="H69" s="73" t="s">
        <v>133</v>
      </c>
      <c r="I69" s="83">
        <v>7.549999999996758</v>
      </c>
      <c r="J69" s="86" t="s">
        <v>487</v>
      </c>
      <c r="K69" s="86" t="s">
        <v>135</v>
      </c>
      <c r="L69" s="87">
        <v>1.4990000000000002E-2</v>
      </c>
      <c r="M69" s="87">
        <v>3.2599999999988728E-2</v>
      </c>
      <c r="N69" s="83">
        <v>961556.28239300009</v>
      </c>
      <c r="O69" s="85">
        <v>97.83</v>
      </c>
      <c r="P69" s="83">
        <v>940.69050143100003</v>
      </c>
      <c r="Q69" s="84">
        <f t="shared" si="0"/>
        <v>6.6225910599998603E-4</v>
      </c>
      <c r="R69" s="84">
        <f>P69/'סכום נכסי הקרן'!$C$42</f>
        <v>1.5147372213718059E-5</v>
      </c>
    </row>
    <row r="70" spans="2:18">
      <c r="B70" s="76" t="s">
        <v>3742</v>
      </c>
      <c r="C70" s="86" t="s">
        <v>3286</v>
      </c>
      <c r="D70" s="73">
        <v>8224</v>
      </c>
      <c r="E70" s="73"/>
      <c r="F70" s="73" t="s">
        <v>399</v>
      </c>
      <c r="G70" s="95">
        <v>44223</v>
      </c>
      <c r="H70" s="73" t="s">
        <v>133</v>
      </c>
      <c r="I70" s="83">
        <v>12.350000000001391</v>
      </c>
      <c r="J70" s="86" t="s">
        <v>308</v>
      </c>
      <c r="K70" s="86" t="s">
        <v>135</v>
      </c>
      <c r="L70" s="87">
        <v>2.1537000000000001E-2</v>
      </c>
      <c r="M70" s="87">
        <v>4.0100000000004771E-2</v>
      </c>
      <c r="N70" s="83">
        <v>4386507.7303550001</v>
      </c>
      <c r="O70" s="85">
        <v>89.43</v>
      </c>
      <c r="P70" s="83">
        <v>3922.8541043130008</v>
      </c>
      <c r="Q70" s="84">
        <f t="shared" si="0"/>
        <v>2.7617434726285093E-3</v>
      </c>
      <c r="R70" s="84">
        <f>P70/'סכום נכסי הקרן'!$C$42</f>
        <v>6.3167355434915211E-5</v>
      </c>
    </row>
    <row r="71" spans="2:18">
      <c r="B71" s="76" t="s">
        <v>3742</v>
      </c>
      <c r="C71" s="86" t="s">
        <v>3286</v>
      </c>
      <c r="D71" s="73">
        <v>2963</v>
      </c>
      <c r="E71" s="73"/>
      <c r="F71" s="73" t="s">
        <v>399</v>
      </c>
      <c r="G71" s="95">
        <v>41423</v>
      </c>
      <c r="H71" s="73" t="s">
        <v>133</v>
      </c>
      <c r="I71" s="83">
        <v>2.8099999999991803</v>
      </c>
      <c r="J71" s="86" t="s">
        <v>308</v>
      </c>
      <c r="K71" s="86" t="s">
        <v>135</v>
      </c>
      <c r="L71" s="87">
        <v>0.05</v>
      </c>
      <c r="M71" s="87">
        <v>2.519999999999727E-2</v>
      </c>
      <c r="N71" s="83">
        <v>839723.81718800007</v>
      </c>
      <c r="O71" s="85">
        <v>122.01</v>
      </c>
      <c r="P71" s="83">
        <v>1024.547022364</v>
      </c>
      <c r="Q71" s="84">
        <f t="shared" si="0"/>
        <v>7.2129525497871701E-4</v>
      </c>
      <c r="R71" s="84">
        <f>P71/'סכום נכסי הקרן'!$C$42</f>
        <v>1.6497663232057593E-5</v>
      </c>
    </row>
    <row r="72" spans="2:18">
      <c r="B72" s="76" t="s">
        <v>3742</v>
      </c>
      <c r="C72" s="86" t="s">
        <v>3286</v>
      </c>
      <c r="D72" s="73">
        <v>2968</v>
      </c>
      <c r="E72" s="73"/>
      <c r="F72" s="73" t="s">
        <v>399</v>
      </c>
      <c r="G72" s="95">
        <v>41423</v>
      </c>
      <c r="H72" s="73" t="s">
        <v>133</v>
      </c>
      <c r="I72" s="83">
        <v>2.8099999999972076</v>
      </c>
      <c r="J72" s="86" t="s">
        <v>308</v>
      </c>
      <c r="K72" s="86" t="s">
        <v>135</v>
      </c>
      <c r="L72" s="87">
        <v>0.05</v>
      </c>
      <c r="M72" s="87">
        <v>2.5199999999980575E-2</v>
      </c>
      <c r="N72" s="83">
        <v>270071.87060200004</v>
      </c>
      <c r="O72" s="85">
        <v>122.01</v>
      </c>
      <c r="P72" s="83">
        <v>329.5146865320001</v>
      </c>
      <c r="Q72" s="84">
        <f t="shared" si="0"/>
        <v>2.3198289063680402E-4</v>
      </c>
      <c r="R72" s="84">
        <f>P72/'סכום נכסי הקרן'!$C$42</f>
        <v>5.3059764068989559E-6</v>
      </c>
    </row>
    <row r="73" spans="2:18">
      <c r="B73" s="76" t="s">
        <v>3742</v>
      </c>
      <c r="C73" s="86" t="s">
        <v>3286</v>
      </c>
      <c r="D73" s="73">
        <v>4605</v>
      </c>
      <c r="E73" s="73"/>
      <c r="F73" s="73" t="s">
        <v>399</v>
      </c>
      <c r="G73" s="95">
        <v>42352</v>
      </c>
      <c r="H73" s="73" t="s">
        <v>133</v>
      </c>
      <c r="I73" s="83">
        <v>5.0300000000002694</v>
      </c>
      <c r="J73" s="86" t="s">
        <v>308</v>
      </c>
      <c r="K73" s="86" t="s">
        <v>135</v>
      </c>
      <c r="L73" s="87">
        <v>0.05</v>
      </c>
      <c r="M73" s="87">
        <v>2.8000000000000004E-2</v>
      </c>
      <c r="N73" s="83">
        <v>1032111.5158440002</v>
      </c>
      <c r="O73" s="85">
        <v>126.01</v>
      </c>
      <c r="P73" s="83">
        <v>1300.5637912550003</v>
      </c>
      <c r="Q73" s="84">
        <f t="shared" si="0"/>
        <v>9.1561487267304606E-4</v>
      </c>
      <c r="R73" s="84">
        <f>P73/'סכום נכסי הקרן'!$C$42</f>
        <v>2.094219491305113E-5</v>
      </c>
    </row>
    <row r="74" spans="2:18">
      <c r="B74" s="76" t="s">
        <v>3742</v>
      </c>
      <c r="C74" s="86" t="s">
        <v>3286</v>
      </c>
      <c r="D74" s="73">
        <v>4606</v>
      </c>
      <c r="E74" s="73"/>
      <c r="F74" s="73" t="s">
        <v>399</v>
      </c>
      <c r="G74" s="95">
        <v>42352</v>
      </c>
      <c r="H74" s="73" t="s">
        <v>133</v>
      </c>
      <c r="I74" s="83">
        <v>6.7700000000006835</v>
      </c>
      <c r="J74" s="86" t="s">
        <v>308</v>
      </c>
      <c r="K74" s="86" t="s">
        <v>135</v>
      </c>
      <c r="L74" s="87">
        <v>4.0999999999999995E-2</v>
      </c>
      <c r="M74" s="87">
        <v>2.7900000000002104E-2</v>
      </c>
      <c r="N74" s="83">
        <v>3155986.0656240005</v>
      </c>
      <c r="O74" s="85">
        <v>123.26</v>
      </c>
      <c r="P74" s="83">
        <v>3890.0682385420009</v>
      </c>
      <c r="Q74" s="84">
        <f t="shared" si="0"/>
        <v>2.7386617702812358E-3</v>
      </c>
      <c r="R74" s="84">
        <f>P74/'סכום נכסי הקרן'!$C$42</f>
        <v>6.2639424397632632E-5</v>
      </c>
    </row>
    <row r="75" spans="2:18">
      <c r="B75" s="76" t="s">
        <v>3742</v>
      </c>
      <c r="C75" s="86" t="s">
        <v>3286</v>
      </c>
      <c r="D75" s="73">
        <v>5150</v>
      </c>
      <c r="E75" s="73"/>
      <c r="F75" s="73" t="s">
        <v>399</v>
      </c>
      <c r="G75" s="95">
        <v>42631</v>
      </c>
      <c r="H75" s="73" t="s">
        <v>133</v>
      </c>
      <c r="I75" s="83">
        <v>6.7400000000021238</v>
      </c>
      <c r="J75" s="86" t="s">
        <v>308</v>
      </c>
      <c r="K75" s="86" t="s">
        <v>135</v>
      </c>
      <c r="L75" s="87">
        <v>4.0999999999999995E-2</v>
      </c>
      <c r="M75" s="87">
        <v>3.0400000000011581E-2</v>
      </c>
      <c r="N75" s="83">
        <v>936541.22271500016</v>
      </c>
      <c r="O75" s="85">
        <v>121.7</v>
      </c>
      <c r="P75" s="83">
        <v>1139.7706505170001</v>
      </c>
      <c r="Q75" s="84">
        <f t="shared" ref="Q75:Q138" si="2">IFERROR(P75/$P$10,0)</f>
        <v>8.0241428068866024E-4</v>
      </c>
      <c r="R75" s="84">
        <f>P75/'סכום נכסי הקרן'!$C$42</f>
        <v>1.835303987378353E-5</v>
      </c>
    </row>
    <row r="76" spans="2:18">
      <c r="B76" s="76" t="s">
        <v>3743</v>
      </c>
      <c r="C76" s="86" t="s">
        <v>3294</v>
      </c>
      <c r="D76" s="73" t="s">
        <v>3329</v>
      </c>
      <c r="E76" s="73"/>
      <c r="F76" s="73" t="s">
        <v>396</v>
      </c>
      <c r="G76" s="95">
        <v>42033</v>
      </c>
      <c r="H76" s="73" t="s">
        <v>305</v>
      </c>
      <c r="I76" s="83">
        <v>3.6699999999926409</v>
      </c>
      <c r="J76" s="86" t="s">
        <v>315</v>
      </c>
      <c r="K76" s="86" t="s">
        <v>135</v>
      </c>
      <c r="L76" s="87">
        <v>5.0999999999999997E-2</v>
      </c>
      <c r="M76" s="87">
        <v>2.8499999999930387E-2</v>
      </c>
      <c r="N76" s="83">
        <v>204848.62669500004</v>
      </c>
      <c r="O76" s="85">
        <v>122.72</v>
      </c>
      <c r="P76" s="83">
        <v>251.39024355500001</v>
      </c>
      <c r="Q76" s="84">
        <f t="shared" si="2"/>
        <v>1.7698220371162622E-4</v>
      </c>
      <c r="R76" s="84">
        <f>P76/'סכום נכסי הקרן'!$C$42</f>
        <v>4.0479855853037263E-6</v>
      </c>
    </row>
    <row r="77" spans="2:18">
      <c r="B77" s="76" t="s">
        <v>3743</v>
      </c>
      <c r="C77" s="86" t="s">
        <v>3294</v>
      </c>
      <c r="D77" s="73" t="s">
        <v>3330</v>
      </c>
      <c r="E77" s="73"/>
      <c r="F77" s="73" t="s">
        <v>396</v>
      </c>
      <c r="G77" s="95">
        <v>42054</v>
      </c>
      <c r="H77" s="73" t="s">
        <v>305</v>
      </c>
      <c r="I77" s="83">
        <v>3.6699999999978599</v>
      </c>
      <c r="J77" s="86" t="s">
        <v>315</v>
      </c>
      <c r="K77" s="86" t="s">
        <v>135</v>
      </c>
      <c r="L77" s="87">
        <v>5.0999999999999997E-2</v>
      </c>
      <c r="M77" s="87">
        <v>2.8499999999973755E-2</v>
      </c>
      <c r="N77" s="83">
        <v>400153.48958100006</v>
      </c>
      <c r="O77" s="85">
        <v>123.81</v>
      </c>
      <c r="P77" s="83">
        <v>495.4300574180001</v>
      </c>
      <c r="Q77" s="84">
        <f t="shared" si="2"/>
        <v>3.4878960339457938E-4</v>
      </c>
      <c r="R77" s="84">
        <f>P77/'סכום נכסי הקרן'!$C$42</f>
        <v>7.9776116311987792E-6</v>
      </c>
    </row>
    <row r="78" spans="2:18">
      <c r="B78" s="76" t="s">
        <v>3743</v>
      </c>
      <c r="C78" s="86" t="s">
        <v>3294</v>
      </c>
      <c r="D78" s="73" t="s">
        <v>3331</v>
      </c>
      <c r="E78" s="73"/>
      <c r="F78" s="73" t="s">
        <v>396</v>
      </c>
      <c r="G78" s="95">
        <v>42565</v>
      </c>
      <c r="H78" s="73" t="s">
        <v>305</v>
      </c>
      <c r="I78" s="83">
        <v>3.6699999999976294</v>
      </c>
      <c r="J78" s="86" t="s">
        <v>315</v>
      </c>
      <c r="K78" s="86" t="s">
        <v>135</v>
      </c>
      <c r="L78" s="87">
        <v>5.0999999999999997E-2</v>
      </c>
      <c r="M78" s="87">
        <v>2.8499999999980239E-2</v>
      </c>
      <c r="N78" s="83">
        <v>488422.92101200006</v>
      </c>
      <c r="O78" s="85">
        <v>124.31</v>
      </c>
      <c r="P78" s="83">
        <v>607.158566232</v>
      </c>
      <c r="Q78" s="84">
        <f t="shared" si="2"/>
        <v>4.274480168146266E-4</v>
      </c>
      <c r="R78" s="84">
        <f>P78/'סכום נכסי הקרן'!$C$42</f>
        <v>9.776708472630501E-6</v>
      </c>
    </row>
    <row r="79" spans="2:18">
      <c r="B79" s="76" t="s">
        <v>3743</v>
      </c>
      <c r="C79" s="86" t="s">
        <v>3294</v>
      </c>
      <c r="D79" s="73" t="s">
        <v>3332</v>
      </c>
      <c r="E79" s="73"/>
      <c r="F79" s="73" t="s">
        <v>396</v>
      </c>
      <c r="G79" s="95">
        <v>40570</v>
      </c>
      <c r="H79" s="73" t="s">
        <v>305</v>
      </c>
      <c r="I79" s="83">
        <v>3.6900000000002806</v>
      </c>
      <c r="J79" s="86" t="s">
        <v>315</v>
      </c>
      <c r="K79" s="86" t="s">
        <v>135</v>
      </c>
      <c r="L79" s="87">
        <v>5.0999999999999997E-2</v>
      </c>
      <c r="M79" s="87">
        <v>2.5100000000002738E-2</v>
      </c>
      <c r="N79" s="83">
        <v>2476520.8677660003</v>
      </c>
      <c r="O79" s="85">
        <v>131.08000000000001</v>
      </c>
      <c r="P79" s="83">
        <v>3246.2236383610007</v>
      </c>
      <c r="Q79" s="84">
        <f t="shared" si="2"/>
        <v>2.2853862788521735E-3</v>
      </c>
      <c r="R79" s="84">
        <f>P79/'סכום נכסי הקרן'!$C$42</f>
        <v>5.2271982830083812E-5</v>
      </c>
    </row>
    <row r="80" spans="2:18">
      <c r="B80" s="76" t="s">
        <v>3743</v>
      </c>
      <c r="C80" s="86" t="s">
        <v>3294</v>
      </c>
      <c r="D80" s="73" t="s">
        <v>3333</v>
      </c>
      <c r="E80" s="73"/>
      <c r="F80" s="73" t="s">
        <v>396</v>
      </c>
      <c r="G80" s="95">
        <v>41207</v>
      </c>
      <c r="H80" s="73" t="s">
        <v>305</v>
      </c>
      <c r="I80" s="83">
        <v>3.6900000000020348</v>
      </c>
      <c r="J80" s="86" t="s">
        <v>315</v>
      </c>
      <c r="K80" s="86" t="s">
        <v>135</v>
      </c>
      <c r="L80" s="87">
        <v>5.0999999999999997E-2</v>
      </c>
      <c r="M80" s="87">
        <v>2.5000000000113039E-2</v>
      </c>
      <c r="N80" s="83">
        <v>35202.069470000009</v>
      </c>
      <c r="O80" s="85">
        <v>125.65</v>
      </c>
      <c r="P80" s="83">
        <v>44.23140023900001</v>
      </c>
      <c r="Q80" s="84">
        <f t="shared" si="2"/>
        <v>3.113951670060138E-5</v>
      </c>
      <c r="R80" s="84">
        <f>P80/'סכום נכסי הקרן'!$C$42</f>
        <v>7.1223158088113749E-7</v>
      </c>
    </row>
    <row r="81" spans="2:18">
      <c r="B81" s="76" t="s">
        <v>3743</v>
      </c>
      <c r="C81" s="86" t="s">
        <v>3294</v>
      </c>
      <c r="D81" s="73" t="s">
        <v>3334</v>
      </c>
      <c r="E81" s="73"/>
      <c r="F81" s="73" t="s">
        <v>396</v>
      </c>
      <c r="G81" s="95">
        <v>41239</v>
      </c>
      <c r="H81" s="73" t="s">
        <v>305</v>
      </c>
      <c r="I81" s="83">
        <v>3.6700000000049218</v>
      </c>
      <c r="J81" s="86" t="s">
        <v>315</v>
      </c>
      <c r="K81" s="86" t="s">
        <v>135</v>
      </c>
      <c r="L81" s="87">
        <v>5.0999999999999997E-2</v>
      </c>
      <c r="M81" s="87">
        <v>2.8500000000038855E-2</v>
      </c>
      <c r="N81" s="83">
        <v>310439.00441000005</v>
      </c>
      <c r="O81" s="85">
        <v>124.34</v>
      </c>
      <c r="P81" s="83">
        <v>385.99988183000011</v>
      </c>
      <c r="Q81" s="84">
        <f t="shared" si="2"/>
        <v>2.7174924831064299E-4</v>
      </c>
      <c r="R81" s="84">
        <f>P81/'סכום נכסי הקרן'!$C$42</f>
        <v>6.2155234645569229E-6</v>
      </c>
    </row>
    <row r="82" spans="2:18">
      <c r="B82" s="76" t="s">
        <v>3743</v>
      </c>
      <c r="C82" s="86" t="s">
        <v>3294</v>
      </c>
      <c r="D82" s="73" t="s">
        <v>3335</v>
      </c>
      <c r="E82" s="73"/>
      <c r="F82" s="73" t="s">
        <v>396</v>
      </c>
      <c r="G82" s="95">
        <v>41269</v>
      </c>
      <c r="H82" s="73" t="s">
        <v>305</v>
      </c>
      <c r="I82" s="83">
        <v>3.6900000000089812</v>
      </c>
      <c r="J82" s="86" t="s">
        <v>315</v>
      </c>
      <c r="K82" s="86" t="s">
        <v>135</v>
      </c>
      <c r="L82" s="87">
        <v>5.0999999999999997E-2</v>
      </c>
      <c r="M82" s="87">
        <v>2.5100000000078584E-2</v>
      </c>
      <c r="N82" s="83">
        <v>84518.632085000019</v>
      </c>
      <c r="O82" s="85">
        <v>126.47</v>
      </c>
      <c r="P82" s="83">
        <v>106.89072051600002</v>
      </c>
      <c r="Q82" s="84">
        <f t="shared" si="2"/>
        <v>7.5252543637821517E-5</v>
      </c>
      <c r="R82" s="84">
        <f>P82/'סכום נכסי הקרן'!$C$42</f>
        <v>1.7211968520840051E-6</v>
      </c>
    </row>
    <row r="83" spans="2:18">
      <c r="B83" s="76" t="s">
        <v>3743</v>
      </c>
      <c r="C83" s="86" t="s">
        <v>3294</v>
      </c>
      <c r="D83" s="73" t="s">
        <v>3336</v>
      </c>
      <c r="E83" s="73"/>
      <c r="F83" s="73" t="s">
        <v>396</v>
      </c>
      <c r="G83" s="95">
        <v>41298</v>
      </c>
      <c r="H83" s="73" t="s">
        <v>305</v>
      </c>
      <c r="I83" s="83">
        <v>3.6699999999965764</v>
      </c>
      <c r="J83" s="86" t="s">
        <v>315</v>
      </c>
      <c r="K83" s="86" t="s">
        <v>135</v>
      </c>
      <c r="L83" s="87">
        <v>5.0999999999999997E-2</v>
      </c>
      <c r="M83" s="87">
        <v>2.8499999999992965E-2</v>
      </c>
      <c r="N83" s="83">
        <v>171022.49269400002</v>
      </c>
      <c r="O83" s="85">
        <v>124.68</v>
      </c>
      <c r="P83" s="83">
        <v>213.23084781900005</v>
      </c>
      <c r="Q83" s="84">
        <f t="shared" si="2"/>
        <v>1.5011746204879494E-4</v>
      </c>
      <c r="R83" s="84">
        <f>P83/'סכום נכסי הקרן'!$C$42</f>
        <v>3.43352783348794E-6</v>
      </c>
    </row>
    <row r="84" spans="2:18">
      <c r="B84" s="76" t="s">
        <v>3743</v>
      </c>
      <c r="C84" s="86" t="s">
        <v>3294</v>
      </c>
      <c r="D84" s="73" t="s">
        <v>3337</v>
      </c>
      <c r="E84" s="73"/>
      <c r="F84" s="73" t="s">
        <v>396</v>
      </c>
      <c r="G84" s="95">
        <v>41330</v>
      </c>
      <c r="H84" s="73" t="s">
        <v>305</v>
      </c>
      <c r="I84" s="83">
        <v>3.6700000000004529</v>
      </c>
      <c r="J84" s="86" t="s">
        <v>315</v>
      </c>
      <c r="K84" s="86" t="s">
        <v>135</v>
      </c>
      <c r="L84" s="87">
        <v>5.0999999999999997E-2</v>
      </c>
      <c r="M84" s="87">
        <v>2.8500000000007551E-2</v>
      </c>
      <c r="N84" s="83">
        <v>265114.01994000009</v>
      </c>
      <c r="O84" s="85">
        <v>124.91</v>
      </c>
      <c r="P84" s="83">
        <v>331.15394275500006</v>
      </c>
      <c r="Q84" s="84">
        <f t="shared" si="2"/>
        <v>2.3313694965950853E-4</v>
      </c>
      <c r="R84" s="84">
        <f>P84/'סכום נכסי הקרן'!$C$42</f>
        <v>5.3323723619188715E-6</v>
      </c>
    </row>
    <row r="85" spans="2:18">
      <c r="B85" s="76" t="s">
        <v>3743</v>
      </c>
      <c r="C85" s="86" t="s">
        <v>3294</v>
      </c>
      <c r="D85" s="73" t="s">
        <v>3338</v>
      </c>
      <c r="E85" s="73"/>
      <c r="F85" s="73" t="s">
        <v>396</v>
      </c>
      <c r="G85" s="95">
        <v>41389</v>
      </c>
      <c r="H85" s="73" t="s">
        <v>305</v>
      </c>
      <c r="I85" s="83">
        <v>3.690000000010516</v>
      </c>
      <c r="J85" s="86" t="s">
        <v>315</v>
      </c>
      <c r="K85" s="86" t="s">
        <v>135</v>
      </c>
      <c r="L85" s="87">
        <v>5.0999999999999997E-2</v>
      </c>
      <c r="M85" s="87">
        <v>2.5100000000045069E-2</v>
      </c>
      <c r="N85" s="83">
        <v>116044.38667900002</v>
      </c>
      <c r="O85" s="85">
        <v>126.2</v>
      </c>
      <c r="P85" s="83">
        <v>146.44802193400002</v>
      </c>
      <c r="Q85" s="84">
        <f t="shared" si="2"/>
        <v>1.0310143020891468E-4</v>
      </c>
      <c r="R85" s="84">
        <f>P85/'סכום נכסי הקרן'!$C$42</f>
        <v>2.358164236613968E-6</v>
      </c>
    </row>
    <row r="86" spans="2:18">
      <c r="B86" s="76" t="s">
        <v>3743</v>
      </c>
      <c r="C86" s="86" t="s">
        <v>3294</v>
      </c>
      <c r="D86" s="73" t="s">
        <v>3339</v>
      </c>
      <c r="E86" s="73"/>
      <c r="F86" s="73" t="s">
        <v>396</v>
      </c>
      <c r="G86" s="95">
        <v>41422</v>
      </c>
      <c r="H86" s="73" t="s">
        <v>305</v>
      </c>
      <c r="I86" s="83">
        <v>3.6799999999857707</v>
      </c>
      <c r="J86" s="86" t="s">
        <v>315</v>
      </c>
      <c r="K86" s="86" t="s">
        <v>135</v>
      </c>
      <c r="L86" s="87">
        <v>5.0999999999999997E-2</v>
      </c>
      <c r="M86" s="87">
        <v>2.5099999999846478E-2</v>
      </c>
      <c r="N86" s="83">
        <v>42501.790626000009</v>
      </c>
      <c r="O86" s="85">
        <v>125.67</v>
      </c>
      <c r="P86" s="83">
        <v>53.411999982000012</v>
      </c>
      <c r="Q86" s="84">
        <f t="shared" si="2"/>
        <v>3.7602785723828411E-5</v>
      </c>
      <c r="R86" s="84">
        <f>P86/'סכום נכסי הקרן'!$C$42</f>
        <v>8.6006124562298527E-7</v>
      </c>
    </row>
    <row r="87" spans="2:18">
      <c r="B87" s="76" t="s">
        <v>3743</v>
      </c>
      <c r="C87" s="86" t="s">
        <v>3294</v>
      </c>
      <c r="D87" s="73" t="s">
        <v>3340</v>
      </c>
      <c r="E87" s="73"/>
      <c r="F87" s="73" t="s">
        <v>396</v>
      </c>
      <c r="G87" s="95">
        <v>41450</v>
      </c>
      <c r="H87" s="73" t="s">
        <v>305</v>
      </c>
      <c r="I87" s="83">
        <v>3.6799999999881678</v>
      </c>
      <c r="J87" s="86" t="s">
        <v>315</v>
      </c>
      <c r="K87" s="86" t="s">
        <v>135</v>
      </c>
      <c r="L87" s="87">
        <v>5.0999999999999997E-2</v>
      </c>
      <c r="M87" s="87">
        <v>2.5199999999936287E-2</v>
      </c>
      <c r="N87" s="83">
        <v>70018.432592000012</v>
      </c>
      <c r="O87" s="85">
        <v>125.53</v>
      </c>
      <c r="P87" s="83">
        <v>87.894141553000011</v>
      </c>
      <c r="Q87" s="84">
        <f t="shared" si="2"/>
        <v>6.1878689663579683E-5</v>
      </c>
      <c r="R87" s="84">
        <f>P87/'סכום נכסי הקרן'!$C$42</f>
        <v>1.4153063898096248E-6</v>
      </c>
    </row>
    <row r="88" spans="2:18">
      <c r="B88" s="76" t="s">
        <v>3743</v>
      </c>
      <c r="C88" s="86" t="s">
        <v>3294</v>
      </c>
      <c r="D88" s="73" t="s">
        <v>3341</v>
      </c>
      <c r="E88" s="73"/>
      <c r="F88" s="73" t="s">
        <v>396</v>
      </c>
      <c r="G88" s="95">
        <v>41480</v>
      </c>
      <c r="H88" s="73" t="s">
        <v>305</v>
      </c>
      <c r="I88" s="83">
        <v>3.6799999999973823</v>
      </c>
      <c r="J88" s="86" t="s">
        <v>315</v>
      </c>
      <c r="K88" s="86" t="s">
        <v>135</v>
      </c>
      <c r="L88" s="87">
        <v>5.0999999999999997E-2</v>
      </c>
      <c r="M88" s="87">
        <v>2.5799999999973827E-2</v>
      </c>
      <c r="N88" s="83">
        <v>61489.973490000004</v>
      </c>
      <c r="O88" s="85">
        <v>124.28</v>
      </c>
      <c r="P88" s="83">
        <v>76.419740040000022</v>
      </c>
      <c r="Q88" s="84">
        <f t="shared" si="2"/>
        <v>5.380055251185502E-5</v>
      </c>
      <c r="R88" s="84">
        <f>P88/'סכום נכסי הקרן'!$C$42</f>
        <v>1.2305410175828814E-6</v>
      </c>
    </row>
    <row r="89" spans="2:18">
      <c r="B89" s="76" t="s">
        <v>3743</v>
      </c>
      <c r="C89" s="86" t="s">
        <v>3294</v>
      </c>
      <c r="D89" s="73" t="s">
        <v>3342</v>
      </c>
      <c r="E89" s="73"/>
      <c r="F89" s="73" t="s">
        <v>396</v>
      </c>
      <c r="G89" s="95">
        <v>41512</v>
      </c>
      <c r="H89" s="73" t="s">
        <v>305</v>
      </c>
      <c r="I89" s="83">
        <v>3.6299999999917127</v>
      </c>
      <c r="J89" s="86" t="s">
        <v>315</v>
      </c>
      <c r="K89" s="86" t="s">
        <v>135</v>
      </c>
      <c r="L89" s="87">
        <v>5.0999999999999997E-2</v>
      </c>
      <c r="M89" s="87">
        <v>3.5799999999938936E-2</v>
      </c>
      <c r="N89" s="83">
        <v>191706.13262500003</v>
      </c>
      <c r="O89" s="85">
        <v>119.6</v>
      </c>
      <c r="P89" s="83">
        <v>229.28054443000005</v>
      </c>
      <c r="Q89" s="84">
        <f t="shared" si="2"/>
        <v>1.6141667014434038E-4</v>
      </c>
      <c r="R89" s="84">
        <f>P89/'סכום נכסי הקרן'!$C$42</f>
        <v>3.6919664252609417E-6</v>
      </c>
    </row>
    <row r="90" spans="2:18">
      <c r="B90" s="76" t="s">
        <v>3743</v>
      </c>
      <c r="C90" s="86" t="s">
        <v>3294</v>
      </c>
      <c r="D90" s="73" t="s">
        <v>3343</v>
      </c>
      <c r="E90" s="73"/>
      <c r="F90" s="73" t="s">
        <v>396</v>
      </c>
      <c r="G90" s="95">
        <v>40871</v>
      </c>
      <c r="H90" s="73" t="s">
        <v>305</v>
      </c>
      <c r="I90" s="83">
        <v>3.6599999999951049</v>
      </c>
      <c r="J90" s="86" t="s">
        <v>315</v>
      </c>
      <c r="K90" s="86" t="s">
        <v>135</v>
      </c>
      <c r="L90" s="87">
        <v>5.1879999999999996E-2</v>
      </c>
      <c r="M90" s="87">
        <v>2.8500000000000001E-2</v>
      </c>
      <c r="N90" s="83">
        <v>96478.259488000011</v>
      </c>
      <c r="O90" s="85">
        <v>127.04</v>
      </c>
      <c r="P90" s="83">
        <v>122.56597996000001</v>
      </c>
      <c r="Q90" s="84">
        <f t="shared" si="2"/>
        <v>8.6288142796003007E-5</v>
      </c>
      <c r="R90" s="84">
        <f>P90/'סכום נכסי הקרן'!$C$42</f>
        <v>1.9736061078207955E-6</v>
      </c>
    </row>
    <row r="91" spans="2:18">
      <c r="B91" s="76" t="s">
        <v>3743</v>
      </c>
      <c r="C91" s="86" t="s">
        <v>3294</v>
      </c>
      <c r="D91" s="73" t="s">
        <v>3344</v>
      </c>
      <c r="E91" s="73"/>
      <c r="F91" s="73" t="s">
        <v>396</v>
      </c>
      <c r="G91" s="95">
        <v>41547</v>
      </c>
      <c r="H91" s="73" t="s">
        <v>305</v>
      </c>
      <c r="I91" s="83">
        <v>3.6300000000055546</v>
      </c>
      <c r="J91" s="86" t="s">
        <v>315</v>
      </c>
      <c r="K91" s="86" t="s">
        <v>135</v>
      </c>
      <c r="L91" s="87">
        <v>5.0999999999999997E-2</v>
      </c>
      <c r="M91" s="87">
        <v>3.5800000000022696E-2</v>
      </c>
      <c r="N91" s="83">
        <v>140273.06254099999</v>
      </c>
      <c r="O91" s="85">
        <v>119.36</v>
      </c>
      <c r="P91" s="83">
        <v>167.42993298900004</v>
      </c>
      <c r="Q91" s="84">
        <f t="shared" si="2"/>
        <v>1.1787298539770145E-4</v>
      </c>
      <c r="R91" s="84">
        <f>P91/'סכום נכסי הקרן'!$C$42</f>
        <v>2.6960233050554318E-6</v>
      </c>
    </row>
    <row r="92" spans="2:18">
      <c r="B92" s="76" t="s">
        <v>3743</v>
      </c>
      <c r="C92" s="86" t="s">
        <v>3294</v>
      </c>
      <c r="D92" s="73" t="s">
        <v>3345</v>
      </c>
      <c r="E92" s="73"/>
      <c r="F92" s="73" t="s">
        <v>396</v>
      </c>
      <c r="G92" s="95">
        <v>41571</v>
      </c>
      <c r="H92" s="73" t="s">
        <v>305</v>
      </c>
      <c r="I92" s="83">
        <v>3.6800000000009483</v>
      </c>
      <c r="J92" s="86" t="s">
        <v>315</v>
      </c>
      <c r="K92" s="86" t="s">
        <v>135</v>
      </c>
      <c r="L92" s="87">
        <v>5.0999999999999997E-2</v>
      </c>
      <c r="M92" s="87">
        <v>2.6500000000077031E-2</v>
      </c>
      <c r="N92" s="83">
        <v>68396.476601000002</v>
      </c>
      <c r="O92" s="85">
        <v>123.37</v>
      </c>
      <c r="P92" s="83">
        <v>84.38073531900001</v>
      </c>
      <c r="Q92" s="84">
        <f t="shared" si="2"/>
        <v>5.9405203147021833E-5</v>
      </c>
      <c r="R92" s="84">
        <f>P92/'סכום נכסי הקרן'!$C$42</f>
        <v>1.3587321266662872E-6</v>
      </c>
    </row>
    <row r="93" spans="2:18">
      <c r="B93" s="76" t="s">
        <v>3743</v>
      </c>
      <c r="C93" s="86" t="s">
        <v>3294</v>
      </c>
      <c r="D93" s="73" t="s">
        <v>3346</v>
      </c>
      <c r="E93" s="73"/>
      <c r="F93" s="73" t="s">
        <v>396</v>
      </c>
      <c r="G93" s="95">
        <v>41597</v>
      </c>
      <c r="H93" s="73" t="s">
        <v>305</v>
      </c>
      <c r="I93" s="83">
        <v>3.6799999999263044</v>
      </c>
      <c r="J93" s="86" t="s">
        <v>315</v>
      </c>
      <c r="K93" s="86" t="s">
        <v>135</v>
      </c>
      <c r="L93" s="87">
        <v>5.0999999999999997E-2</v>
      </c>
      <c r="M93" s="87">
        <v>2.6699999999585465E-2</v>
      </c>
      <c r="N93" s="83">
        <v>17664.040931000003</v>
      </c>
      <c r="O93" s="85">
        <v>122.91</v>
      </c>
      <c r="P93" s="83">
        <v>21.710873770000003</v>
      </c>
      <c r="Q93" s="84">
        <f t="shared" si="2"/>
        <v>1.5284755008715684E-5</v>
      </c>
      <c r="R93" s="84">
        <f>P93/'סכום נכסי הקרן'!$C$42</f>
        <v>3.4959711571336673E-7</v>
      </c>
    </row>
    <row r="94" spans="2:18">
      <c r="B94" s="76" t="s">
        <v>3743</v>
      </c>
      <c r="C94" s="86" t="s">
        <v>3294</v>
      </c>
      <c r="D94" s="73" t="s">
        <v>3347</v>
      </c>
      <c r="E94" s="73"/>
      <c r="F94" s="73" t="s">
        <v>396</v>
      </c>
      <c r="G94" s="95">
        <v>41630</v>
      </c>
      <c r="H94" s="73" t="s">
        <v>305</v>
      </c>
      <c r="I94" s="83">
        <v>3.6699999999984581</v>
      </c>
      <c r="J94" s="86" t="s">
        <v>315</v>
      </c>
      <c r="K94" s="86" t="s">
        <v>135</v>
      </c>
      <c r="L94" s="87">
        <v>5.0999999999999997E-2</v>
      </c>
      <c r="M94" s="87">
        <v>2.850000000000406E-2</v>
      </c>
      <c r="N94" s="83">
        <v>200959.76134800003</v>
      </c>
      <c r="O94" s="85">
        <v>122.58</v>
      </c>
      <c r="P94" s="83">
        <v>246.33648871400004</v>
      </c>
      <c r="Q94" s="84">
        <f t="shared" si="2"/>
        <v>1.7342429050015828E-4</v>
      </c>
      <c r="R94" s="84">
        <f>P94/'סכום נכסי הקרן'!$C$42</f>
        <v>3.9666080168717559E-6</v>
      </c>
    </row>
    <row r="95" spans="2:18">
      <c r="B95" s="76" t="s">
        <v>3743</v>
      </c>
      <c r="C95" s="86" t="s">
        <v>3294</v>
      </c>
      <c r="D95" s="73" t="s">
        <v>3348</v>
      </c>
      <c r="E95" s="73"/>
      <c r="F95" s="73" t="s">
        <v>396</v>
      </c>
      <c r="G95" s="95">
        <v>41666</v>
      </c>
      <c r="H95" s="73" t="s">
        <v>305</v>
      </c>
      <c r="I95" s="83">
        <v>3.6700000000325601</v>
      </c>
      <c r="J95" s="86" t="s">
        <v>315</v>
      </c>
      <c r="K95" s="86" t="s">
        <v>135</v>
      </c>
      <c r="L95" s="87">
        <v>5.0999999999999997E-2</v>
      </c>
      <c r="M95" s="87">
        <v>2.850000000026259E-2</v>
      </c>
      <c r="N95" s="83">
        <v>38869.594888000007</v>
      </c>
      <c r="O95" s="85">
        <v>122.47</v>
      </c>
      <c r="P95" s="83">
        <v>47.603593935000006</v>
      </c>
      <c r="Q95" s="84">
        <f t="shared" si="2"/>
        <v>3.3513587639953329E-5</v>
      </c>
      <c r="R95" s="84">
        <f>P95/'סכום נכסי הקרן'!$C$42</f>
        <v>7.6653198363035384E-7</v>
      </c>
    </row>
    <row r="96" spans="2:18">
      <c r="B96" s="76" t="s">
        <v>3743</v>
      </c>
      <c r="C96" s="86" t="s">
        <v>3294</v>
      </c>
      <c r="D96" s="73" t="s">
        <v>3349</v>
      </c>
      <c r="E96" s="73"/>
      <c r="F96" s="73" t="s">
        <v>396</v>
      </c>
      <c r="G96" s="95">
        <v>41696</v>
      </c>
      <c r="H96" s="73" t="s">
        <v>305</v>
      </c>
      <c r="I96" s="83">
        <v>3.6700000000106305</v>
      </c>
      <c r="J96" s="86" t="s">
        <v>315</v>
      </c>
      <c r="K96" s="86" t="s">
        <v>135</v>
      </c>
      <c r="L96" s="87">
        <v>5.0999999999999997E-2</v>
      </c>
      <c r="M96" s="87">
        <v>2.850000000020611E-2</v>
      </c>
      <c r="N96" s="83">
        <v>37411.970684000007</v>
      </c>
      <c r="O96" s="85">
        <v>123.2</v>
      </c>
      <c r="P96" s="83">
        <v>46.091549453000006</v>
      </c>
      <c r="Q96" s="84">
        <f t="shared" si="2"/>
        <v>3.2449087439985076E-5</v>
      </c>
      <c r="R96" s="84">
        <f>P96/'סכום נכסי הקרן'!$C$42</f>
        <v>7.4218444260840117E-7</v>
      </c>
    </row>
    <row r="97" spans="2:18">
      <c r="B97" s="76" t="s">
        <v>3743</v>
      </c>
      <c r="C97" s="86" t="s">
        <v>3294</v>
      </c>
      <c r="D97" s="73" t="s">
        <v>3350</v>
      </c>
      <c r="E97" s="73"/>
      <c r="F97" s="73" t="s">
        <v>396</v>
      </c>
      <c r="G97" s="95">
        <v>41725</v>
      </c>
      <c r="H97" s="73" t="s">
        <v>305</v>
      </c>
      <c r="I97" s="83">
        <v>3.6699999999906492</v>
      </c>
      <c r="J97" s="86" t="s">
        <v>315</v>
      </c>
      <c r="K97" s="86" t="s">
        <v>135</v>
      </c>
      <c r="L97" s="87">
        <v>5.0999999999999997E-2</v>
      </c>
      <c r="M97" s="87">
        <v>2.8499999999967388E-2</v>
      </c>
      <c r="N97" s="83">
        <v>74507.082123</v>
      </c>
      <c r="O97" s="85">
        <v>123.44</v>
      </c>
      <c r="P97" s="83">
        <v>91.971541958000003</v>
      </c>
      <c r="Q97" s="84">
        <f t="shared" si="2"/>
        <v>6.4749235866514145E-5</v>
      </c>
      <c r="R97" s="84">
        <f>P97/'סכום נכסי הקרן'!$C$42</f>
        <v>1.4809623111832817E-6</v>
      </c>
    </row>
    <row r="98" spans="2:18">
      <c r="B98" s="76" t="s">
        <v>3743</v>
      </c>
      <c r="C98" s="86" t="s">
        <v>3294</v>
      </c>
      <c r="D98" s="73" t="s">
        <v>3351</v>
      </c>
      <c r="E98" s="73"/>
      <c r="F98" s="73" t="s">
        <v>396</v>
      </c>
      <c r="G98" s="95">
        <v>41787</v>
      </c>
      <c r="H98" s="73" t="s">
        <v>305</v>
      </c>
      <c r="I98" s="83">
        <v>3.669999999992545</v>
      </c>
      <c r="J98" s="86" t="s">
        <v>315</v>
      </c>
      <c r="K98" s="86" t="s">
        <v>135</v>
      </c>
      <c r="L98" s="87">
        <v>5.0999999999999997E-2</v>
      </c>
      <c r="M98" s="87">
        <v>2.8500000000060682E-2</v>
      </c>
      <c r="N98" s="83">
        <v>46907.201514000008</v>
      </c>
      <c r="O98" s="85">
        <v>122.96</v>
      </c>
      <c r="P98" s="83">
        <v>57.677096129000013</v>
      </c>
      <c r="Q98" s="84">
        <f t="shared" si="2"/>
        <v>4.060547232161946E-5</v>
      </c>
      <c r="R98" s="84">
        <f>P98/'סכום נכסי הקרן'!$C$42</f>
        <v>9.2873951841050159E-7</v>
      </c>
    </row>
    <row r="99" spans="2:18">
      <c r="B99" s="76" t="s">
        <v>3743</v>
      </c>
      <c r="C99" s="86" t="s">
        <v>3294</v>
      </c>
      <c r="D99" s="73" t="s">
        <v>3352</v>
      </c>
      <c r="E99" s="73"/>
      <c r="F99" s="73" t="s">
        <v>396</v>
      </c>
      <c r="G99" s="95">
        <v>41815</v>
      </c>
      <c r="H99" s="73" t="s">
        <v>305</v>
      </c>
      <c r="I99" s="83">
        <v>3.6699999999607997</v>
      </c>
      <c r="J99" s="86" t="s">
        <v>315</v>
      </c>
      <c r="K99" s="86" t="s">
        <v>135</v>
      </c>
      <c r="L99" s="87">
        <v>5.0999999999999997E-2</v>
      </c>
      <c r="M99" s="87">
        <v>2.8499999999737635E-2</v>
      </c>
      <c r="N99" s="83">
        <v>26373.755357000002</v>
      </c>
      <c r="O99" s="85">
        <v>122.84</v>
      </c>
      <c r="P99" s="83">
        <v>32.397522881000008</v>
      </c>
      <c r="Q99" s="84">
        <f t="shared" si="2"/>
        <v>2.2808303588849331E-5</v>
      </c>
      <c r="R99" s="84">
        <f>P99/'סכום נכסי הקרן'!$C$42</f>
        <v>5.2167778576953166E-7</v>
      </c>
    </row>
    <row r="100" spans="2:18">
      <c r="B100" s="76" t="s">
        <v>3743</v>
      </c>
      <c r="C100" s="86" t="s">
        <v>3294</v>
      </c>
      <c r="D100" s="73" t="s">
        <v>3353</v>
      </c>
      <c r="E100" s="73"/>
      <c r="F100" s="73" t="s">
        <v>396</v>
      </c>
      <c r="G100" s="95">
        <v>41836</v>
      </c>
      <c r="H100" s="73" t="s">
        <v>305</v>
      </c>
      <c r="I100" s="83">
        <v>3.6699999999909405</v>
      </c>
      <c r="J100" s="86" t="s">
        <v>315</v>
      </c>
      <c r="K100" s="86" t="s">
        <v>135</v>
      </c>
      <c r="L100" s="87">
        <v>5.0999999999999997E-2</v>
      </c>
      <c r="M100" s="87">
        <v>2.850000000001562E-2</v>
      </c>
      <c r="N100" s="83">
        <v>78406.082316000015</v>
      </c>
      <c r="O100" s="85">
        <v>122.48</v>
      </c>
      <c r="P100" s="83">
        <v>96.031772161000021</v>
      </c>
      <c r="Q100" s="84">
        <f t="shared" si="2"/>
        <v>6.7607694010082603E-5</v>
      </c>
      <c r="R100" s="84">
        <f>P100/'סכום נכסי הקרן'!$C$42</f>
        <v>1.5463417511421877E-6</v>
      </c>
    </row>
    <row r="101" spans="2:18">
      <c r="B101" s="76" t="s">
        <v>3743</v>
      </c>
      <c r="C101" s="86" t="s">
        <v>3294</v>
      </c>
      <c r="D101" s="73" t="s">
        <v>3354</v>
      </c>
      <c r="E101" s="73"/>
      <c r="F101" s="73" t="s">
        <v>396</v>
      </c>
      <c r="G101" s="95">
        <v>40903</v>
      </c>
      <c r="H101" s="73" t="s">
        <v>305</v>
      </c>
      <c r="I101" s="83">
        <v>3.6200000000095862</v>
      </c>
      <c r="J101" s="86" t="s">
        <v>315</v>
      </c>
      <c r="K101" s="86" t="s">
        <v>135</v>
      </c>
      <c r="L101" s="87">
        <v>5.2619999999999993E-2</v>
      </c>
      <c r="M101" s="87">
        <v>3.5600000000068237E-2</v>
      </c>
      <c r="N101" s="83">
        <v>98988.067986000009</v>
      </c>
      <c r="O101" s="85">
        <v>124.35</v>
      </c>
      <c r="P101" s="83">
        <v>123.09166911100003</v>
      </c>
      <c r="Q101" s="84">
        <f t="shared" si="2"/>
        <v>8.6658235219223571E-5</v>
      </c>
      <c r="R101" s="84">
        <f>P101/'סכום נכסי הקרן'!$C$42</f>
        <v>1.9820709633995411E-6</v>
      </c>
    </row>
    <row r="102" spans="2:18">
      <c r="B102" s="76" t="s">
        <v>3743</v>
      </c>
      <c r="C102" s="86" t="s">
        <v>3294</v>
      </c>
      <c r="D102" s="73" t="s">
        <v>3355</v>
      </c>
      <c r="E102" s="73"/>
      <c r="F102" s="73" t="s">
        <v>396</v>
      </c>
      <c r="G102" s="95">
        <v>41911</v>
      </c>
      <c r="H102" s="73" t="s">
        <v>305</v>
      </c>
      <c r="I102" s="83">
        <v>3.6700000000533262</v>
      </c>
      <c r="J102" s="86" t="s">
        <v>315</v>
      </c>
      <c r="K102" s="86" t="s">
        <v>135</v>
      </c>
      <c r="L102" s="87">
        <v>5.0999999999999997E-2</v>
      </c>
      <c r="M102" s="87">
        <v>2.8500000000411228E-2</v>
      </c>
      <c r="N102" s="83">
        <v>30774.279982000004</v>
      </c>
      <c r="O102" s="85">
        <v>122.48</v>
      </c>
      <c r="P102" s="83">
        <v>37.692338797000005</v>
      </c>
      <c r="Q102" s="84">
        <f t="shared" si="2"/>
        <v>2.6535927126697781E-5</v>
      </c>
      <c r="R102" s="84">
        <f>P102/'סכום נכסי הקרן'!$C$42</f>
        <v>6.0693701541069904E-7</v>
      </c>
    </row>
    <row r="103" spans="2:18">
      <c r="B103" s="76" t="s">
        <v>3743</v>
      </c>
      <c r="C103" s="86" t="s">
        <v>3294</v>
      </c>
      <c r="D103" s="73" t="s">
        <v>3356</v>
      </c>
      <c r="E103" s="73"/>
      <c r="F103" s="73" t="s">
        <v>396</v>
      </c>
      <c r="G103" s="95">
        <v>40933</v>
      </c>
      <c r="H103" s="73" t="s">
        <v>305</v>
      </c>
      <c r="I103" s="83">
        <v>3.6700000000021378</v>
      </c>
      <c r="J103" s="86" t="s">
        <v>315</v>
      </c>
      <c r="K103" s="86" t="s">
        <v>135</v>
      </c>
      <c r="L103" s="87">
        <v>5.1330999999999995E-2</v>
      </c>
      <c r="M103" s="87">
        <v>2.8500000000009719E-2</v>
      </c>
      <c r="N103" s="83">
        <v>365023.91034900007</v>
      </c>
      <c r="O103" s="85">
        <v>126.89</v>
      </c>
      <c r="P103" s="83">
        <v>463.17883230300004</v>
      </c>
      <c r="Q103" s="84">
        <f t="shared" si="2"/>
        <v>3.2608429545368602E-4</v>
      </c>
      <c r="R103" s="84">
        <f>P103/'סכום נכסי הקרן'!$C$42</f>
        <v>7.4582895901851105E-6</v>
      </c>
    </row>
    <row r="104" spans="2:18">
      <c r="B104" s="76" t="s">
        <v>3743</v>
      </c>
      <c r="C104" s="86" t="s">
        <v>3294</v>
      </c>
      <c r="D104" s="73" t="s">
        <v>3357</v>
      </c>
      <c r="E104" s="73"/>
      <c r="F104" s="73" t="s">
        <v>396</v>
      </c>
      <c r="G104" s="95">
        <v>40993</v>
      </c>
      <c r="H104" s="73" t="s">
        <v>305</v>
      </c>
      <c r="I104" s="83">
        <v>3.6700000000021871</v>
      </c>
      <c r="J104" s="86" t="s">
        <v>315</v>
      </c>
      <c r="K104" s="86" t="s">
        <v>135</v>
      </c>
      <c r="L104" s="87">
        <v>5.1451999999999998E-2</v>
      </c>
      <c r="M104" s="87">
        <v>2.8500000000016682E-2</v>
      </c>
      <c r="N104" s="83">
        <v>212434.429129</v>
      </c>
      <c r="O104" s="85">
        <v>126.96</v>
      </c>
      <c r="P104" s="83">
        <v>269.7067639230001</v>
      </c>
      <c r="Q104" s="84">
        <f t="shared" si="2"/>
        <v>1.8987728704189202E-4</v>
      </c>
      <c r="R104" s="84">
        <f>P104/'סכום נכסי הקרן'!$C$42</f>
        <v>4.3429254738772652E-6</v>
      </c>
    </row>
    <row r="105" spans="2:18">
      <c r="B105" s="76" t="s">
        <v>3743</v>
      </c>
      <c r="C105" s="86" t="s">
        <v>3294</v>
      </c>
      <c r="D105" s="73" t="s">
        <v>3358</v>
      </c>
      <c r="E105" s="73"/>
      <c r="F105" s="73" t="s">
        <v>396</v>
      </c>
      <c r="G105" s="95">
        <v>41053</v>
      </c>
      <c r="H105" s="73" t="s">
        <v>305</v>
      </c>
      <c r="I105" s="83">
        <v>3.6699999999969029</v>
      </c>
      <c r="J105" s="86" t="s">
        <v>315</v>
      </c>
      <c r="K105" s="86" t="s">
        <v>135</v>
      </c>
      <c r="L105" s="87">
        <v>5.0999999999999997E-2</v>
      </c>
      <c r="M105" s="87">
        <v>2.8499999999951949E-2</v>
      </c>
      <c r="N105" s="83">
        <v>149633.82117100002</v>
      </c>
      <c r="O105" s="85">
        <v>125.16</v>
      </c>
      <c r="P105" s="83">
        <v>187.28170007400001</v>
      </c>
      <c r="Q105" s="84">
        <f t="shared" si="2"/>
        <v>1.3184890362184903E-4</v>
      </c>
      <c r="R105" s="84">
        <f>P105/'סכום נכסי הקרן'!$C$42</f>
        <v>3.0156843462577148E-6</v>
      </c>
    </row>
    <row r="106" spans="2:18">
      <c r="B106" s="76" t="s">
        <v>3743</v>
      </c>
      <c r="C106" s="86" t="s">
        <v>3294</v>
      </c>
      <c r="D106" s="73" t="s">
        <v>3359</v>
      </c>
      <c r="E106" s="73"/>
      <c r="F106" s="73" t="s">
        <v>396</v>
      </c>
      <c r="G106" s="95">
        <v>41085</v>
      </c>
      <c r="H106" s="73" t="s">
        <v>305</v>
      </c>
      <c r="I106" s="83">
        <v>3.6699999999993325</v>
      </c>
      <c r="J106" s="86" t="s">
        <v>315</v>
      </c>
      <c r="K106" s="86" t="s">
        <v>135</v>
      </c>
      <c r="L106" s="87">
        <v>5.0999999999999997E-2</v>
      </c>
      <c r="M106" s="87">
        <v>2.8499999999981141E-2</v>
      </c>
      <c r="N106" s="83">
        <v>275336.58974100003</v>
      </c>
      <c r="O106" s="85">
        <v>125.16</v>
      </c>
      <c r="P106" s="83">
        <v>344.61129366900002</v>
      </c>
      <c r="Q106" s="84">
        <f t="shared" si="2"/>
        <v>2.4261111057840394E-4</v>
      </c>
      <c r="R106" s="84">
        <f>P106/'סכום נכסי הקרן'!$C$42</f>
        <v>5.5490679732755124E-6</v>
      </c>
    </row>
    <row r="107" spans="2:18">
      <c r="B107" s="76" t="s">
        <v>3743</v>
      </c>
      <c r="C107" s="86" t="s">
        <v>3294</v>
      </c>
      <c r="D107" s="73" t="s">
        <v>3360</v>
      </c>
      <c r="E107" s="73"/>
      <c r="F107" s="73" t="s">
        <v>396</v>
      </c>
      <c r="G107" s="95">
        <v>41115</v>
      </c>
      <c r="H107" s="73" t="s">
        <v>305</v>
      </c>
      <c r="I107" s="83">
        <v>3.6700000000127946</v>
      </c>
      <c r="J107" s="86" t="s">
        <v>315</v>
      </c>
      <c r="K107" s="86" t="s">
        <v>135</v>
      </c>
      <c r="L107" s="87">
        <v>5.0999999999999997E-2</v>
      </c>
      <c r="M107" s="87">
        <v>2.8600000000044395E-2</v>
      </c>
      <c r="N107" s="83">
        <v>122098.10167500003</v>
      </c>
      <c r="O107" s="85">
        <v>125.47</v>
      </c>
      <c r="P107" s="83">
        <v>153.196497112</v>
      </c>
      <c r="Q107" s="84">
        <f t="shared" si="2"/>
        <v>1.0785244994542381E-4</v>
      </c>
      <c r="R107" s="84">
        <f>P107/'סכום נכסי הקרן'!$C$42</f>
        <v>2.4668308652667513E-6</v>
      </c>
    </row>
    <row r="108" spans="2:18">
      <c r="B108" s="76" t="s">
        <v>3743</v>
      </c>
      <c r="C108" s="86" t="s">
        <v>3294</v>
      </c>
      <c r="D108" s="73" t="s">
        <v>3361</v>
      </c>
      <c r="E108" s="73"/>
      <c r="F108" s="73" t="s">
        <v>396</v>
      </c>
      <c r="G108" s="95">
        <v>41179</v>
      </c>
      <c r="H108" s="73" t="s">
        <v>305</v>
      </c>
      <c r="I108" s="83">
        <v>3.6700000000037685</v>
      </c>
      <c r="J108" s="86" t="s">
        <v>315</v>
      </c>
      <c r="K108" s="86" t="s">
        <v>135</v>
      </c>
      <c r="L108" s="87">
        <v>5.0999999999999997E-2</v>
      </c>
      <c r="M108" s="87">
        <v>2.8500000000031403E-2</v>
      </c>
      <c r="N108" s="83">
        <v>153965.71660800002</v>
      </c>
      <c r="O108" s="85">
        <v>124.1</v>
      </c>
      <c r="P108" s="83">
        <v>191.07145328400003</v>
      </c>
      <c r="Q108" s="84">
        <f t="shared" si="2"/>
        <v>1.3451694222646682E-4</v>
      </c>
      <c r="R108" s="84">
        <f>P108/'סכום נכסי הקרן'!$C$42</f>
        <v>3.0767084582081148E-6</v>
      </c>
    </row>
    <row r="109" spans="2:18">
      <c r="B109" s="76" t="s">
        <v>3744</v>
      </c>
      <c r="C109" s="86" t="s">
        <v>3286</v>
      </c>
      <c r="D109" s="73">
        <v>9079</v>
      </c>
      <c r="E109" s="73"/>
      <c r="F109" s="73" t="s">
        <v>3328</v>
      </c>
      <c r="G109" s="95">
        <v>44705</v>
      </c>
      <c r="H109" s="73" t="s">
        <v>3285</v>
      </c>
      <c r="I109" s="83">
        <v>7.5200000000004428</v>
      </c>
      <c r="J109" s="86" t="s">
        <v>308</v>
      </c>
      <c r="K109" s="86" t="s">
        <v>135</v>
      </c>
      <c r="L109" s="87">
        <v>2.3671999999999999E-2</v>
      </c>
      <c r="M109" s="87">
        <v>2.700000000000221E-2</v>
      </c>
      <c r="N109" s="83">
        <v>4333480.4085670002</v>
      </c>
      <c r="O109" s="85">
        <v>104.19</v>
      </c>
      <c r="P109" s="83">
        <v>4515.0532437000011</v>
      </c>
      <c r="Q109" s="84">
        <f t="shared" si="2"/>
        <v>3.1786598463218641E-3</v>
      </c>
      <c r="R109" s="84">
        <f>P109/'סכום נכסי הקרן'!$C$42</f>
        <v>7.2703181272736078E-5</v>
      </c>
    </row>
    <row r="110" spans="2:18">
      <c r="B110" s="76" t="s">
        <v>3744</v>
      </c>
      <c r="C110" s="86" t="s">
        <v>3286</v>
      </c>
      <c r="D110" s="73">
        <v>9017</v>
      </c>
      <c r="E110" s="73"/>
      <c r="F110" s="73" t="s">
        <v>3328</v>
      </c>
      <c r="G110" s="95">
        <v>44651</v>
      </c>
      <c r="H110" s="73" t="s">
        <v>3285</v>
      </c>
      <c r="I110" s="83">
        <v>7.6199999999996386</v>
      </c>
      <c r="J110" s="86" t="s">
        <v>308</v>
      </c>
      <c r="K110" s="86" t="s">
        <v>135</v>
      </c>
      <c r="L110" s="87">
        <v>1.797E-2</v>
      </c>
      <c r="M110" s="87">
        <v>3.8599999999998351E-2</v>
      </c>
      <c r="N110" s="83">
        <v>10617511.110874001</v>
      </c>
      <c r="O110" s="85">
        <v>92.56</v>
      </c>
      <c r="P110" s="83">
        <v>9827.567922217002</v>
      </c>
      <c r="Q110" s="84">
        <f t="shared" si="2"/>
        <v>6.9187435574408901E-3</v>
      </c>
      <c r="R110" s="84">
        <f>P110/'סכום נכסי הקרן'!$C$42</f>
        <v>1.5824740342010969E-4</v>
      </c>
    </row>
    <row r="111" spans="2:18">
      <c r="B111" s="76" t="s">
        <v>3744</v>
      </c>
      <c r="C111" s="86" t="s">
        <v>3286</v>
      </c>
      <c r="D111" s="73">
        <v>9080</v>
      </c>
      <c r="E111" s="73"/>
      <c r="F111" s="73" t="s">
        <v>3328</v>
      </c>
      <c r="G111" s="95">
        <v>44705</v>
      </c>
      <c r="H111" s="73" t="s">
        <v>3285</v>
      </c>
      <c r="I111" s="83">
        <v>7.160000000000025</v>
      </c>
      <c r="J111" s="86" t="s">
        <v>308</v>
      </c>
      <c r="K111" s="86" t="s">
        <v>135</v>
      </c>
      <c r="L111" s="87">
        <v>2.3184999999999997E-2</v>
      </c>
      <c r="M111" s="87">
        <v>2.8299999999999343E-2</v>
      </c>
      <c r="N111" s="83">
        <v>3079710.0923340004</v>
      </c>
      <c r="O111" s="85">
        <v>103.03</v>
      </c>
      <c r="P111" s="83">
        <v>3173.0252039870006</v>
      </c>
      <c r="Q111" s="84">
        <f t="shared" si="2"/>
        <v>2.2338535700224564E-3</v>
      </c>
      <c r="R111" s="84">
        <f>P111/'סכום נכסי הקרן'!$C$42</f>
        <v>5.109331255623953E-5</v>
      </c>
    </row>
    <row r="112" spans="2:18">
      <c r="B112" s="76" t="s">
        <v>3744</v>
      </c>
      <c r="C112" s="86" t="s">
        <v>3286</v>
      </c>
      <c r="D112" s="73">
        <v>9019</v>
      </c>
      <c r="E112" s="73"/>
      <c r="F112" s="73" t="s">
        <v>3328</v>
      </c>
      <c r="G112" s="95">
        <v>44651</v>
      </c>
      <c r="H112" s="73" t="s">
        <v>3285</v>
      </c>
      <c r="I112" s="83">
        <v>7.2099999999996607</v>
      </c>
      <c r="J112" s="86" t="s">
        <v>308</v>
      </c>
      <c r="K112" s="86" t="s">
        <v>135</v>
      </c>
      <c r="L112" s="87">
        <v>1.8769999999999998E-2</v>
      </c>
      <c r="M112" s="87">
        <v>4.0099999999998893E-2</v>
      </c>
      <c r="N112" s="83">
        <v>6558738.653233001</v>
      </c>
      <c r="O112" s="85">
        <v>92.91</v>
      </c>
      <c r="P112" s="83">
        <v>6093.7238233670005</v>
      </c>
      <c r="Q112" s="84">
        <f t="shared" si="2"/>
        <v>4.2900657392997612E-3</v>
      </c>
      <c r="R112" s="84">
        <f>P112/'סכום נכסי הקרן'!$C$42</f>
        <v>9.8123562191524476E-5</v>
      </c>
    </row>
    <row r="113" spans="2:18">
      <c r="B113" s="76" t="s">
        <v>3745</v>
      </c>
      <c r="C113" s="86" t="s">
        <v>3286</v>
      </c>
      <c r="D113" s="73">
        <v>4100</v>
      </c>
      <c r="E113" s="73"/>
      <c r="F113" s="73" t="s">
        <v>399</v>
      </c>
      <c r="G113" s="95">
        <v>42052</v>
      </c>
      <c r="H113" s="73" t="s">
        <v>133</v>
      </c>
      <c r="I113" s="83">
        <v>3.9099999999996751</v>
      </c>
      <c r="J113" s="86" t="s">
        <v>523</v>
      </c>
      <c r="K113" s="86" t="s">
        <v>135</v>
      </c>
      <c r="L113" s="87">
        <v>2.9779E-2</v>
      </c>
      <c r="M113" s="87">
        <v>2.3099999999996762E-2</v>
      </c>
      <c r="N113" s="83">
        <v>1185820.9660020003</v>
      </c>
      <c r="O113" s="85">
        <v>117</v>
      </c>
      <c r="P113" s="83">
        <v>1387.4106239949999</v>
      </c>
      <c r="Q113" s="84">
        <f t="shared" si="2"/>
        <v>9.7675624246664882E-4</v>
      </c>
      <c r="R113" s="84">
        <f>P113/'סכום נכסי הקרן'!$C$42</f>
        <v>2.2340637120232046E-5</v>
      </c>
    </row>
    <row r="114" spans="2:18">
      <c r="B114" s="76" t="s">
        <v>3746</v>
      </c>
      <c r="C114" s="86" t="s">
        <v>3294</v>
      </c>
      <c r="D114" s="73" t="s">
        <v>3362</v>
      </c>
      <c r="E114" s="73"/>
      <c r="F114" s="73" t="s">
        <v>399</v>
      </c>
      <c r="G114" s="95">
        <v>41767</v>
      </c>
      <c r="H114" s="73" t="s">
        <v>133</v>
      </c>
      <c r="I114" s="83">
        <v>4.4800000000018656</v>
      </c>
      <c r="J114" s="86" t="s">
        <v>523</v>
      </c>
      <c r="K114" s="86" t="s">
        <v>135</v>
      </c>
      <c r="L114" s="87">
        <v>5.3499999999999999E-2</v>
      </c>
      <c r="M114" s="87">
        <v>2.7900000000050124E-2</v>
      </c>
      <c r="N114" s="83">
        <v>68696.76940200002</v>
      </c>
      <c r="O114" s="85">
        <v>124.89</v>
      </c>
      <c r="P114" s="83">
        <v>85.795396282999988</v>
      </c>
      <c r="Q114" s="84">
        <f t="shared" si="2"/>
        <v>6.0401144005238764E-5</v>
      </c>
      <c r="R114" s="84">
        <f>P114/'סכום נכסי הקרן'!$C$42</f>
        <v>1.3815115595885157E-6</v>
      </c>
    </row>
    <row r="115" spans="2:18">
      <c r="B115" s="76" t="s">
        <v>3746</v>
      </c>
      <c r="C115" s="86" t="s">
        <v>3294</v>
      </c>
      <c r="D115" s="73" t="s">
        <v>3363</v>
      </c>
      <c r="E115" s="73"/>
      <c r="F115" s="73" t="s">
        <v>399</v>
      </c>
      <c r="G115" s="95">
        <v>41269</v>
      </c>
      <c r="H115" s="73" t="s">
        <v>133</v>
      </c>
      <c r="I115" s="83">
        <v>4.5200000000011702</v>
      </c>
      <c r="J115" s="86" t="s">
        <v>523</v>
      </c>
      <c r="K115" s="86" t="s">
        <v>135</v>
      </c>
      <c r="L115" s="87">
        <v>5.3499999999999999E-2</v>
      </c>
      <c r="M115" s="87">
        <v>2.1900000000004281E-2</v>
      </c>
      <c r="N115" s="83">
        <v>341186.53180900007</v>
      </c>
      <c r="O115" s="85">
        <v>130.13</v>
      </c>
      <c r="P115" s="83">
        <v>443.9860183990001</v>
      </c>
      <c r="Q115" s="84">
        <f t="shared" si="2"/>
        <v>3.1257228937054662E-4</v>
      </c>
      <c r="R115" s="84">
        <f>P115/'סכום נכסי הקרן'!$C$42</f>
        <v>7.1492392749217388E-6</v>
      </c>
    </row>
    <row r="116" spans="2:18">
      <c r="B116" s="76" t="s">
        <v>3746</v>
      </c>
      <c r="C116" s="86" t="s">
        <v>3294</v>
      </c>
      <c r="D116" s="73" t="s">
        <v>3364</v>
      </c>
      <c r="E116" s="73"/>
      <c r="F116" s="73" t="s">
        <v>399</v>
      </c>
      <c r="G116" s="95">
        <v>41767</v>
      </c>
      <c r="H116" s="73" t="s">
        <v>133</v>
      </c>
      <c r="I116" s="83">
        <v>4.4799999999785545</v>
      </c>
      <c r="J116" s="86" t="s">
        <v>523</v>
      </c>
      <c r="K116" s="86" t="s">
        <v>135</v>
      </c>
      <c r="L116" s="87">
        <v>5.3499999999999999E-2</v>
      </c>
      <c r="M116" s="87">
        <v>2.7899999999833197E-2</v>
      </c>
      <c r="N116" s="83">
        <v>53762.692577000009</v>
      </c>
      <c r="O116" s="85">
        <v>124.89</v>
      </c>
      <c r="P116" s="83">
        <v>67.144227027999989</v>
      </c>
      <c r="Q116" s="84">
        <f t="shared" si="2"/>
        <v>4.7270463236292207E-5</v>
      </c>
      <c r="R116" s="84">
        <f>P116/'סכום נכסי הקרן'!$C$42</f>
        <v>1.0811830216721984E-6</v>
      </c>
    </row>
    <row r="117" spans="2:18">
      <c r="B117" s="76" t="s">
        <v>3746</v>
      </c>
      <c r="C117" s="86" t="s">
        <v>3294</v>
      </c>
      <c r="D117" s="73" t="s">
        <v>3365</v>
      </c>
      <c r="E117" s="73"/>
      <c r="F117" s="73" t="s">
        <v>399</v>
      </c>
      <c r="G117" s="95">
        <v>41767</v>
      </c>
      <c r="H117" s="73" t="s">
        <v>133</v>
      </c>
      <c r="I117" s="83">
        <v>4.4799999999855471</v>
      </c>
      <c r="J117" s="86" t="s">
        <v>523</v>
      </c>
      <c r="K117" s="86" t="s">
        <v>135</v>
      </c>
      <c r="L117" s="87">
        <v>5.3499999999999999E-2</v>
      </c>
      <c r="M117" s="87">
        <v>2.7899999999910254E-2</v>
      </c>
      <c r="N117" s="83">
        <v>68696.766462000014</v>
      </c>
      <c r="O117" s="85">
        <v>124.89</v>
      </c>
      <c r="P117" s="83">
        <v>85.795392363000005</v>
      </c>
      <c r="Q117" s="84">
        <f t="shared" si="2"/>
        <v>6.0401141245504631E-5</v>
      </c>
      <c r="R117" s="84">
        <f>P117/'סכום נכסי הקרן'!$C$42</f>
        <v>1.3815114964671186E-6</v>
      </c>
    </row>
    <row r="118" spans="2:18">
      <c r="B118" s="76" t="s">
        <v>3746</v>
      </c>
      <c r="C118" s="86" t="s">
        <v>3294</v>
      </c>
      <c r="D118" s="73" t="s">
        <v>3366</v>
      </c>
      <c r="E118" s="73"/>
      <c r="F118" s="73" t="s">
        <v>399</v>
      </c>
      <c r="G118" s="95">
        <v>41269</v>
      </c>
      <c r="H118" s="73" t="s">
        <v>133</v>
      </c>
      <c r="I118" s="83">
        <v>4.5200000000017804</v>
      </c>
      <c r="J118" s="86" t="s">
        <v>523</v>
      </c>
      <c r="K118" s="86" t="s">
        <v>135</v>
      </c>
      <c r="L118" s="87">
        <v>5.3499999999999999E-2</v>
      </c>
      <c r="M118" s="87">
        <v>2.1900000000010175E-2</v>
      </c>
      <c r="N118" s="83">
        <v>362510.66977100004</v>
      </c>
      <c r="O118" s="85">
        <v>130.13</v>
      </c>
      <c r="P118" s="83">
        <v>471.73511820800007</v>
      </c>
      <c r="Q118" s="84">
        <f t="shared" si="2"/>
        <v>3.3210803891182191E-4</v>
      </c>
      <c r="R118" s="84">
        <f>P118/'סכום נכסי הקרן'!$C$42</f>
        <v>7.5960663054521056E-6</v>
      </c>
    </row>
    <row r="119" spans="2:18">
      <c r="B119" s="76" t="s">
        <v>3746</v>
      </c>
      <c r="C119" s="86" t="s">
        <v>3294</v>
      </c>
      <c r="D119" s="73" t="s">
        <v>3367</v>
      </c>
      <c r="E119" s="73"/>
      <c r="F119" s="73" t="s">
        <v>399</v>
      </c>
      <c r="G119" s="95">
        <v>41281</v>
      </c>
      <c r="H119" s="73" t="s">
        <v>133</v>
      </c>
      <c r="I119" s="83">
        <v>4.5199999999989897</v>
      </c>
      <c r="J119" s="86" t="s">
        <v>523</v>
      </c>
      <c r="K119" s="86" t="s">
        <v>135</v>
      </c>
      <c r="L119" s="87">
        <v>5.3499999999999999E-2</v>
      </c>
      <c r="M119" s="87">
        <v>2.1999999999999992E-2</v>
      </c>
      <c r="N119" s="83">
        <v>456711.14800100005</v>
      </c>
      <c r="O119" s="85">
        <v>130.08000000000001</v>
      </c>
      <c r="P119" s="83">
        <v>594.0898395050001</v>
      </c>
      <c r="Q119" s="84">
        <f t="shared" si="2"/>
        <v>4.182474526911289E-4</v>
      </c>
      <c r="R119" s="84">
        <f>P119/'סכום נכסי הקרן'!$C$42</f>
        <v>9.5662706423429664E-6</v>
      </c>
    </row>
    <row r="120" spans="2:18">
      <c r="B120" s="76" t="s">
        <v>3746</v>
      </c>
      <c r="C120" s="86" t="s">
        <v>3294</v>
      </c>
      <c r="D120" s="73" t="s">
        <v>3368</v>
      </c>
      <c r="E120" s="73"/>
      <c r="F120" s="73" t="s">
        <v>399</v>
      </c>
      <c r="G120" s="95">
        <v>41767</v>
      </c>
      <c r="H120" s="73" t="s">
        <v>133</v>
      </c>
      <c r="I120" s="83">
        <v>4.4800000000254183</v>
      </c>
      <c r="J120" s="86" t="s">
        <v>523</v>
      </c>
      <c r="K120" s="86" t="s">
        <v>135</v>
      </c>
      <c r="L120" s="87">
        <v>5.3499999999999999E-2</v>
      </c>
      <c r="M120" s="87">
        <v>2.7900000000161844E-2</v>
      </c>
      <c r="N120" s="83">
        <v>80644.030862000014</v>
      </c>
      <c r="O120" s="85">
        <v>124.89</v>
      </c>
      <c r="P120" s="83">
        <v>100.71633090300001</v>
      </c>
      <c r="Q120" s="84">
        <f t="shared" si="2"/>
        <v>7.0905688068449195E-5</v>
      </c>
      <c r="R120" s="84">
        <f>P120/'סכום נכסי הקרן'!$C$42</f>
        <v>1.6217743772972903E-6</v>
      </c>
    </row>
    <row r="121" spans="2:18">
      <c r="B121" s="76" t="s">
        <v>3746</v>
      </c>
      <c r="C121" s="86" t="s">
        <v>3294</v>
      </c>
      <c r="D121" s="73" t="s">
        <v>3369</v>
      </c>
      <c r="E121" s="73"/>
      <c r="F121" s="73" t="s">
        <v>399</v>
      </c>
      <c r="G121" s="95">
        <v>41281</v>
      </c>
      <c r="H121" s="73" t="s">
        <v>133</v>
      </c>
      <c r="I121" s="83">
        <v>4.5200000000000946</v>
      </c>
      <c r="J121" s="86" t="s">
        <v>523</v>
      </c>
      <c r="K121" s="86" t="s">
        <v>135</v>
      </c>
      <c r="L121" s="87">
        <v>5.3499999999999999E-2</v>
      </c>
      <c r="M121" s="87">
        <v>2.1999999999985982E-2</v>
      </c>
      <c r="N121" s="83">
        <v>328986.84469300008</v>
      </c>
      <c r="O121" s="85">
        <v>130.08000000000001</v>
      </c>
      <c r="P121" s="83">
        <v>427.94607209800006</v>
      </c>
      <c r="Q121" s="84">
        <f t="shared" si="2"/>
        <v>3.0127994562791424E-4</v>
      </c>
      <c r="R121" s="84">
        <f>P121/'סכום נכסי הקרן'!$C$42</f>
        <v>6.8909576865143961E-6</v>
      </c>
    </row>
    <row r="122" spans="2:18">
      <c r="B122" s="76" t="s">
        <v>3746</v>
      </c>
      <c r="C122" s="86" t="s">
        <v>3294</v>
      </c>
      <c r="D122" s="73" t="s">
        <v>3370</v>
      </c>
      <c r="E122" s="73"/>
      <c r="F122" s="73" t="s">
        <v>399</v>
      </c>
      <c r="G122" s="95">
        <v>41767</v>
      </c>
      <c r="H122" s="73" t="s">
        <v>133</v>
      </c>
      <c r="I122" s="83">
        <v>4.480000000022426</v>
      </c>
      <c r="J122" s="86" t="s">
        <v>523</v>
      </c>
      <c r="K122" s="86" t="s">
        <v>135</v>
      </c>
      <c r="L122" s="87">
        <v>5.3499999999999999E-2</v>
      </c>
      <c r="M122" s="87">
        <v>2.790000000016089E-2</v>
      </c>
      <c r="N122" s="83">
        <v>65694.892416000017</v>
      </c>
      <c r="O122" s="85">
        <v>124.89</v>
      </c>
      <c r="P122" s="83">
        <v>82.046351692000016</v>
      </c>
      <c r="Q122" s="84">
        <f t="shared" si="2"/>
        <v>5.7761764830672026E-5</v>
      </c>
      <c r="R122" s="84">
        <f>P122/'סכום נכסי הקרן'!$C$42</f>
        <v>1.321142953995799E-6</v>
      </c>
    </row>
    <row r="123" spans="2:18">
      <c r="B123" s="76" t="s">
        <v>3746</v>
      </c>
      <c r="C123" s="86" t="s">
        <v>3294</v>
      </c>
      <c r="D123" s="73" t="s">
        <v>3371</v>
      </c>
      <c r="E123" s="73"/>
      <c r="F123" s="73" t="s">
        <v>399</v>
      </c>
      <c r="G123" s="95">
        <v>41281</v>
      </c>
      <c r="H123" s="73" t="s">
        <v>133</v>
      </c>
      <c r="I123" s="83">
        <v>4.520000000003658</v>
      </c>
      <c r="J123" s="86" t="s">
        <v>523</v>
      </c>
      <c r="K123" s="86" t="s">
        <v>135</v>
      </c>
      <c r="L123" s="87">
        <v>5.3499999999999999E-2</v>
      </c>
      <c r="M123" s="87">
        <v>2.2000000000015563E-2</v>
      </c>
      <c r="N123" s="83">
        <v>395106.76094900002</v>
      </c>
      <c r="O123" s="85">
        <v>130.08000000000001</v>
      </c>
      <c r="P123" s="83">
        <v>513.95485588100007</v>
      </c>
      <c r="Q123" s="84">
        <f t="shared" si="2"/>
        <v>3.6183131738050096E-4</v>
      </c>
      <c r="R123" s="84">
        <f>P123/'סכום נכסי הקרן'!$C$42</f>
        <v>8.2759052964120616E-6</v>
      </c>
    </row>
    <row r="124" spans="2:18">
      <c r="B124" s="76" t="s">
        <v>3747</v>
      </c>
      <c r="C124" s="86" t="s">
        <v>3286</v>
      </c>
      <c r="D124" s="73">
        <v>9533</v>
      </c>
      <c r="E124" s="73"/>
      <c r="F124" s="73" t="s">
        <v>3328</v>
      </c>
      <c r="G124" s="95">
        <v>45015</v>
      </c>
      <c r="H124" s="73" t="s">
        <v>3285</v>
      </c>
      <c r="I124" s="83">
        <v>3.8700000000000823</v>
      </c>
      <c r="J124" s="86" t="s">
        <v>487</v>
      </c>
      <c r="K124" s="86" t="s">
        <v>135</v>
      </c>
      <c r="L124" s="87">
        <v>3.3593000000000005E-2</v>
      </c>
      <c r="M124" s="87">
        <v>3.420000000000141E-2</v>
      </c>
      <c r="N124" s="83">
        <v>3301027.0196430003</v>
      </c>
      <c r="O124" s="85">
        <v>102.88</v>
      </c>
      <c r="P124" s="83">
        <v>3396.0965799560008</v>
      </c>
      <c r="Q124" s="84">
        <f t="shared" si="2"/>
        <v>2.3908988998080608E-3</v>
      </c>
      <c r="R124" s="84">
        <f>P124/'סכום נכסי הקרן'!$C$42</f>
        <v>5.4685296483884761E-5</v>
      </c>
    </row>
    <row r="125" spans="2:18">
      <c r="B125" s="76" t="s">
        <v>3748</v>
      </c>
      <c r="C125" s="86" t="s">
        <v>3294</v>
      </c>
      <c r="D125" s="73">
        <v>7127</v>
      </c>
      <c r="E125" s="73"/>
      <c r="F125" s="73" t="s">
        <v>3328</v>
      </c>
      <c r="G125" s="95">
        <v>43631</v>
      </c>
      <c r="H125" s="73" t="s">
        <v>3285</v>
      </c>
      <c r="I125" s="83">
        <v>4.8500000000006072</v>
      </c>
      <c r="J125" s="86" t="s">
        <v>308</v>
      </c>
      <c r="K125" s="86" t="s">
        <v>135</v>
      </c>
      <c r="L125" s="87">
        <v>3.1E-2</v>
      </c>
      <c r="M125" s="87">
        <v>2.9500000000004807E-2</v>
      </c>
      <c r="N125" s="83">
        <v>2129531.8809190006</v>
      </c>
      <c r="O125" s="85">
        <v>112.17</v>
      </c>
      <c r="P125" s="83">
        <v>2388.6959349830008</v>
      </c>
      <c r="Q125" s="84">
        <f t="shared" si="2"/>
        <v>1.6816749313415687E-3</v>
      </c>
      <c r="R125" s="84">
        <f>P125/'סכום נכסי הקרן'!$C$42</f>
        <v>3.8463731033258214E-5</v>
      </c>
    </row>
    <row r="126" spans="2:18">
      <c r="B126" s="76" t="s">
        <v>3748</v>
      </c>
      <c r="C126" s="86" t="s">
        <v>3294</v>
      </c>
      <c r="D126" s="73">
        <v>7128</v>
      </c>
      <c r="E126" s="73"/>
      <c r="F126" s="73" t="s">
        <v>3328</v>
      </c>
      <c r="G126" s="95">
        <v>43634</v>
      </c>
      <c r="H126" s="73" t="s">
        <v>3285</v>
      </c>
      <c r="I126" s="83">
        <v>4.8600000000001007</v>
      </c>
      <c r="J126" s="86" t="s">
        <v>308</v>
      </c>
      <c r="K126" s="86" t="s">
        <v>135</v>
      </c>
      <c r="L126" s="87">
        <v>2.4900000000000002E-2</v>
      </c>
      <c r="M126" s="87">
        <v>2.9600000000006049E-2</v>
      </c>
      <c r="N126" s="83">
        <v>895198.56496600015</v>
      </c>
      <c r="O126" s="85">
        <v>110.8</v>
      </c>
      <c r="P126" s="83">
        <v>991.8799781150002</v>
      </c>
      <c r="Q126" s="84">
        <f t="shared" si="2"/>
        <v>6.9829720462411644E-4</v>
      </c>
      <c r="R126" s="84">
        <f>P126/'סכום נכסי הקרן'!$C$42</f>
        <v>1.5971645506133002E-5</v>
      </c>
    </row>
    <row r="127" spans="2:18">
      <c r="B127" s="76" t="s">
        <v>3748</v>
      </c>
      <c r="C127" s="86" t="s">
        <v>3294</v>
      </c>
      <c r="D127" s="73">
        <v>7130</v>
      </c>
      <c r="E127" s="73"/>
      <c r="F127" s="73" t="s">
        <v>3328</v>
      </c>
      <c r="G127" s="95">
        <v>43634</v>
      </c>
      <c r="H127" s="73" t="s">
        <v>3285</v>
      </c>
      <c r="I127" s="83">
        <v>5.1300000000025507</v>
      </c>
      <c r="J127" s="86" t="s">
        <v>308</v>
      </c>
      <c r="K127" s="86" t="s">
        <v>135</v>
      </c>
      <c r="L127" s="87">
        <v>3.6000000000000004E-2</v>
      </c>
      <c r="M127" s="87">
        <v>2.9800000000015245E-2</v>
      </c>
      <c r="N127" s="83">
        <v>592962.72903000016</v>
      </c>
      <c r="O127" s="85">
        <v>115.07</v>
      </c>
      <c r="P127" s="83">
        <v>682.32219630200007</v>
      </c>
      <c r="Q127" s="84">
        <f t="shared" si="2"/>
        <v>4.8036425055797654E-4</v>
      </c>
      <c r="R127" s="84">
        <f>P127/'סכום נכסי הקרן'!$C$42</f>
        <v>1.0987023108392787E-5</v>
      </c>
    </row>
    <row r="128" spans="2:18">
      <c r="B128" s="76" t="s">
        <v>3742</v>
      </c>
      <c r="C128" s="86" t="s">
        <v>3286</v>
      </c>
      <c r="D128" s="73">
        <v>9922</v>
      </c>
      <c r="E128" s="73"/>
      <c r="F128" s="73" t="s">
        <v>399</v>
      </c>
      <c r="G128" s="95">
        <v>40489</v>
      </c>
      <c r="H128" s="73" t="s">
        <v>133</v>
      </c>
      <c r="I128" s="83">
        <v>1.7300000000004867</v>
      </c>
      <c r="J128" s="86" t="s">
        <v>308</v>
      </c>
      <c r="K128" s="86" t="s">
        <v>135</v>
      </c>
      <c r="L128" s="87">
        <v>5.7000000000000002E-2</v>
      </c>
      <c r="M128" s="87">
        <v>2.6500000000009592E-2</v>
      </c>
      <c r="N128" s="83">
        <v>543777.54239099997</v>
      </c>
      <c r="O128" s="85">
        <v>124.64</v>
      </c>
      <c r="P128" s="83">
        <v>677.76432427900022</v>
      </c>
      <c r="Q128" s="84">
        <f t="shared" si="2"/>
        <v>4.7715544569960666E-4</v>
      </c>
      <c r="R128" s="84">
        <f>P128/'סכום נכסי הקרן'!$C$42</f>
        <v>1.0913630442122801E-5</v>
      </c>
    </row>
    <row r="129" spans="2:18">
      <c r="B129" s="76" t="s">
        <v>3749</v>
      </c>
      <c r="C129" s="86" t="s">
        <v>3294</v>
      </c>
      <c r="D129" s="73" t="s">
        <v>3372</v>
      </c>
      <c r="E129" s="73"/>
      <c r="F129" s="73" t="s">
        <v>440</v>
      </c>
      <c r="G129" s="95">
        <v>43801</v>
      </c>
      <c r="H129" s="73" t="s">
        <v>305</v>
      </c>
      <c r="I129" s="83">
        <v>4.5999999999992518</v>
      </c>
      <c r="J129" s="86" t="s">
        <v>315</v>
      </c>
      <c r="K129" s="86" t="s">
        <v>136</v>
      </c>
      <c r="L129" s="87">
        <v>2.3629999999999998E-2</v>
      </c>
      <c r="M129" s="87">
        <v>5.9299999999988119E-2</v>
      </c>
      <c r="N129" s="83">
        <v>541252.24127100001</v>
      </c>
      <c r="O129" s="85">
        <v>85.19</v>
      </c>
      <c r="P129" s="83">
        <v>1868.8551154540003</v>
      </c>
      <c r="Q129" s="84">
        <f t="shared" si="2"/>
        <v>1.3156998142548483E-3</v>
      </c>
      <c r="R129" s="84">
        <f>P129/'סכום נכסי הקרן'!$C$42</f>
        <v>3.0093047611546654E-5</v>
      </c>
    </row>
    <row r="130" spans="2:18">
      <c r="B130" s="76" t="s">
        <v>3750</v>
      </c>
      <c r="C130" s="86" t="s">
        <v>3294</v>
      </c>
      <c r="D130" s="73" t="s">
        <v>3373</v>
      </c>
      <c r="E130" s="73"/>
      <c r="F130" s="73" t="s">
        <v>451</v>
      </c>
      <c r="G130" s="95">
        <v>45015</v>
      </c>
      <c r="H130" s="73" t="s">
        <v>133</v>
      </c>
      <c r="I130" s="83">
        <v>5.0799999999995835</v>
      </c>
      <c r="J130" s="86" t="s">
        <v>315</v>
      </c>
      <c r="K130" s="86" t="s">
        <v>135</v>
      </c>
      <c r="L130" s="87">
        <v>4.4999999999999998E-2</v>
      </c>
      <c r="M130" s="87">
        <v>3.8199999999996924E-2</v>
      </c>
      <c r="N130" s="83">
        <v>2085426.4770630002</v>
      </c>
      <c r="O130" s="85">
        <v>105.95</v>
      </c>
      <c r="P130" s="83">
        <v>2209.5093077240003</v>
      </c>
      <c r="Q130" s="84">
        <f t="shared" si="2"/>
        <v>1.555525070792134E-3</v>
      </c>
      <c r="R130" s="84">
        <f>P130/'סכום נכסי הקרן'!$C$42</f>
        <v>3.5578396765840903E-5</v>
      </c>
    </row>
    <row r="131" spans="2:18">
      <c r="B131" s="76" t="s">
        <v>3751</v>
      </c>
      <c r="C131" s="86" t="s">
        <v>3294</v>
      </c>
      <c r="D131" s="73" t="s">
        <v>3374</v>
      </c>
      <c r="E131" s="73"/>
      <c r="F131" s="73" t="s">
        <v>451</v>
      </c>
      <c r="G131" s="95">
        <v>44074</v>
      </c>
      <c r="H131" s="73" t="s">
        <v>133</v>
      </c>
      <c r="I131" s="83">
        <v>8.5900000000014156</v>
      </c>
      <c r="J131" s="86" t="s">
        <v>523</v>
      </c>
      <c r="K131" s="86" t="s">
        <v>135</v>
      </c>
      <c r="L131" s="87">
        <v>2.35E-2</v>
      </c>
      <c r="M131" s="87">
        <v>4.1100000000007242E-2</v>
      </c>
      <c r="N131" s="83">
        <v>2534753.9295150004</v>
      </c>
      <c r="O131" s="85">
        <v>95.94</v>
      </c>
      <c r="P131" s="83">
        <v>2431.8429628839999</v>
      </c>
      <c r="Q131" s="84">
        <f t="shared" si="2"/>
        <v>1.7120510349386646E-3</v>
      </c>
      <c r="R131" s="84">
        <f>P131/'סכום נכסי הקרן'!$C$42</f>
        <v>3.9158501619904827E-5</v>
      </c>
    </row>
    <row r="132" spans="2:18">
      <c r="B132" s="76" t="s">
        <v>3751</v>
      </c>
      <c r="C132" s="86" t="s">
        <v>3294</v>
      </c>
      <c r="D132" s="73" t="s">
        <v>3375</v>
      </c>
      <c r="E132" s="73"/>
      <c r="F132" s="73" t="s">
        <v>451</v>
      </c>
      <c r="G132" s="95">
        <v>44189</v>
      </c>
      <c r="H132" s="73" t="s">
        <v>133</v>
      </c>
      <c r="I132" s="83">
        <v>8.4999999999900506</v>
      </c>
      <c r="J132" s="86" t="s">
        <v>523</v>
      </c>
      <c r="K132" s="86" t="s">
        <v>135</v>
      </c>
      <c r="L132" s="87">
        <v>2.4700000000000003E-2</v>
      </c>
      <c r="M132" s="87">
        <v>4.3499999999943632E-2</v>
      </c>
      <c r="N132" s="83">
        <v>317111.61281100009</v>
      </c>
      <c r="O132" s="85">
        <v>95.08</v>
      </c>
      <c r="P132" s="83">
        <v>301.50969174199997</v>
      </c>
      <c r="Q132" s="84">
        <f t="shared" si="2"/>
        <v>2.1226698749443542E-4</v>
      </c>
      <c r="R132" s="84">
        <f>P132/'סכום נכסי הקרן'!$C$42</f>
        <v>4.8550288537110999E-6</v>
      </c>
    </row>
    <row r="133" spans="2:18">
      <c r="B133" s="76" t="s">
        <v>3751</v>
      </c>
      <c r="C133" s="86" t="s">
        <v>3294</v>
      </c>
      <c r="D133" s="73" t="s">
        <v>3376</v>
      </c>
      <c r="E133" s="73"/>
      <c r="F133" s="73" t="s">
        <v>451</v>
      </c>
      <c r="G133" s="95">
        <v>44322</v>
      </c>
      <c r="H133" s="73" t="s">
        <v>133</v>
      </c>
      <c r="I133" s="83">
        <v>8.3999999999983821</v>
      </c>
      <c r="J133" s="86" t="s">
        <v>523</v>
      </c>
      <c r="K133" s="86" t="s">
        <v>135</v>
      </c>
      <c r="L133" s="87">
        <v>2.5600000000000001E-2</v>
      </c>
      <c r="M133" s="87">
        <v>4.6299999999992722E-2</v>
      </c>
      <c r="N133" s="83">
        <v>1459791.943305</v>
      </c>
      <c r="O133" s="85">
        <v>93.13</v>
      </c>
      <c r="P133" s="83">
        <v>1359.5042646730003</v>
      </c>
      <c r="Q133" s="84">
        <f t="shared" si="2"/>
        <v>9.5710978005612412E-4</v>
      </c>
      <c r="R133" s="84">
        <f>P133/'סכום נכסי הקרן'!$C$42</f>
        <v>2.1891277834540254E-5</v>
      </c>
    </row>
    <row r="134" spans="2:18">
      <c r="B134" s="76" t="s">
        <v>3751</v>
      </c>
      <c r="C134" s="86" t="s">
        <v>3294</v>
      </c>
      <c r="D134" s="73" t="s">
        <v>3377</v>
      </c>
      <c r="E134" s="73"/>
      <c r="F134" s="73" t="s">
        <v>451</v>
      </c>
      <c r="G134" s="95">
        <v>44418</v>
      </c>
      <c r="H134" s="73" t="s">
        <v>133</v>
      </c>
      <c r="I134" s="83">
        <v>8.5200000000029572</v>
      </c>
      <c r="J134" s="86" t="s">
        <v>523</v>
      </c>
      <c r="K134" s="86" t="s">
        <v>135</v>
      </c>
      <c r="L134" s="87">
        <v>2.2700000000000001E-2</v>
      </c>
      <c r="M134" s="87">
        <v>4.4700000000015984E-2</v>
      </c>
      <c r="N134" s="83">
        <v>1454790.1953410003</v>
      </c>
      <c r="O134" s="85">
        <v>91.08</v>
      </c>
      <c r="P134" s="83">
        <v>1325.0229121040004</v>
      </c>
      <c r="Q134" s="84">
        <f t="shared" si="2"/>
        <v>9.328344315846787E-4</v>
      </c>
      <c r="R134" s="84">
        <f>P134/'סכום נכסי הקרן'!$C$42</f>
        <v>2.1336045395177309E-5</v>
      </c>
    </row>
    <row r="135" spans="2:18">
      <c r="B135" s="76" t="s">
        <v>3751</v>
      </c>
      <c r="C135" s="86" t="s">
        <v>3294</v>
      </c>
      <c r="D135" s="73" t="s">
        <v>3378</v>
      </c>
      <c r="E135" s="73"/>
      <c r="F135" s="73" t="s">
        <v>451</v>
      </c>
      <c r="G135" s="95">
        <v>44530</v>
      </c>
      <c r="H135" s="73" t="s">
        <v>133</v>
      </c>
      <c r="I135" s="83">
        <v>8.5700000000023611</v>
      </c>
      <c r="J135" s="86" t="s">
        <v>523</v>
      </c>
      <c r="K135" s="86" t="s">
        <v>135</v>
      </c>
      <c r="L135" s="87">
        <v>1.7899999999999999E-2</v>
      </c>
      <c r="M135" s="87">
        <v>4.7400000000011502E-2</v>
      </c>
      <c r="N135" s="83">
        <v>1198763.8652550003</v>
      </c>
      <c r="O135" s="85">
        <v>84.11</v>
      </c>
      <c r="P135" s="83">
        <v>1008.2802516660003</v>
      </c>
      <c r="Q135" s="84">
        <f t="shared" si="2"/>
        <v>7.0984322372765591E-4</v>
      </c>
      <c r="R135" s="84">
        <f>P135/'סכום נכסי הקרן'!$C$42</f>
        <v>1.6235729227086799E-5</v>
      </c>
    </row>
    <row r="136" spans="2:18">
      <c r="B136" s="76" t="s">
        <v>3751</v>
      </c>
      <c r="C136" s="86" t="s">
        <v>3294</v>
      </c>
      <c r="D136" s="73" t="s">
        <v>3379</v>
      </c>
      <c r="E136" s="73"/>
      <c r="F136" s="73" t="s">
        <v>451</v>
      </c>
      <c r="G136" s="95">
        <v>44612</v>
      </c>
      <c r="H136" s="73" t="s">
        <v>133</v>
      </c>
      <c r="I136" s="83">
        <v>8.3900000000016473</v>
      </c>
      <c r="J136" s="86" t="s">
        <v>523</v>
      </c>
      <c r="K136" s="86" t="s">
        <v>135</v>
      </c>
      <c r="L136" s="87">
        <v>2.3599999999999999E-2</v>
      </c>
      <c r="M136" s="87">
        <v>4.8100000000009357E-2</v>
      </c>
      <c r="N136" s="83">
        <v>1405830.1084010003</v>
      </c>
      <c r="O136" s="85">
        <v>88.11</v>
      </c>
      <c r="P136" s="83">
        <v>1238.6768951640004</v>
      </c>
      <c r="Q136" s="84">
        <f t="shared" si="2"/>
        <v>8.7204564303163673E-4</v>
      </c>
      <c r="R136" s="84">
        <f>P136/'סכום נכסי הקרן'!$C$42</f>
        <v>1.9945667522994531E-5</v>
      </c>
    </row>
    <row r="137" spans="2:18">
      <c r="B137" s="76" t="s">
        <v>3751</v>
      </c>
      <c r="C137" s="86" t="s">
        <v>3294</v>
      </c>
      <c r="D137" s="73" t="s">
        <v>3380</v>
      </c>
      <c r="E137" s="73"/>
      <c r="F137" s="73" t="s">
        <v>451</v>
      </c>
      <c r="G137" s="95">
        <v>44662</v>
      </c>
      <c r="H137" s="73" t="s">
        <v>133</v>
      </c>
      <c r="I137" s="83">
        <v>8.4399999999977062</v>
      </c>
      <c r="J137" s="86" t="s">
        <v>523</v>
      </c>
      <c r="K137" s="86" t="s">
        <v>135</v>
      </c>
      <c r="L137" s="87">
        <v>2.4E-2</v>
      </c>
      <c r="M137" s="87">
        <v>4.5999999999984623E-2</v>
      </c>
      <c r="N137" s="83">
        <v>1601130.3529270003</v>
      </c>
      <c r="O137" s="85">
        <v>89.35</v>
      </c>
      <c r="P137" s="83">
        <v>1430.6099910370001</v>
      </c>
      <c r="Q137" s="84">
        <f t="shared" si="2"/>
        <v>1.0071691935419275E-3</v>
      </c>
      <c r="R137" s="84">
        <f>P137/'סכום נכסי הקרן'!$C$42</f>
        <v>2.3036250492522698E-5</v>
      </c>
    </row>
    <row r="138" spans="2:18">
      <c r="B138" s="76" t="s">
        <v>3751</v>
      </c>
      <c r="C138" s="86" t="s">
        <v>3294</v>
      </c>
      <c r="D138" s="73">
        <v>9796</v>
      </c>
      <c r="E138" s="73"/>
      <c r="F138" s="73" t="s">
        <v>451</v>
      </c>
      <c r="G138" s="95">
        <v>45197</v>
      </c>
      <c r="H138" s="73" t="s">
        <v>133</v>
      </c>
      <c r="I138" s="83">
        <v>8.1999999998706468</v>
      </c>
      <c r="J138" s="86" t="s">
        <v>523</v>
      </c>
      <c r="K138" s="86" t="s">
        <v>135</v>
      </c>
      <c r="L138" s="87">
        <v>4.1200000000000001E-2</v>
      </c>
      <c r="M138" s="87">
        <v>4.1799999999280468E-2</v>
      </c>
      <c r="N138" s="83">
        <v>24738.342867000007</v>
      </c>
      <c r="O138" s="85">
        <v>100</v>
      </c>
      <c r="P138" s="83">
        <v>24.738343521000001</v>
      </c>
      <c r="Q138" s="84">
        <f t="shared" si="2"/>
        <v>1.7416135529396242E-5</v>
      </c>
      <c r="R138" s="84">
        <f>P138/'סכום נכסי הקרן'!$C$42</f>
        <v>3.9834663653281664E-7</v>
      </c>
    </row>
    <row r="139" spans="2:18">
      <c r="B139" s="76" t="s">
        <v>3751</v>
      </c>
      <c r="C139" s="86" t="s">
        <v>3294</v>
      </c>
      <c r="D139" s="73">
        <v>9797</v>
      </c>
      <c r="E139" s="73"/>
      <c r="F139" s="73" t="s">
        <v>451</v>
      </c>
      <c r="G139" s="95">
        <v>45197</v>
      </c>
      <c r="H139" s="73" t="s">
        <v>133</v>
      </c>
      <c r="I139" s="83">
        <v>8.1999999999949509</v>
      </c>
      <c r="J139" s="86" t="s">
        <v>523</v>
      </c>
      <c r="K139" s="86" t="s">
        <v>135</v>
      </c>
      <c r="L139" s="87">
        <v>4.1200000000000001E-2</v>
      </c>
      <c r="M139" s="87">
        <v>4.1799999999978479E-2</v>
      </c>
      <c r="N139" s="83">
        <v>752457.93023900012</v>
      </c>
      <c r="O139" s="85">
        <v>100</v>
      </c>
      <c r="P139" s="83">
        <v>752.45795310899996</v>
      </c>
      <c r="Q139" s="84">
        <f t="shared" ref="Q139:Q199" si="3">IFERROR(P139/$P$10,0)</f>
        <v>5.2974079207825163E-4</v>
      </c>
      <c r="R139" s="84">
        <f>P139/'סכום נכסי הקרן'!$C$42</f>
        <v>1.2116376931175448E-5</v>
      </c>
    </row>
    <row r="140" spans="2:18">
      <c r="B140" s="76" t="s">
        <v>3752</v>
      </c>
      <c r="C140" s="86" t="s">
        <v>3286</v>
      </c>
      <c r="D140" s="73">
        <v>7491</v>
      </c>
      <c r="E140" s="73"/>
      <c r="F140" s="73" t="s">
        <v>292</v>
      </c>
      <c r="G140" s="95">
        <v>43899</v>
      </c>
      <c r="H140" s="73" t="s">
        <v>3285</v>
      </c>
      <c r="I140" s="83">
        <v>3.1199999999999677</v>
      </c>
      <c r="J140" s="86" t="s">
        <v>131</v>
      </c>
      <c r="K140" s="86" t="s">
        <v>135</v>
      </c>
      <c r="L140" s="87">
        <v>1.2969999999999999E-2</v>
      </c>
      <c r="M140" s="87">
        <v>2.55000000000002E-2</v>
      </c>
      <c r="N140" s="83">
        <v>2286964.4029400004</v>
      </c>
      <c r="O140" s="85">
        <v>107.24</v>
      </c>
      <c r="P140" s="83">
        <v>2452.5405889090007</v>
      </c>
      <c r="Q140" s="84">
        <f t="shared" si="3"/>
        <v>1.7266224495397341E-3</v>
      </c>
      <c r="R140" s="84">
        <f>P140/'סכום נכסי הקרן'!$C$42</f>
        <v>3.9491783017839748E-5</v>
      </c>
    </row>
    <row r="141" spans="2:18">
      <c r="B141" s="76" t="s">
        <v>3753</v>
      </c>
      <c r="C141" s="86" t="s">
        <v>3294</v>
      </c>
      <c r="D141" s="73" t="s">
        <v>3381</v>
      </c>
      <c r="E141" s="73"/>
      <c r="F141" s="73" t="s">
        <v>451</v>
      </c>
      <c r="G141" s="95">
        <v>43924</v>
      </c>
      <c r="H141" s="73" t="s">
        <v>133</v>
      </c>
      <c r="I141" s="83">
        <v>7.8899999999970802</v>
      </c>
      <c r="J141" s="86" t="s">
        <v>523</v>
      </c>
      <c r="K141" s="86" t="s">
        <v>135</v>
      </c>
      <c r="L141" s="87">
        <v>3.1400000000000004E-2</v>
      </c>
      <c r="M141" s="87">
        <v>3.2099999999993731E-2</v>
      </c>
      <c r="N141" s="83">
        <v>339376.04696700006</v>
      </c>
      <c r="O141" s="85">
        <v>108</v>
      </c>
      <c r="P141" s="83">
        <v>366.52611206300003</v>
      </c>
      <c r="Q141" s="84">
        <f t="shared" si="3"/>
        <v>2.5803944541933678E-4</v>
      </c>
      <c r="R141" s="84">
        <f>P141/'סכום נכסי הקרן'!$C$42</f>
        <v>5.901949086356787E-6</v>
      </c>
    </row>
    <row r="142" spans="2:18">
      <c r="B142" s="76" t="s">
        <v>3753</v>
      </c>
      <c r="C142" s="86" t="s">
        <v>3294</v>
      </c>
      <c r="D142" s="73" t="s">
        <v>3382</v>
      </c>
      <c r="E142" s="73"/>
      <c r="F142" s="73" t="s">
        <v>451</v>
      </c>
      <c r="G142" s="95">
        <v>44015</v>
      </c>
      <c r="H142" s="73" t="s">
        <v>133</v>
      </c>
      <c r="I142" s="83">
        <v>7.6599999999965034</v>
      </c>
      <c r="J142" s="86" t="s">
        <v>523</v>
      </c>
      <c r="K142" s="86" t="s">
        <v>135</v>
      </c>
      <c r="L142" s="87">
        <v>3.1E-2</v>
      </c>
      <c r="M142" s="87">
        <v>4.1999999999978589E-2</v>
      </c>
      <c r="N142" s="83">
        <v>279775.12044700008</v>
      </c>
      <c r="O142" s="85">
        <v>100.19</v>
      </c>
      <c r="P142" s="83">
        <v>280.30668350300004</v>
      </c>
      <c r="Q142" s="84">
        <f t="shared" si="3"/>
        <v>1.9733977683427718E-4</v>
      </c>
      <c r="R142" s="84">
        <f>P142/'סכום נכסי הקרן'!$C$42</f>
        <v>4.513609590565473E-6</v>
      </c>
    </row>
    <row r="143" spans="2:18">
      <c r="B143" s="76" t="s">
        <v>3753</v>
      </c>
      <c r="C143" s="86" t="s">
        <v>3294</v>
      </c>
      <c r="D143" s="73" t="s">
        <v>3383</v>
      </c>
      <c r="E143" s="73"/>
      <c r="F143" s="73" t="s">
        <v>451</v>
      </c>
      <c r="G143" s="95">
        <v>44108</v>
      </c>
      <c r="H143" s="73" t="s">
        <v>133</v>
      </c>
      <c r="I143" s="83">
        <v>7.579999999997062</v>
      </c>
      <c r="J143" s="86" t="s">
        <v>523</v>
      </c>
      <c r="K143" s="86" t="s">
        <v>135</v>
      </c>
      <c r="L143" s="87">
        <v>3.1E-2</v>
      </c>
      <c r="M143" s="87">
        <v>4.5499999999994351E-2</v>
      </c>
      <c r="N143" s="83">
        <v>453796.57424700004</v>
      </c>
      <c r="O143" s="85">
        <v>97.52</v>
      </c>
      <c r="P143" s="83">
        <v>442.54242243500005</v>
      </c>
      <c r="Q143" s="84">
        <f t="shared" si="3"/>
        <v>3.1155597787267404E-4</v>
      </c>
      <c r="R143" s="84">
        <f>P143/'סכום נכסי הקרן'!$C$42</f>
        <v>7.1259939191329153E-6</v>
      </c>
    </row>
    <row r="144" spans="2:18">
      <c r="B144" s="76" t="s">
        <v>3753</v>
      </c>
      <c r="C144" s="86" t="s">
        <v>3294</v>
      </c>
      <c r="D144" s="73" t="s">
        <v>3384</v>
      </c>
      <c r="E144" s="73"/>
      <c r="F144" s="73" t="s">
        <v>451</v>
      </c>
      <c r="G144" s="95">
        <v>44200</v>
      </c>
      <c r="H144" s="73" t="s">
        <v>133</v>
      </c>
      <c r="I144" s="83">
        <v>7.4600000000094848</v>
      </c>
      <c r="J144" s="86" t="s">
        <v>523</v>
      </c>
      <c r="K144" s="86" t="s">
        <v>135</v>
      </c>
      <c r="L144" s="87">
        <v>3.1E-2</v>
      </c>
      <c r="M144" s="87">
        <v>5.0600000000049689E-2</v>
      </c>
      <c r="N144" s="83">
        <v>235435.76928100002</v>
      </c>
      <c r="O144" s="85">
        <v>94.06</v>
      </c>
      <c r="P144" s="83">
        <v>221.45088461499998</v>
      </c>
      <c r="Q144" s="84">
        <f t="shared" si="3"/>
        <v>1.5590448148985943E-4</v>
      </c>
      <c r="R144" s="84">
        <f>P144/'סכום נכסי הקרן'!$C$42</f>
        <v>3.5658901320017006E-6</v>
      </c>
    </row>
    <row r="145" spans="2:18">
      <c r="B145" s="76" t="s">
        <v>3753</v>
      </c>
      <c r="C145" s="86" t="s">
        <v>3294</v>
      </c>
      <c r="D145" s="73" t="s">
        <v>3385</v>
      </c>
      <c r="E145" s="73"/>
      <c r="F145" s="73" t="s">
        <v>451</v>
      </c>
      <c r="G145" s="95">
        <v>44290</v>
      </c>
      <c r="H145" s="73" t="s">
        <v>133</v>
      </c>
      <c r="I145" s="83">
        <v>7.3899999999949371</v>
      </c>
      <c r="J145" s="86" t="s">
        <v>523</v>
      </c>
      <c r="K145" s="86" t="s">
        <v>135</v>
      </c>
      <c r="L145" s="87">
        <v>3.1E-2</v>
      </c>
      <c r="M145" s="87">
        <v>5.3999999999951781E-2</v>
      </c>
      <c r="N145" s="83">
        <v>452212.72921100003</v>
      </c>
      <c r="O145" s="85">
        <v>91.72</v>
      </c>
      <c r="P145" s="83">
        <v>414.76948919000006</v>
      </c>
      <c r="Q145" s="84">
        <f t="shared" si="3"/>
        <v>2.9200344926326281E-4</v>
      </c>
      <c r="R145" s="84">
        <f>P145/'סכום נכסי הקרן'!$C$42</f>
        <v>6.6787831131464608E-6</v>
      </c>
    </row>
    <row r="146" spans="2:18">
      <c r="B146" s="76" t="s">
        <v>3753</v>
      </c>
      <c r="C146" s="86" t="s">
        <v>3294</v>
      </c>
      <c r="D146" s="73" t="s">
        <v>3386</v>
      </c>
      <c r="E146" s="73"/>
      <c r="F146" s="73" t="s">
        <v>451</v>
      </c>
      <c r="G146" s="95">
        <v>44496</v>
      </c>
      <c r="H146" s="73" t="s">
        <v>133</v>
      </c>
      <c r="I146" s="83">
        <v>6.8499999999946946</v>
      </c>
      <c r="J146" s="86" t="s">
        <v>523</v>
      </c>
      <c r="K146" s="86" t="s">
        <v>135</v>
      </c>
      <c r="L146" s="87">
        <v>3.1E-2</v>
      </c>
      <c r="M146" s="87">
        <v>7.8199999999920791E-2</v>
      </c>
      <c r="N146" s="83">
        <v>506574.99393800006</v>
      </c>
      <c r="O146" s="85">
        <v>76.28</v>
      </c>
      <c r="P146" s="83">
        <v>386.41540333300009</v>
      </c>
      <c r="Q146" s="84">
        <f t="shared" si="3"/>
        <v>2.7204178118801547E-4</v>
      </c>
      <c r="R146" s="84">
        <f>P146/'סכום נכסי הקרן'!$C$42</f>
        <v>6.2222143568952311E-6</v>
      </c>
    </row>
    <row r="147" spans="2:18">
      <c r="B147" s="76" t="s">
        <v>3753</v>
      </c>
      <c r="C147" s="86" t="s">
        <v>3294</v>
      </c>
      <c r="D147" s="73" t="s">
        <v>3387</v>
      </c>
      <c r="E147" s="73"/>
      <c r="F147" s="73" t="s">
        <v>451</v>
      </c>
      <c r="G147" s="95">
        <v>44615</v>
      </c>
      <c r="H147" s="73" t="s">
        <v>133</v>
      </c>
      <c r="I147" s="83">
        <v>7.0799999999931318</v>
      </c>
      <c r="J147" s="86" t="s">
        <v>523</v>
      </c>
      <c r="K147" s="86" t="s">
        <v>135</v>
      </c>
      <c r="L147" s="87">
        <v>3.1E-2</v>
      </c>
      <c r="M147" s="87">
        <v>6.7399999999943686E-2</v>
      </c>
      <c r="N147" s="83">
        <v>614935.81306900014</v>
      </c>
      <c r="O147" s="85">
        <v>81.45</v>
      </c>
      <c r="P147" s="83">
        <v>500.86522009300012</v>
      </c>
      <c r="Q147" s="84">
        <f t="shared" si="3"/>
        <v>3.5261603298925942E-4</v>
      </c>
      <c r="R147" s="84">
        <f>P147/'סכום נכסי הקרן'!$C$42</f>
        <v>8.0651307801166148E-6</v>
      </c>
    </row>
    <row r="148" spans="2:18">
      <c r="B148" s="76" t="s">
        <v>3753</v>
      </c>
      <c r="C148" s="86" t="s">
        <v>3294</v>
      </c>
      <c r="D148" s="73" t="s">
        <v>3388</v>
      </c>
      <c r="E148" s="73"/>
      <c r="F148" s="73" t="s">
        <v>451</v>
      </c>
      <c r="G148" s="95">
        <v>44753</v>
      </c>
      <c r="H148" s="73" t="s">
        <v>133</v>
      </c>
      <c r="I148" s="83">
        <v>7.6500000000013104</v>
      </c>
      <c r="J148" s="86" t="s">
        <v>523</v>
      </c>
      <c r="K148" s="86" t="s">
        <v>135</v>
      </c>
      <c r="L148" s="87">
        <v>3.2599999999999997E-2</v>
      </c>
      <c r="M148" s="87">
        <v>4.1100000000004674E-2</v>
      </c>
      <c r="N148" s="83">
        <v>907762.40999700013</v>
      </c>
      <c r="O148" s="85">
        <v>96.65</v>
      </c>
      <c r="P148" s="83">
        <v>877.35238136900011</v>
      </c>
      <c r="Q148" s="84">
        <f t="shared" si="3"/>
        <v>6.1766819463841675E-4</v>
      </c>
      <c r="R148" s="84">
        <f>P148/'סכום נכסי הקרן'!$C$42</f>
        <v>1.4127476638673128E-5</v>
      </c>
    </row>
    <row r="149" spans="2:18">
      <c r="B149" s="76" t="s">
        <v>3753</v>
      </c>
      <c r="C149" s="86" t="s">
        <v>3294</v>
      </c>
      <c r="D149" s="73" t="s">
        <v>3389</v>
      </c>
      <c r="E149" s="73"/>
      <c r="F149" s="73" t="s">
        <v>451</v>
      </c>
      <c r="G149" s="95">
        <v>44959</v>
      </c>
      <c r="H149" s="73" t="s">
        <v>133</v>
      </c>
      <c r="I149" s="83">
        <v>7.5300000000030298</v>
      </c>
      <c r="J149" s="86" t="s">
        <v>523</v>
      </c>
      <c r="K149" s="86" t="s">
        <v>135</v>
      </c>
      <c r="L149" s="87">
        <v>3.8100000000000002E-2</v>
      </c>
      <c r="M149" s="87">
        <v>4.2400000000009319E-2</v>
      </c>
      <c r="N149" s="83">
        <v>439239.86615100014</v>
      </c>
      <c r="O149" s="85">
        <v>97.69</v>
      </c>
      <c r="P149" s="83">
        <v>429.09343789000008</v>
      </c>
      <c r="Q149" s="84">
        <f t="shared" si="3"/>
        <v>3.0208770699311247E-4</v>
      </c>
      <c r="R149" s="84">
        <f>P149/'סכום נכסי הקרן'!$C$42</f>
        <v>6.9094330263740781E-6</v>
      </c>
    </row>
    <row r="150" spans="2:18">
      <c r="B150" s="76" t="s">
        <v>3753</v>
      </c>
      <c r="C150" s="86" t="s">
        <v>3294</v>
      </c>
      <c r="D150" s="73" t="s">
        <v>3390</v>
      </c>
      <c r="E150" s="73"/>
      <c r="F150" s="73" t="s">
        <v>451</v>
      </c>
      <c r="G150" s="95">
        <v>45153</v>
      </c>
      <c r="H150" s="73" t="s">
        <v>133</v>
      </c>
      <c r="I150" s="83">
        <v>7.4200000000008552</v>
      </c>
      <c r="J150" s="86" t="s">
        <v>523</v>
      </c>
      <c r="K150" s="86" t="s">
        <v>135</v>
      </c>
      <c r="L150" s="87">
        <v>4.3205999999999994E-2</v>
      </c>
      <c r="M150" s="87">
        <v>4.3800000000007749E-2</v>
      </c>
      <c r="N150" s="83">
        <v>499065.90641800012</v>
      </c>
      <c r="O150" s="85">
        <v>98.39</v>
      </c>
      <c r="P150" s="83">
        <v>491.03093894900002</v>
      </c>
      <c r="Q150" s="84">
        <f t="shared" si="3"/>
        <v>3.4569256323095893E-4</v>
      </c>
      <c r="R150" s="84">
        <f>P150/'סכום נכסי הקרן'!$C$42</f>
        <v>7.9067752777320239E-6</v>
      </c>
    </row>
    <row r="151" spans="2:18">
      <c r="B151" s="76" t="s">
        <v>3753</v>
      </c>
      <c r="C151" s="86" t="s">
        <v>3294</v>
      </c>
      <c r="D151" s="73" t="s">
        <v>3391</v>
      </c>
      <c r="E151" s="73"/>
      <c r="F151" s="73" t="s">
        <v>451</v>
      </c>
      <c r="G151" s="95">
        <v>43011</v>
      </c>
      <c r="H151" s="73" t="s">
        <v>133</v>
      </c>
      <c r="I151" s="83">
        <v>7.6499999999884825</v>
      </c>
      <c r="J151" s="86" t="s">
        <v>523</v>
      </c>
      <c r="K151" s="86" t="s">
        <v>135</v>
      </c>
      <c r="L151" s="87">
        <v>3.9E-2</v>
      </c>
      <c r="M151" s="87">
        <v>3.6799999999957755E-2</v>
      </c>
      <c r="N151" s="83">
        <v>279344.71080600005</v>
      </c>
      <c r="O151" s="85">
        <v>111.88</v>
      </c>
      <c r="P151" s="83">
        <v>312.53086722400002</v>
      </c>
      <c r="Q151" s="84">
        <f t="shared" si="3"/>
        <v>2.200260472602937E-4</v>
      </c>
      <c r="R151" s="84">
        <f>P151/'סכום נכסי הקרן'!$C$42</f>
        <v>5.0324962003087345E-6</v>
      </c>
    </row>
    <row r="152" spans="2:18">
      <c r="B152" s="76" t="s">
        <v>3753</v>
      </c>
      <c r="C152" s="86" t="s">
        <v>3294</v>
      </c>
      <c r="D152" s="73" t="s">
        <v>3392</v>
      </c>
      <c r="E152" s="73"/>
      <c r="F152" s="73" t="s">
        <v>451</v>
      </c>
      <c r="G152" s="95">
        <v>43104</v>
      </c>
      <c r="H152" s="73" t="s">
        <v>133</v>
      </c>
      <c r="I152" s="83">
        <v>7.5000000000009539</v>
      </c>
      <c r="J152" s="86" t="s">
        <v>523</v>
      </c>
      <c r="K152" s="86" t="s">
        <v>135</v>
      </c>
      <c r="L152" s="87">
        <v>3.8199999999999998E-2</v>
      </c>
      <c r="M152" s="87">
        <v>4.3700000000010501E-2</v>
      </c>
      <c r="N152" s="83">
        <v>496365.22721800004</v>
      </c>
      <c r="O152" s="85">
        <v>105.59</v>
      </c>
      <c r="P152" s="83">
        <v>524.11205868500008</v>
      </c>
      <c r="Q152" s="84">
        <f t="shared" si="3"/>
        <v>3.6898212844769553E-4</v>
      </c>
      <c r="R152" s="84">
        <f>P152/'סכום נכסי הקרן'!$C$42</f>
        <v>8.4394606116707584E-6</v>
      </c>
    </row>
    <row r="153" spans="2:18">
      <c r="B153" s="76" t="s">
        <v>3753</v>
      </c>
      <c r="C153" s="86" t="s">
        <v>3294</v>
      </c>
      <c r="D153" s="73" t="s">
        <v>3393</v>
      </c>
      <c r="E153" s="73"/>
      <c r="F153" s="73" t="s">
        <v>451</v>
      </c>
      <c r="G153" s="95">
        <v>43194</v>
      </c>
      <c r="H153" s="73" t="s">
        <v>133</v>
      </c>
      <c r="I153" s="83">
        <v>7.6500000000021178</v>
      </c>
      <c r="J153" s="86" t="s">
        <v>523</v>
      </c>
      <c r="K153" s="86" t="s">
        <v>135</v>
      </c>
      <c r="L153" s="87">
        <v>3.7900000000000003E-2</v>
      </c>
      <c r="M153" s="87">
        <v>3.7500000000007055E-2</v>
      </c>
      <c r="N153" s="83">
        <v>320253.588582</v>
      </c>
      <c r="O153" s="85">
        <v>110.61</v>
      </c>
      <c r="P153" s="83">
        <v>354.23249180500005</v>
      </c>
      <c r="Q153" s="84">
        <f t="shared" si="3"/>
        <v>2.4938456695593013E-4</v>
      </c>
      <c r="R153" s="84">
        <f>P153/'סכום נכסי הקרן'!$C$42</f>
        <v>5.7039923284021205E-6</v>
      </c>
    </row>
    <row r="154" spans="2:18">
      <c r="B154" s="76" t="s">
        <v>3753</v>
      </c>
      <c r="C154" s="86" t="s">
        <v>3294</v>
      </c>
      <c r="D154" s="73" t="s">
        <v>3394</v>
      </c>
      <c r="E154" s="73"/>
      <c r="F154" s="73" t="s">
        <v>451</v>
      </c>
      <c r="G154" s="95">
        <v>43285</v>
      </c>
      <c r="H154" s="73" t="s">
        <v>133</v>
      </c>
      <c r="I154" s="83">
        <v>7.6100000000042769</v>
      </c>
      <c r="J154" s="86" t="s">
        <v>523</v>
      </c>
      <c r="K154" s="86" t="s">
        <v>135</v>
      </c>
      <c r="L154" s="87">
        <v>4.0099999999999997E-2</v>
      </c>
      <c r="M154" s="87">
        <v>3.7500000000026332E-2</v>
      </c>
      <c r="N154" s="83">
        <v>427239.98915500008</v>
      </c>
      <c r="O154" s="85">
        <v>111.07</v>
      </c>
      <c r="P154" s="83">
        <v>474.53546527700007</v>
      </c>
      <c r="Q154" s="84">
        <f t="shared" si="3"/>
        <v>3.3407952192731369E-4</v>
      </c>
      <c r="R154" s="84">
        <f>P154/'סכום נכסי הקרן'!$C$42</f>
        <v>7.6411586066045145E-6</v>
      </c>
    </row>
    <row r="155" spans="2:18">
      <c r="B155" s="76" t="s">
        <v>3753</v>
      </c>
      <c r="C155" s="86" t="s">
        <v>3294</v>
      </c>
      <c r="D155" s="73" t="s">
        <v>3395</v>
      </c>
      <c r="E155" s="73"/>
      <c r="F155" s="73" t="s">
        <v>451</v>
      </c>
      <c r="G155" s="95">
        <v>43377</v>
      </c>
      <c r="H155" s="73" t="s">
        <v>133</v>
      </c>
      <c r="I155" s="83">
        <v>7.5699999999989478</v>
      </c>
      <c r="J155" s="86" t="s">
        <v>523</v>
      </c>
      <c r="K155" s="86" t="s">
        <v>135</v>
      </c>
      <c r="L155" s="87">
        <v>3.9699999999999999E-2</v>
      </c>
      <c r="M155" s="87">
        <v>3.9399999999998284E-2</v>
      </c>
      <c r="N155" s="83">
        <v>854190.80799700017</v>
      </c>
      <c r="O155" s="85">
        <v>109.05</v>
      </c>
      <c r="P155" s="83">
        <v>931.49504491400012</v>
      </c>
      <c r="Q155" s="84">
        <f t="shared" si="3"/>
        <v>6.5578537760265854E-4</v>
      </c>
      <c r="R155" s="84">
        <f>P155/'סכום נכסי הקרן'!$C$42</f>
        <v>1.4999303319298301E-5</v>
      </c>
    </row>
    <row r="156" spans="2:18">
      <c r="B156" s="76" t="s">
        <v>3753</v>
      </c>
      <c r="C156" s="86" t="s">
        <v>3294</v>
      </c>
      <c r="D156" s="73" t="s">
        <v>3396</v>
      </c>
      <c r="E156" s="73"/>
      <c r="F156" s="73" t="s">
        <v>451</v>
      </c>
      <c r="G156" s="95">
        <v>43469</v>
      </c>
      <c r="H156" s="73" t="s">
        <v>133</v>
      </c>
      <c r="I156" s="83">
        <v>7.6600000000031461</v>
      </c>
      <c r="J156" s="86" t="s">
        <v>523</v>
      </c>
      <c r="K156" s="86" t="s">
        <v>135</v>
      </c>
      <c r="L156" s="87">
        <v>4.1700000000000001E-2</v>
      </c>
      <c r="M156" s="87">
        <v>3.4300000000005625E-2</v>
      </c>
      <c r="N156" s="83">
        <v>603405.81773900008</v>
      </c>
      <c r="O156" s="85">
        <v>114.83</v>
      </c>
      <c r="P156" s="83">
        <v>692.89086712700009</v>
      </c>
      <c r="Q156" s="84">
        <f t="shared" si="3"/>
        <v>4.8780474079522816E-4</v>
      </c>
      <c r="R156" s="84">
        <f>P156/'סכום נכסי הקרן'!$C$42</f>
        <v>1.1157204045212079E-5</v>
      </c>
    </row>
    <row r="157" spans="2:18">
      <c r="B157" s="76" t="s">
        <v>3753</v>
      </c>
      <c r="C157" s="86" t="s">
        <v>3294</v>
      </c>
      <c r="D157" s="73" t="s">
        <v>3397</v>
      </c>
      <c r="E157" s="73"/>
      <c r="F157" s="73" t="s">
        <v>451</v>
      </c>
      <c r="G157" s="95">
        <v>43559</v>
      </c>
      <c r="H157" s="73" t="s">
        <v>133</v>
      </c>
      <c r="I157" s="83">
        <v>7.6699999999988169</v>
      </c>
      <c r="J157" s="86" t="s">
        <v>523</v>
      </c>
      <c r="K157" s="86" t="s">
        <v>135</v>
      </c>
      <c r="L157" s="87">
        <v>3.7200000000000004E-2</v>
      </c>
      <c r="M157" s="87">
        <v>3.6799999999991048E-2</v>
      </c>
      <c r="N157" s="83">
        <v>1432795.4717180002</v>
      </c>
      <c r="O157" s="85">
        <v>109.2</v>
      </c>
      <c r="P157" s="83">
        <v>1564.6127251550004</v>
      </c>
      <c r="Q157" s="84">
        <f t="shared" si="3"/>
        <v>1.101508969231743E-3</v>
      </c>
      <c r="R157" s="84">
        <f>P157/'סכום נכסי הקרן'!$C$42</f>
        <v>2.5194015759901803E-5</v>
      </c>
    </row>
    <row r="158" spans="2:18">
      <c r="B158" s="76" t="s">
        <v>3753</v>
      </c>
      <c r="C158" s="86" t="s">
        <v>3294</v>
      </c>
      <c r="D158" s="73" t="s">
        <v>3398</v>
      </c>
      <c r="E158" s="73"/>
      <c r="F158" s="73" t="s">
        <v>451</v>
      </c>
      <c r="G158" s="95">
        <v>43742</v>
      </c>
      <c r="H158" s="73" t="s">
        <v>133</v>
      </c>
      <c r="I158" s="83">
        <v>7.5700000000007641</v>
      </c>
      <c r="J158" s="86" t="s">
        <v>523</v>
      </c>
      <c r="K158" s="86" t="s">
        <v>135</v>
      </c>
      <c r="L158" s="87">
        <v>3.1E-2</v>
      </c>
      <c r="M158" s="87">
        <v>4.5900000000000059E-2</v>
      </c>
      <c r="N158" s="83">
        <v>1668078.6452590001</v>
      </c>
      <c r="O158" s="85">
        <v>96.51</v>
      </c>
      <c r="P158" s="83">
        <v>1609.8627151610001</v>
      </c>
      <c r="Q158" s="84">
        <f t="shared" si="3"/>
        <v>1.133365587197264E-3</v>
      </c>
      <c r="R158" s="84">
        <f>P158/'סכום נכסי הקרן'!$C$42</f>
        <v>2.5922649077922158E-5</v>
      </c>
    </row>
    <row r="159" spans="2:18">
      <c r="B159" s="76" t="s">
        <v>3753</v>
      </c>
      <c r="C159" s="86" t="s">
        <v>3294</v>
      </c>
      <c r="D159" s="73" t="s">
        <v>3399</v>
      </c>
      <c r="E159" s="73"/>
      <c r="F159" s="73" t="s">
        <v>451</v>
      </c>
      <c r="G159" s="95">
        <v>42935</v>
      </c>
      <c r="H159" s="73" t="s">
        <v>133</v>
      </c>
      <c r="I159" s="83">
        <v>7.6200000000007009</v>
      </c>
      <c r="J159" s="86" t="s">
        <v>523</v>
      </c>
      <c r="K159" s="86" t="s">
        <v>135</v>
      </c>
      <c r="L159" s="87">
        <v>4.0800000000000003E-2</v>
      </c>
      <c r="M159" s="87">
        <v>3.6600000000004844E-2</v>
      </c>
      <c r="N159" s="83">
        <v>1308458.9085640002</v>
      </c>
      <c r="O159" s="85">
        <v>113.81</v>
      </c>
      <c r="P159" s="83">
        <v>1489.1570598579999</v>
      </c>
      <c r="Q159" s="84">
        <f t="shared" si="3"/>
        <v>1.0483871386549398E-3</v>
      </c>
      <c r="R159" s="84">
        <f>P159/'סכום נכסי הקרן'!$C$42</f>
        <v>2.3978998656881514E-5</v>
      </c>
    </row>
    <row r="160" spans="2:18">
      <c r="B160" s="76" t="s">
        <v>3737</v>
      </c>
      <c r="C160" s="86" t="s">
        <v>3294</v>
      </c>
      <c r="D160" s="73" t="s">
        <v>3400</v>
      </c>
      <c r="E160" s="73"/>
      <c r="F160" s="73" t="s">
        <v>292</v>
      </c>
      <c r="G160" s="95">
        <v>40742</v>
      </c>
      <c r="H160" s="73" t="s">
        <v>3285</v>
      </c>
      <c r="I160" s="83">
        <v>5.1099999999998182</v>
      </c>
      <c r="J160" s="86" t="s">
        <v>308</v>
      </c>
      <c r="K160" s="86" t="s">
        <v>135</v>
      </c>
      <c r="L160" s="87">
        <v>0.06</v>
      </c>
      <c r="M160" s="87">
        <v>2.1599999999999352E-2</v>
      </c>
      <c r="N160" s="83">
        <v>4837924.3545170007</v>
      </c>
      <c r="O160" s="85">
        <v>140.91999999999999</v>
      </c>
      <c r="P160" s="83">
        <v>6817.6027751840011</v>
      </c>
      <c r="Q160" s="84">
        <f t="shared" si="3"/>
        <v>4.7996865197299518E-3</v>
      </c>
      <c r="R160" s="84">
        <f>P160/'סכום נכסי הקרן'!$C$42</f>
        <v>1.0977974868874985E-4</v>
      </c>
    </row>
    <row r="161" spans="2:18">
      <c r="B161" s="76" t="s">
        <v>3737</v>
      </c>
      <c r="C161" s="86" t="s">
        <v>3294</v>
      </c>
      <c r="D161" s="73" t="s">
        <v>3401</v>
      </c>
      <c r="E161" s="73"/>
      <c r="F161" s="73" t="s">
        <v>292</v>
      </c>
      <c r="G161" s="95">
        <v>42201</v>
      </c>
      <c r="H161" s="73" t="s">
        <v>3285</v>
      </c>
      <c r="I161" s="83">
        <v>4.7099999999982129</v>
      </c>
      <c r="J161" s="86" t="s">
        <v>308</v>
      </c>
      <c r="K161" s="86" t="s">
        <v>135</v>
      </c>
      <c r="L161" s="87">
        <v>4.2030000000000005E-2</v>
      </c>
      <c r="M161" s="87">
        <v>3.2999999999992452E-2</v>
      </c>
      <c r="N161" s="83">
        <v>338404.49221700005</v>
      </c>
      <c r="O161" s="85">
        <v>117.48</v>
      </c>
      <c r="P161" s="83">
        <v>397.55758210100015</v>
      </c>
      <c r="Q161" s="84">
        <f t="shared" si="3"/>
        <v>2.7988602893853768E-4</v>
      </c>
      <c r="R161" s="84">
        <f>P161/'סכום נכסי הקרן'!$C$42</f>
        <v>6.4016301464816464E-6</v>
      </c>
    </row>
    <row r="162" spans="2:18">
      <c r="B162" s="76" t="s">
        <v>3754</v>
      </c>
      <c r="C162" s="86" t="s">
        <v>3294</v>
      </c>
      <c r="D162" s="73" t="s">
        <v>3402</v>
      </c>
      <c r="E162" s="73"/>
      <c r="F162" s="73" t="s">
        <v>292</v>
      </c>
      <c r="G162" s="95">
        <v>42521</v>
      </c>
      <c r="H162" s="73" t="s">
        <v>3285</v>
      </c>
      <c r="I162" s="83">
        <v>1.3600000000012278</v>
      </c>
      <c r="J162" s="86" t="s">
        <v>131</v>
      </c>
      <c r="K162" s="86" t="s">
        <v>135</v>
      </c>
      <c r="L162" s="87">
        <v>2.3E-2</v>
      </c>
      <c r="M162" s="87">
        <v>3.9000000000047746E-2</v>
      </c>
      <c r="N162" s="83">
        <v>264449.84954000008</v>
      </c>
      <c r="O162" s="85">
        <v>110.86</v>
      </c>
      <c r="P162" s="83">
        <v>293.16910382400005</v>
      </c>
      <c r="Q162" s="84">
        <f t="shared" si="3"/>
        <v>2.0639509839840835E-4</v>
      </c>
      <c r="R162" s="84">
        <f>P162/'סכום נכסי הקרן'!$C$42</f>
        <v>4.7207253931329432E-6</v>
      </c>
    </row>
    <row r="163" spans="2:18">
      <c r="B163" s="76" t="s">
        <v>3755</v>
      </c>
      <c r="C163" s="86" t="s">
        <v>3294</v>
      </c>
      <c r="D163" s="73" t="s">
        <v>3403</v>
      </c>
      <c r="E163" s="73"/>
      <c r="F163" s="73" t="s">
        <v>451</v>
      </c>
      <c r="G163" s="95">
        <v>44592</v>
      </c>
      <c r="H163" s="73" t="s">
        <v>133</v>
      </c>
      <c r="I163" s="83">
        <v>11.329999999992555</v>
      </c>
      <c r="J163" s="86" t="s">
        <v>523</v>
      </c>
      <c r="K163" s="86" t="s">
        <v>135</v>
      </c>
      <c r="L163" s="87">
        <v>2.7473999999999998E-2</v>
      </c>
      <c r="M163" s="87">
        <v>4.259999999996663E-2</v>
      </c>
      <c r="N163" s="83">
        <v>545000.02320300008</v>
      </c>
      <c r="O163" s="85">
        <v>85.77</v>
      </c>
      <c r="P163" s="83">
        <v>467.44652905600003</v>
      </c>
      <c r="Q163" s="84">
        <f t="shared" si="3"/>
        <v>3.290888129140211E-4</v>
      </c>
      <c r="R163" s="84">
        <f>P163/'סכום נכסי הקרן'!$C$42</f>
        <v>7.5270097389637241E-6</v>
      </c>
    </row>
    <row r="164" spans="2:18">
      <c r="B164" s="76" t="s">
        <v>3755</v>
      </c>
      <c r="C164" s="86" t="s">
        <v>3294</v>
      </c>
      <c r="D164" s="73" t="s">
        <v>3404</v>
      </c>
      <c r="E164" s="73"/>
      <c r="F164" s="73" t="s">
        <v>451</v>
      </c>
      <c r="G164" s="95">
        <v>44837</v>
      </c>
      <c r="H164" s="73" t="s">
        <v>133</v>
      </c>
      <c r="I164" s="83">
        <v>11.159999999996549</v>
      </c>
      <c r="J164" s="86" t="s">
        <v>523</v>
      </c>
      <c r="K164" s="86" t="s">
        <v>135</v>
      </c>
      <c r="L164" s="87">
        <v>3.9636999999999999E-2</v>
      </c>
      <c r="M164" s="87">
        <v>3.9099999999981268E-2</v>
      </c>
      <c r="N164" s="83">
        <v>478652.54614800005</v>
      </c>
      <c r="O164" s="85">
        <v>99.24</v>
      </c>
      <c r="P164" s="83">
        <v>475.0147868790001</v>
      </c>
      <c r="Q164" s="84">
        <f t="shared" si="3"/>
        <v>3.34416970955601E-4</v>
      </c>
      <c r="R164" s="84">
        <f>P164/'סכום נכסי הקרן'!$C$42</f>
        <v>7.6488768334862832E-6</v>
      </c>
    </row>
    <row r="165" spans="2:18">
      <c r="B165" s="76" t="s">
        <v>3755</v>
      </c>
      <c r="C165" s="86" t="s">
        <v>3294</v>
      </c>
      <c r="D165" s="73" t="s">
        <v>3405</v>
      </c>
      <c r="E165" s="73"/>
      <c r="F165" s="73" t="s">
        <v>451</v>
      </c>
      <c r="G165" s="95">
        <v>45076</v>
      </c>
      <c r="H165" s="73" t="s">
        <v>133</v>
      </c>
      <c r="I165" s="83">
        <v>10.979999999999105</v>
      </c>
      <c r="J165" s="86" t="s">
        <v>523</v>
      </c>
      <c r="K165" s="86" t="s">
        <v>135</v>
      </c>
      <c r="L165" s="87">
        <v>4.4936999999999998E-2</v>
      </c>
      <c r="M165" s="87">
        <v>4.1499999999989677E-2</v>
      </c>
      <c r="N165" s="83">
        <v>582271.33773500007</v>
      </c>
      <c r="O165" s="85">
        <v>99.74</v>
      </c>
      <c r="P165" s="83">
        <v>580.7574336240001</v>
      </c>
      <c r="Q165" s="84">
        <f t="shared" si="3"/>
        <v>4.088612548012296E-4</v>
      </c>
      <c r="R165" s="84">
        <f>P165/'סכום נכסי הקרן'!$C$42</f>
        <v>9.3515869455514514E-6</v>
      </c>
    </row>
    <row r="166" spans="2:18">
      <c r="B166" s="76" t="s">
        <v>3756</v>
      </c>
      <c r="C166" s="86" t="s">
        <v>3286</v>
      </c>
      <c r="D166" s="73" t="s">
        <v>3406</v>
      </c>
      <c r="E166" s="73"/>
      <c r="F166" s="73" t="s">
        <v>451</v>
      </c>
      <c r="G166" s="95">
        <v>42432</v>
      </c>
      <c r="H166" s="73" t="s">
        <v>133</v>
      </c>
      <c r="I166" s="83">
        <v>4.2399999999996245</v>
      </c>
      <c r="J166" s="86" t="s">
        <v>523</v>
      </c>
      <c r="K166" s="86" t="s">
        <v>135</v>
      </c>
      <c r="L166" s="87">
        <v>2.5399999999999999E-2</v>
      </c>
      <c r="M166" s="87">
        <v>2.3799999999996935E-2</v>
      </c>
      <c r="N166" s="83">
        <v>1753901.8565840004</v>
      </c>
      <c r="O166" s="85">
        <v>115.24</v>
      </c>
      <c r="P166" s="83">
        <v>2021.1963908990003</v>
      </c>
      <c r="Q166" s="84">
        <f t="shared" si="3"/>
        <v>1.4229501763342231E-3</v>
      </c>
      <c r="R166" s="84">
        <f>P166/'סכום נכסי הקרן'!$C$42</f>
        <v>3.2546107357730585E-5</v>
      </c>
    </row>
    <row r="167" spans="2:18">
      <c r="B167" s="76" t="s">
        <v>3757</v>
      </c>
      <c r="C167" s="86" t="s">
        <v>3294</v>
      </c>
      <c r="D167" s="73" t="s">
        <v>3407</v>
      </c>
      <c r="E167" s="73"/>
      <c r="F167" s="73" t="s">
        <v>451</v>
      </c>
      <c r="G167" s="95">
        <v>42242</v>
      </c>
      <c r="H167" s="73" t="s">
        <v>133</v>
      </c>
      <c r="I167" s="83">
        <v>2.8999999999996451</v>
      </c>
      <c r="J167" s="86" t="s">
        <v>448</v>
      </c>
      <c r="K167" s="86" t="s">
        <v>135</v>
      </c>
      <c r="L167" s="87">
        <v>2.3599999999999999E-2</v>
      </c>
      <c r="M167" s="87">
        <v>3.2399999999996903E-2</v>
      </c>
      <c r="N167" s="83">
        <v>2840309.9039170002</v>
      </c>
      <c r="O167" s="85">
        <v>109.24</v>
      </c>
      <c r="P167" s="83">
        <v>3102.7546257290005</v>
      </c>
      <c r="Q167" s="84">
        <f t="shared" si="3"/>
        <v>2.1843821123384982E-3</v>
      </c>
      <c r="R167" s="84">
        <f>P167/'סכום נכסי הקרן'!$C$42</f>
        <v>4.9961787784884952E-5</v>
      </c>
    </row>
    <row r="168" spans="2:18">
      <c r="B168" s="76" t="s">
        <v>3758</v>
      </c>
      <c r="C168" s="86" t="s">
        <v>3286</v>
      </c>
      <c r="D168" s="73">
        <v>7134</v>
      </c>
      <c r="E168" s="73"/>
      <c r="F168" s="73" t="s">
        <v>451</v>
      </c>
      <c r="G168" s="95">
        <v>43705</v>
      </c>
      <c r="H168" s="73" t="s">
        <v>133</v>
      </c>
      <c r="I168" s="83">
        <v>5.1199999999977477</v>
      </c>
      <c r="J168" s="86" t="s">
        <v>523</v>
      </c>
      <c r="K168" s="86" t="s">
        <v>135</v>
      </c>
      <c r="L168" s="87">
        <v>0.04</v>
      </c>
      <c r="M168" s="87">
        <v>3.6700000000010745E-2</v>
      </c>
      <c r="N168" s="83">
        <v>171688.84518500004</v>
      </c>
      <c r="O168" s="85">
        <v>113.81</v>
      </c>
      <c r="P168" s="83">
        <v>195.39906523700003</v>
      </c>
      <c r="Q168" s="84">
        <f t="shared" si="3"/>
        <v>1.3756364081516184E-4</v>
      </c>
      <c r="R168" s="84">
        <f>P168/'סכום נכסי הקרן'!$C$42</f>
        <v>3.1463933853429239E-6</v>
      </c>
    </row>
    <row r="169" spans="2:18">
      <c r="B169" s="76" t="s">
        <v>3758</v>
      </c>
      <c r="C169" s="86" t="s">
        <v>3286</v>
      </c>
      <c r="D169" s="73" t="s">
        <v>3408</v>
      </c>
      <c r="E169" s="73"/>
      <c r="F169" s="73" t="s">
        <v>451</v>
      </c>
      <c r="G169" s="95">
        <v>43256</v>
      </c>
      <c r="H169" s="73" t="s">
        <v>133</v>
      </c>
      <c r="I169" s="83">
        <v>5.1199999999994965</v>
      </c>
      <c r="J169" s="86" t="s">
        <v>523</v>
      </c>
      <c r="K169" s="86" t="s">
        <v>135</v>
      </c>
      <c r="L169" s="87">
        <v>0.04</v>
      </c>
      <c r="M169" s="87">
        <v>3.599999999999632E-2</v>
      </c>
      <c r="N169" s="83">
        <v>2820833.0781109999</v>
      </c>
      <c r="O169" s="85">
        <v>115.45</v>
      </c>
      <c r="P169" s="83">
        <v>3256.6517843720003</v>
      </c>
      <c r="Q169" s="84">
        <f t="shared" si="3"/>
        <v>2.2927278376794137E-3</v>
      </c>
      <c r="R169" s="84">
        <f>P169/'סכום נכסי הקרן'!$C$42</f>
        <v>5.2439900980514077E-5</v>
      </c>
    </row>
    <row r="170" spans="2:18">
      <c r="B170" s="76" t="s">
        <v>3759</v>
      </c>
      <c r="C170" s="86" t="s">
        <v>3294</v>
      </c>
      <c r="D170" s="73" t="s">
        <v>3409</v>
      </c>
      <c r="E170" s="73"/>
      <c r="F170" s="73" t="s">
        <v>451</v>
      </c>
      <c r="G170" s="95">
        <v>44294</v>
      </c>
      <c r="H170" s="73" t="s">
        <v>133</v>
      </c>
      <c r="I170" s="83">
        <v>7.6699999999980397</v>
      </c>
      <c r="J170" s="86" t="s">
        <v>523</v>
      </c>
      <c r="K170" s="86" t="s">
        <v>135</v>
      </c>
      <c r="L170" s="87">
        <v>0.03</v>
      </c>
      <c r="M170" s="87">
        <v>4.2999999999990018E-2</v>
      </c>
      <c r="N170" s="83">
        <v>1573501.9176070006</v>
      </c>
      <c r="O170" s="85">
        <v>101.78</v>
      </c>
      <c r="P170" s="83">
        <v>1601.5102804420001</v>
      </c>
      <c r="Q170" s="84">
        <f t="shared" si="3"/>
        <v>1.1274853577897025E-3</v>
      </c>
      <c r="R170" s="84">
        <f>P170/'סכום נכסי הקרן'!$C$42</f>
        <v>2.578815485544727E-5</v>
      </c>
    </row>
    <row r="171" spans="2:18">
      <c r="B171" s="76" t="s">
        <v>3760</v>
      </c>
      <c r="C171" s="86" t="s">
        <v>3294</v>
      </c>
      <c r="D171" s="73" t="s">
        <v>3410</v>
      </c>
      <c r="E171" s="73"/>
      <c r="F171" s="73" t="s">
        <v>440</v>
      </c>
      <c r="G171" s="95">
        <v>42516</v>
      </c>
      <c r="H171" s="73" t="s">
        <v>305</v>
      </c>
      <c r="I171" s="83">
        <v>3.449999999999867</v>
      </c>
      <c r="J171" s="86" t="s">
        <v>315</v>
      </c>
      <c r="K171" s="86" t="s">
        <v>135</v>
      </c>
      <c r="L171" s="87">
        <v>2.3269999999999999E-2</v>
      </c>
      <c r="M171" s="87">
        <v>3.4699999999995665E-2</v>
      </c>
      <c r="N171" s="83">
        <v>2074067.5522240005</v>
      </c>
      <c r="O171" s="85">
        <v>108.87</v>
      </c>
      <c r="P171" s="83">
        <v>2258.0373766340003</v>
      </c>
      <c r="Q171" s="84">
        <f t="shared" si="3"/>
        <v>1.5896895015835081E-3</v>
      </c>
      <c r="R171" s="84">
        <f>P171/'סכום נכסי הקרן'!$C$42</f>
        <v>3.6359815012835549E-5</v>
      </c>
    </row>
    <row r="172" spans="2:18">
      <c r="B172" s="76" t="s">
        <v>3761</v>
      </c>
      <c r="C172" s="86" t="s">
        <v>3294</v>
      </c>
      <c r="D172" s="73" t="s">
        <v>3411</v>
      </c>
      <c r="E172" s="73"/>
      <c r="F172" s="73" t="s">
        <v>451</v>
      </c>
      <c r="G172" s="95">
        <v>42794</v>
      </c>
      <c r="H172" s="73" t="s">
        <v>133</v>
      </c>
      <c r="I172" s="83">
        <v>5.000000000000381</v>
      </c>
      <c r="J172" s="86" t="s">
        <v>523</v>
      </c>
      <c r="K172" s="86" t="s">
        <v>135</v>
      </c>
      <c r="L172" s="87">
        <v>2.8999999999999998E-2</v>
      </c>
      <c r="M172" s="87">
        <v>2.8500000000003238E-2</v>
      </c>
      <c r="N172" s="83">
        <v>4568049.6489970013</v>
      </c>
      <c r="O172" s="85">
        <v>114.82</v>
      </c>
      <c r="P172" s="83">
        <v>5245.0347019180017</v>
      </c>
      <c r="Q172" s="84">
        <f t="shared" si="3"/>
        <v>3.6925768755473147E-3</v>
      </c>
      <c r="R172" s="84">
        <f>P172/'סכום נכסי הקרן'!$C$42</f>
        <v>8.4457632752707565E-5</v>
      </c>
    </row>
    <row r="173" spans="2:18">
      <c r="B173" s="76" t="s">
        <v>3762</v>
      </c>
      <c r="C173" s="86" t="s">
        <v>3294</v>
      </c>
      <c r="D173" s="73" t="s">
        <v>3412</v>
      </c>
      <c r="E173" s="73"/>
      <c r="F173" s="73" t="s">
        <v>451</v>
      </c>
      <c r="G173" s="95">
        <v>44728</v>
      </c>
      <c r="H173" s="73" t="s">
        <v>133</v>
      </c>
      <c r="I173" s="83">
        <v>9.6199999999948833</v>
      </c>
      <c r="J173" s="86" t="s">
        <v>523</v>
      </c>
      <c r="K173" s="86" t="s">
        <v>135</v>
      </c>
      <c r="L173" s="87">
        <v>2.6314999999999998E-2</v>
      </c>
      <c r="M173" s="87">
        <v>3.1999999999975631E-2</v>
      </c>
      <c r="N173" s="83">
        <v>574224.63454400015</v>
      </c>
      <c r="O173" s="85">
        <v>100.05</v>
      </c>
      <c r="P173" s="83">
        <v>574.51172698700009</v>
      </c>
      <c r="Q173" s="84">
        <f t="shared" si="3"/>
        <v>4.0446419106191721E-4</v>
      </c>
      <c r="R173" s="84">
        <f>P173/'סכום נכסי הקרן'!$C$42</f>
        <v>9.2510160957082657E-6</v>
      </c>
    </row>
    <row r="174" spans="2:18">
      <c r="B174" s="76" t="s">
        <v>3762</v>
      </c>
      <c r="C174" s="86" t="s">
        <v>3294</v>
      </c>
      <c r="D174" s="73" t="s">
        <v>3413</v>
      </c>
      <c r="E174" s="73"/>
      <c r="F174" s="73" t="s">
        <v>451</v>
      </c>
      <c r="G174" s="95">
        <v>44923</v>
      </c>
      <c r="H174" s="73" t="s">
        <v>133</v>
      </c>
      <c r="I174" s="83">
        <v>9.3499999999852719</v>
      </c>
      <c r="J174" s="86" t="s">
        <v>523</v>
      </c>
      <c r="K174" s="86" t="s">
        <v>135</v>
      </c>
      <c r="L174" s="87">
        <v>3.0750000000000003E-2</v>
      </c>
      <c r="M174" s="87">
        <v>3.6599999999938904E-2</v>
      </c>
      <c r="N174" s="83">
        <v>186877.92148000002</v>
      </c>
      <c r="O174" s="85">
        <v>98.1</v>
      </c>
      <c r="P174" s="83">
        <v>183.32724818200003</v>
      </c>
      <c r="Q174" s="84">
        <f t="shared" si="3"/>
        <v>1.2906491487025437E-4</v>
      </c>
      <c r="R174" s="84">
        <f>P174/'סכום נכסי הקרן'!$C$42</f>
        <v>2.9520081906908787E-6</v>
      </c>
    </row>
    <row r="175" spans="2:18">
      <c r="B175" s="76" t="s">
        <v>3763</v>
      </c>
      <c r="C175" s="86" t="s">
        <v>3294</v>
      </c>
      <c r="D175" s="73" t="s">
        <v>3414</v>
      </c>
      <c r="E175" s="73"/>
      <c r="F175" s="73" t="s">
        <v>451</v>
      </c>
      <c r="G175" s="95">
        <v>45015</v>
      </c>
      <c r="H175" s="73" t="s">
        <v>133</v>
      </c>
      <c r="I175" s="83">
        <v>5.219999999999418</v>
      </c>
      <c r="J175" s="86" t="s">
        <v>315</v>
      </c>
      <c r="K175" s="86" t="s">
        <v>135</v>
      </c>
      <c r="L175" s="87">
        <v>4.5499999999999999E-2</v>
      </c>
      <c r="M175" s="87">
        <v>3.8699999999995474E-2</v>
      </c>
      <c r="N175" s="83">
        <v>4414266.2805550005</v>
      </c>
      <c r="O175" s="85">
        <v>106.06</v>
      </c>
      <c r="P175" s="83">
        <v>4681.7707101760016</v>
      </c>
      <c r="Q175" s="84">
        <f t="shared" si="3"/>
        <v>3.2960312454536934E-3</v>
      </c>
      <c r="R175" s="84">
        <f>P175/'סכום נכסי הקרן'!$C$42</f>
        <v>7.5387732158918564E-5</v>
      </c>
    </row>
    <row r="176" spans="2:18">
      <c r="B176" s="76" t="s">
        <v>3762</v>
      </c>
      <c r="C176" s="86" t="s">
        <v>3294</v>
      </c>
      <c r="D176" s="73" t="s">
        <v>3415</v>
      </c>
      <c r="E176" s="73"/>
      <c r="F176" s="73" t="s">
        <v>451</v>
      </c>
      <c r="G176" s="95">
        <v>44143</v>
      </c>
      <c r="H176" s="73" t="s">
        <v>133</v>
      </c>
      <c r="I176" s="83">
        <v>6.7899999999985274</v>
      </c>
      <c r="J176" s="86" t="s">
        <v>523</v>
      </c>
      <c r="K176" s="86" t="s">
        <v>135</v>
      </c>
      <c r="L176" s="87">
        <v>2.5243000000000002E-2</v>
      </c>
      <c r="M176" s="87">
        <v>3.2899999999992498E-2</v>
      </c>
      <c r="N176" s="83">
        <v>1307755.8617300002</v>
      </c>
      <c r="O176" s="85">
        <v>106</v>
      </c>
      <c r="P176" s="83">
        <v>1386.2211623760004</v>
      </c>
      <c r="Q176" s="84">
        <f t="shared" si="3"/>
        <v>9.7591884505780757E-4</v>
      </c>
      <c r="R176" s="84">
        <f>P176/'סכום נכסי הקרן'!$C$42</f>
        <v>2.2321483936640302E-5</v>
      </c>
    </row>
    <row r="177" spans="2:18">
      <c r="B177" s="76" t="s">
        <v>3762</v>
      </c>
      <c r="C177" s="86" t="s">
        <v>3294</v>
      </c>
      <c r="D177" s="73" t="s">
        <v>3416</v>
      </c>
      <c r="E177" s="73"/>
      <c r="F177" s="73" t="s">
        <v>451</v>
      </c>
      <c r="G177" s="95">
        <v>43779</v>
      </c>
      <c r="H177" s="73" t="s">
        <v>133</v>
      </c>
      <c r="I177" s="83">
        <v>7.0900000000077137</v>
      </c>
      <c r="J177" s="86" t="s">
        <v>523</v>
      </c>
      <c r="K177" s="86" t="s">
        <v>135</v>
      </c>
      <c r="L177" s="87">
        <v>2.5243000000000002E-2</v>
      </c>
      <c r="M177" s="87">
        <v>3.63000000000476E-2</v>
      </c>
      <c r="N177" s="83">
        <v>415841.37960300007</v>
      </c>
      <c r="O177" s="85">
        <v>102.57</v>
      </c>
      <c r="P177" s="83">
        <v>426.52848381900009</v>
      </c>
      <c r="Q177" s="84">
        <f t="shared" si="3"/>
        <v>3.0028194389950468E-4</v>
      </c>
      <c r="R177" s="84">
        <f>P177/'סכום נכסי הקרן'!$C$42</f>
        <v>6.8681311168029433E-6</v>
      </c>
    </row>
    <row r="178" spans="2:18">
      <c r="B178" s="76" t="s">
        <v>3762</v>
      </c>
      <c r="C178" s="86" t="s">
        <v>3294</v>
      </c>
      <c r="D178" s="73" t="s">
        <v>3417</v>
      </c>
      <c r="E178" s="73"/>
      <c r="F178" s="73" t="s">
        <v>451</v>
      </c>
      <c r="G178" s="95">
        <v>43835</v>
      </c>
      <c r="H178" s="73" t="s">
        <v>133</v>
      </c>
      <c r="I178" s="83">
        <v>7.0800000000070922</v>
      </c>
      <c r="J178" s="86" t="s">
        <v>523</v>
      </c>
      <c r="K178" s="86" t="s">
        <v>135</v>
      </c>
      <c r="L178" s="87">
        <v>2.5243000000000002E-2</v>
      </c>
      <c r="M178" s="87">
        <v>3.670000000005573E-2</v>
      </c>
      <c r="N178" s="83">
        <v>231565.11045700003</v>
      </c>
      <c r="O178" s="85">
        <v>102.29</v>
      </c>
      <c r="P178" s="83">
        <v>236.86794120400003</v>
      </c>
      <c r="Q178" s="84">
        <f t="shared" si="3"/>
        <v>1.6675830227177502E-4</v>
      </c>
      <c r="R178" s="84">
        <f>P178/'סכום נכסי הקרן'!$C$42</f>
        <v>3.8141417027768816E-6</v>
      </c>
    </row>
    <row r="179" spans="2:18">
      <c r="B179" s="76" t="s">
        <v>3762</v>
      </c>
      <c r="C179" s="86" t="s">
        <v>3294</v>
      </c>
      <c r="D179" s="73" t="s">
        <v>3418</v>
      </c>
      <c r="E179" s="73"/>
      <c r="F179" s="73" t="s">
        <v>451</v>
      </c>
      <c r="G179" s="95">
        <v>43227</v>
      </c>
      <c r="H179" s="73" t="s">
        <v>133</v>
      </c>
      <c r="I179" s="83">
        <v>7.1200000000048389</v>
      </c>
      <c r="J179" s="86" t="s">
        <v>523</v>
      </c>
      <c r="K179" s="86" t="s">
        <v>135</v>
      </c>
      <c r="L179" s="87">
        <v>2.7806000000000001E-2</v>
      </c>
      <c r="M179" s="87">
        <v>3.2499999999983216E-2</v>
      </c>
      <c r="N179" s="83">
        <v>136778.87791600003</v>
      </c>
      <c r="O179" s="85">
        <v>108.83</v>
      </c>
      <c r="P179" s="83">
        <v>148.85646236899998</v>
      </c>
      <c r="Q179" s="84">
        <f t="shared" si="3"/>
        <v>1.0479700554098289E-4</v>
      </c>
      <c r="R179" s="84">
        <f>P179/'סכום נכסי הקרן'!$C$42</f>
        <v>2.3969459014314788E-6</v>
      </c>
    </row>
    <row r="180" spans="2:18">
      <c r="B180" s="76" t="s">
        <v>3762</v>
      </c>
      <c r="C180" s="86" t="s">
        <v>3294</v>
      </c>
      <c r="D180" s="73" t="s">
        <v>3419</v>
      </c>
      <c r="E180" s="73"/>
      <c r="F180" s="73" t="s">
        <v>451</v>
      </c>
      <c r="G180" s="95">
        <v>43279</v>
      </c>
      <c r="H180" s="73" t="s">
        <v>133</v>
      </c>
      <c r="I180" s="83">
        <v>7.1399999999919412</v>
      </c>
      <c r="J180" s="86" t="s">
        <v>523</v>
      </c>
      <c r="K180" s="86" t="s">
        <v>135</v>
      </c>
      <c r="L180" s="87">
        <v>2.7797000000000002E-2</v>
      </c>
      <c r="M180" s="87">
        <v>3.1599999999965461E-2</v>
      </c>
      <c r="N180" s="83">
        <v>159967.10912600002</v>
      </c>
      <c r="O180" s="85">
        <v>108.59</v>
      </c>
      <c r="P180" s="83">
        <v>173.70828441000003</v>
      </c>
      <c r="Q180" s="84">
        <f t="shared" si="3"/>
        <v>1.2229303151584564E-4</v>
      </c>
      <c r="R180" s="84">
        <f>P180/'סכום נכסי הקרן'!$C$42</f>
        <v>2.797119814181168E-6</v>
      </c>
    </row>
    <row r="181" spans="2:18">
      <c r="B181" s="76" t="s">
        <v>3762</v>
      </c>
      <c r="C181" s="86" t="s">
        <v>3294</v>
      </c>
      <c r="D181" s="73" t="s">
        <v>3420</v>
      </c>
      <c r="E181" s="73"/>
      <c r="F181" s="73" t="s">
        <v>451</v>
      </c>
      <c r="G181" s="95">
        <v>43321</v>
      </c>
      <c r="H181" s="73" t="s">
        <v>133</v>
      </c>
      <c r="I181" s="83">
        <v>7.1300000000017967</v>
      </c>
      <c r="J181" s="86" t="s">
        <v>523</v>
      </c>
      <c r="K181" s="86" t="s">
        <v>135</v>
      </c>
      <c r="L181" s="87">
        <v>2.8528999999999999E-2</v>
      </c>
      <c r="M181" s="87">
        <v>3.1200000000002451E-2</v>
      </c>
      <c r="N181" s="83">
        <v>896112.76820300007</v>
      </c>
      <c r="O181" s="85">
        <v>109.32</v>
      </c>
      <c r="P181" s="83">
        <v>979.63042994800014</v>
      </c>
      <c r="Q181" s="84">
        <f t="shared" si="3"/>
        <v>6.896733535215056E-4</v>
      </c>
      <c r="R181" s="84">
        <f>P181/'סכום נכסי הקרן'!$C$42</f>
        <v>1.5774398414498551E-5</v>
      </c>
    </row>
    <row r="182" spans="2:18">
      <c r="B182" s="76" t="s">
        <v>3762</v>
      </c>
      <c r="C182" s="86" t="s">
        <v>3294</v>
      </c>
      <c r="D182" s="73" t="s">
        <v>3421</v>
      </c>
      <c r="E182" s="73"/>
      <c r="F182" s="73" t="s">
        <v>451</v>
      </c>
      <c r="G182" s="95">
        <v>43138</v>
      </c>
      <c r="H182" s="73" t="s">
        <v>133</v>
      </c>
      <c r="I182" s="83">
        <v>7.0700000000024543</v>
      </c>
      <c r="J182" s="86" t="s">
        <v>523</v>
      </c>
      <c r="K182" s="86" t="s">
        <v>135</v>
      </c>
      <c r="L182" s="87">
        <v>2.6242999999999999E-2</v>
      </c>
      <c r="M182" s="87">
        <v>3.6700000000013382E-2</v>
      </c>
      <c r="N182" s="83">
        <v>857624.25705500017</v>
      </c>
      <c r="O182" s="85">
        <v>104.49</v>
      </c>
      <c r="P182" s="83">
        <v>896.13158894000026</v>
      </c>
      <c r="Q182" s="84">
        <f t="shared" si="3"/>
        <v>6.3088901615031647E-4</v>
      </c>
      <c r="R182" s="84">
        <f>P182/'סכום נכסי הקרן'!$C$42</f>
        <v>1.4429866900426478E-5</v>
      </c>
    </row>
    <row r="183" spans="2:18">
      <c r="B183" s="76" t="s">
        <v>3762</v>
      </c>
      <c r="C183" s="86" t="s">
        <v>3294</v>
      </c>
      <c r="D183" s="73" t="s">
        <v>3422</v>
      </c>
      <c r="E183" s="73"/>
      <c r="F183" s="73" t="s">
        <v>451</v>
      </c>
      <c r="G183" s="95">
        <v>43417</v>
      </c>
      <c r="H183" s="73" t="s">
        <v>133</v>
      </c>
      <c r="I183" s="83">
        <v>7.0800000000019576</v>
      </c>
      <c r="J183" s="86" t="s">
        <v>523</v>
      </c>
      <c r="K183" s="86" t="s">
        <v>135</v>
      </c>
      <c r="L183" s="87">
        <v>3.0796999999999998E-2</v>
      </c>
      <c r="M183" s="87">
        <v>3.2200000000007119E-2</v>
      </c>
      <c r="N183" s="83">
        <v>1020265.0438450001</v>
      </c>
      <c r="O183" s="85">
        <v>110.14</v>
      </c>
      <c r="P183" s="83">
        <v>1123.7199319600002</v>
      </c>
      <c r="Q183" s="84">
        <f t="shared" si="3"/>
        <v>7.9111435312901549E-4</v>
      </c>
      <c r="R183" s="84">
        <f>P183/'סכום נכסי הקרן'!$C$42</f>
        <v>1.8094584826229992E-5</v>
      </c>
    </row>
    <row r="184" spans="2:18">
      <c r="B184" s="76" t="s">
        <v>3762</v>
      </c>
      <c r="C184" s="86" t="s">
        <v>3294</v>
      </c>
      <c r="D184" s="73" t="s">
        <v>3423</v>
      </c>
      <c r="E184" s="73"/>
      <c r="F184" s="73" t="s">
        <v>451</v>
      </c>
      <c r="G184" s="95">
        <v>43485</v>
      </c>
      <c r="H184" s="73" t="s">
        <v>133</v>
      </c>
      <c r="I184" s="83">
        <v>7.1200000000022321</v>
      </c>
      <c r="J184" s="86" t="s">
        <v>523</v>
      </c>
      <c r="K184" s="86" t="s">
        <v>135</v>
      </c>
      <c r="L184" s="87">
        <v>3.0190999999999999E-2</v>
      </c>
      <c r="M184" s="87">
        <v>3.060000000001116E-2</v>
      </c>
      <c r="N184" s="83">
        <v>1289307.3541120002</v>
      </c>
      <c r="O184" s="85">
        <v>111.15</v>
      </c>
      <c r="P184" s="83">
        <v>1433.0651276900003</v>
      </c>
      <c r="Q184" s="84">
        <f t="shared" si="3"/>
        <v>1.0088976436564447E-3</v>
      </c>
      <c r="R184" s="84">
        <f>P184/'סכום נכסי הקרן'!$C$42</f>
        <v>2.3075784078396013E-5</v>
      </c>
    </row>
    <row r="185" spans="2:18">
      <c r="B185" s="76" t="s">
        <v>3762</v>
      </c>
      <c r="C185" s="86" t="s">
        <v>3294</v>
      </c>
      <c r="D185" s="73" t="s">
        <v>3424</v>
      </c>
      <c r="E185" s="73"/>
      <c r="F185" s="73" t="s">
        <v>451</v>
      </c>
      <c r="G185" s="95">
        <v>43613</v>
      </c>
      <c r="H185" s="73" t="s">
        <v>133</v>
      </c>
      <c r="I185" s="83">
        <v>7.1599999999932802</v>
      </c>
      <c r="J185" s="86" t="s">
        <v>523</v>
      </c>
      <c r="K185" s="86" t="s">
        <v>135</v>
      </c>
      <c r="L185" s="87">
        <v>2.5243000000000002E-2</v>
      </c>
      <c r="M185" s="87">
        <v>3.2699999999977601E-2</v>
      </c>
      <c r="N185" s="83">
        <v>340292.79788300005</v>
      </c>
      <c r="O185" s="85">
        <v>104.95</v>
      </c>
      <c r="P185" s="83">
        <v>357.1372943400001</v>
      </c>
      <c r="Q185" s="84">
        <f t="shared" si="3"/>
        <v>2.5142958806224425E-4</v>
      </c>
      <c r="R185" s="84">
        <f>P185/'סכום נכסי הקרן'!$C$42</f>
        <v>5.7507666129708104E-6</v>
      </c>
    </row>
    <row r="186" spans="2:18">
      <c r="B186" s="76" t="s">
        <v>3762</v>
      </c>
      <c r="C186" s="86" t="s">
        <v>3294</v>
      </c>
      <c r="D186" s="73" t="s">
        <v>3425</v>
      </c>
      <c r="E186" s="73"/>
      <c r="F186" s="73" t="s">
        <v>451</v>
      </c>
      <c r="G186" s="95">
        <v>43657</v>
      </c>
      <c r="H186" s="73" t="s">
        <v>133</v>
      </c>
      <c r="I186" s="83">
        <v>7.0800000000094032</v>
      </c>
      <c r="J186" s="86" t="s">
        <v>523</v>
      </c>
      <c r="K186" s="86" t="s">
        <v>135</v>
      </c>
      <c r="L186" s="87">
        <v>2.5243000000000002E-2</v>
      </c>
      <c r="M186" s="87">
        <v>3.6700000000045543E-2</v>
      </c>
      <c r="N186" s="83">
        <v>335734.50767199998</v>
      </c>
      <c r="O186" s="85">
        <v>101.36</v>
      </c>
      <c r="P186" s="83">
        <v>340.30047293500007</v>
      </c>
      <c r="Q186" s="84">
        <f t="shared" si="3"/>
        <v>2.3957623323980841E-4</v>
      </c>
      <c r="R186" s="84">
        <f>P186/'סכום נכסי הקרן'!$C$42</f>
        <v>5.4796534250206102E-6</v>
      </c>
    </row>
    <row r="187" spans="2:18">
      <c r="B187" s="76" t="s">
        <v>3762</v>
      </c>
      <c r="C187" s="86" t="s">
        <v>3294</v>
      </c>
      <c r="D187" s="73" t="s">
        <v>3426</v>
      </c>
      <c r="E187" s="73"/>
      <c r="F187" s="73" t="s">
        <v>451</v>
      </c>
      <c r="G187" s="95">
        <v>43541</v>
      </c>
      <c r="H187" s="73" t="s">
        <v>133</v>
      </c>
      <c r="I187" s="83">
        <v>7.1399999999774497</v>
      </c>
      <c r="J187" s="86" t="s">
        <v>523</v>
      </c>
      <c r="K187" s="86" t="s">
        <v>135</v>
      </c>
      <c r="L187" s="87">
        <v>2.7271E-2</v>
      </c>
      <c r="M187" s="87">
        <v>3.1599999999933182E-2</v>
      </c>
      <c r="N187" s="83">
        <v>110718.90191600002</v>
      </c>
      <c r="O187" s="85">
        <v>108.14</v>
      </c>
      <c r="P187" s="83">
        <v>119.73142970500001</v>
      </c>
      <c r="Q187" s="84">
        <f t="shared" si="3"/>
        <v>8.4292580265146492E-5</v>
      </c>
      <c r="R187" s="84">
        <f>P187/'סכום נכסי הקרן'!$C$42</f>
        <v>1.9279630533776405E-6</v>
      </c>
    </row>
    <row r="188" spans="2:18">
      <c r="B188" s="76" t="s">
        <v>3764</v>
      </c>
      <c r="C188" s="86" t="s">
        <v>3286</v>
      </c>
      <c r="D188" s="73">
        <v>22333</v>
      </c>
      <c r="E188" s="73"/>
      <c r="F188" s="73" t="s">
        <v>440</v>
      </c>
      <c r="G188" s="95">
        <v>41639</v>
      </c>
      <c r="H188" s="73" t="s">
        <v>305</v>
      </c>
      <c r="I188" s="83">
        <v>0.26000000000060719</v>
      </c>
      <c r="J188" s="86" t="s">
        <v>130</v>
      </c>
      <c r="K188" s="86" t="s">
        <v>135</v>
      </c>
      <c r="L188" s="87">
        <v>3.7000000000000005E-2</v>
      </c>
      <c r="M188" s="87">
        <v>6.9699999999998652E-2</v>
      </c>
      <c r="N188" s="83">
        <v>532614.40620800015</v>
      </c>
      <c r="O188" s="85">
        <v>111.32</v>
      </c>
      <c r="P188" s="83">
        <v>592.9063566640001</v>
      </c>
      <c r="Q188" s="84">
        <f t="shared" si="3"/>
        <v>4.174142644245793E-4</v>
      </c>
      <c r="R188" s="84">
        <f>P188/'סכום נכסי הקרן'!$C$42</f>
        <v>9.5472137314100882E-6</v>
      </c>
    </row>
    <row r="189" spans="2:18">
      <c r="B189" s="76" t="s">
        <v>3764</v>
      </c>
      <c r="C189" s="86" t="s">
        <v>3286</v>
      </c>
      <c r="D189" s="73">
        <v>22334</v>
      </c>
      <c r="E189" s="73"/>
      <c r="F189" s="73" t="s">
        <v>440</v>
      </c>
      <c r="G189" s="95">
        <v>42004</v>
      </c>
      <c r="H189" s="73" t="s">
        <v>305</v>
      </c>
      <c r="I189" s="83">
        <v>0.72999999999942056</v>
      </c>
      <c r="J189" s="86" t="s">
        <v>130</v>
      </c>
      <c r="K189" s="86" t="s">
        <v>135</v>
      </c>
      <c r="L189" s="87">
        <v>3.7000000000000005E-2</v>
      </c>
      <c r="M189" s="87">
        <v>0.10879999999992133</v>
      </c>
      <c r="N189" s="83">
        <v>532614.40751500009</v>
      </c>
      <c r="O189" s="85">
        <v>106.92</v>
      </c>
      <c r="P189" s="83">
        <v>569.47129502100006</v>
      </c>
      <c r="Q189" s="84">
        <f t="shared" si="3"/>
        <v>4.009156573384673E-4</v>
      </c>
      <c r="R189" s="84">
        <f>P189/'סכום נכסי הקרן'!$C$42</f>
        <v>9.1698530575030541E-6</v>
      </c>
    </row>
    <row r="190" spans="2:18">
      <c r="B190" s="76" t="s">
        <v>3765</v>
      </c>
      <c r="C190" s="86" t="s">
        <v>3294</v>
      </c>
      <c r="D190" s="73" t="s">
        <v>3427</v>
      </c>
      <c r="E190" s="73"/>
      <c r="F190" s="73" t="s">
        <v>678</v>
      </c>
      <c r="G190" s="95">
        <v>42732</v>
      </c>
      <c r="H190" s="73" t="s">
        <v>3285</v>
      </c>
      <c r="I190" s="83">
        <v>2.0099999999998026</v>
      </c>
      <c r="J190" s="86" t="s">
        <v>131</v>
      </c>
      <c r="K190" s="86" t="s">
        <v>135</v>
      </c>
      <c r="L190" s="87">
        <v>2.1613000000000004E-2</v>
      </c>
      <c r="M190" s="87">
        <v>3.0300000000000649E-2</v>
      </c>
      <c r="N190" s="83">
        <v>1368975.6859170003</v>
      </c>
      <c r="O190" s="85">
        <v>110.8</v>
      </c>
      <c r="P190" s="83">
        <v>1516.8250678300003</v>
      </c>
      <c r="Q190" s="84">
        <f t="shared" si="3"/>
        <v>1.0678657984229119E-3</v>
      </c>
      <c r="R190" s="84">
        <f>P190/'סכום נכסי הקרן'!$C$42</f>
        <v>2.4424519914432716E-5</v>
      </c>
    </row>
    <row r="191" spans="2:18">
      <c r="B191" s="76" t="s">
        <v>3733</v>
      </c>
      <c r="C191" s="86" t="s">
        <v>3294</v>
      </c>
      <c r="D191" s="73">
        <v>2424</v>
      </c>
      <c r="E191" s="73"/>
      <c r="F191" s="73" t="s">
        <v>480</v>
      </c>
      <c r="G191" s="95">
        <v>40618</v>
      </c>
      <c r="H191" s="73" t="s">
        <v>133</v>
      </c>
      <c r="I191" s="83">
        <v>0.94000000000000006</v>
      </c>
      <c r="J191" s="86" t="s">
        <v>131</v>
      </c>
      <c r="K191" s="86" t="s">
        <v>135</v>
      </c>
      <c r="L191" s="87">
        <v>7.1500000000000008E-2</v>
      </c>
      <c r="M191" s="87">
        <v>2.5799999999999997E-2</v>
      </c>
      <c r="N191" s="83">
        <v>17689754.829999998</v>
      </c>
      <c r="O191" s="85">
        <v>123.27</v>
      </c>
      <c r="P191" s="83">
        <v>21806.160780000006</v>
      </c>
      <c r="Q191" s="84">
        <f t="shared" si="3"/>
        <v>1.5351838379877632E-2</v>
      </c>
      <c r="R191" s="84">
        <f>P191/'סכום נכסי הקרן'!$C$42</f>
        <v>3.5113146500828006E-4</v>
      </c>
    </row>
    <row r="192" spans="2:18">
      <c r="B192" s="76" t="s">
        <v>3746</v>
      </c>
      <c r="C192" s="86" t="s">
        <v>3294</v>
      </c>
      <c r="D192" s="73" t="s">
        <v>3428</v>
      </c>
      <c r="E192" s="73"/>
      <c r="F192" s="73" t="s">
        <v>500</v>
      </c>
      <c r="G192" s="95">
        <v>44858</v>
      </c>
      <c r="H192" s="73" t="s">
        <v>133</v>
      </c>
      <c r="I192" s="83">
        <v>5.6399999999967845</v>
      </c>
      <c r="J192" s="86" t="s">
        <v>523</v>
      </c>
      <c r="K192" s="86" t="s">
        <v>135</v>
      </c>
      <c r="L192" s="87">
        <v>3.49E-2</v>
      </c>
      <c r="M192" s="87">
        <v>4.5399999999997991E-2</v>
      </c>
      <c r="N192" s="83">
        <v>202426.73172200003</v>
      </c>
      <c r="O192" s="85">
        <v>98.36</v>
      </c>
      <c r="P192" s="83">
        <v>199.10695067600003</v>
      </c>
      <c r="Q192" s="84">
        <f t="shared" si="3"/>
        <v>1.4017404337822272E-4</v>
      </c>
      <c r="R192" s="84">
        <f>P192/'סכום נכסי הקרן'!$C$42</f>
        <v>3.2060992299165847E-6</v>
      </c>
    </row>
    <row r="193" spans="2:18">
      <c r="B193" s="76" t="s">
        <v>3746</v>
      </c>
      <c r="C193" s="86" t="s">
        <v>3294</v>
      </c>
      <c r="D193" s="73" t="s">
        <v>3429</v>
      </c>
      <c r="E193" s="73"/>
      <c r="F193" s="73" t="s">
        <v>500</v>
      </c>
      <c r="G193" s="95">
        <v>44858</v>
      </c>
      <c r="H193" s="73" t="s">
        <v>133</v>
      </c>
      <c r="I193" s="83">
        <v>5.6800000000167437</v>
      </c>
      <c r="J193" s="86" t="s">
        <v>523</v>
      </c>
      <c r="K193" s="86" t="s">
        <v>135</v>
      </c>
      <c r="L193" s="87">
        <v>3.49E-2</v>
      </c>
      <c r="M193" s="87">
        <v>4.5300000000088575E-2</v>
      </c>
      <c r="N193" s="83">
        <v>167599.47611500003</v>
      </c>
      <c r="O193" s="85">
        <v>98.35</v>
      </c>
      <c r="P193" s="83">
        <v>164.83409901800005</v>
      </c>
      <c r="Q193" s="84">
        <f t="shared" si="3"/>
        <v>1.1604548242797476E-4</v>
      </c>
      <c r="R193" s="84">
        <f>P193/'סכום נכסי הקרן'!$C$42</f>
        <v>2.6542241550651466E-6</v>
      </c>
    </row>
    <row r="194" spans="2:18">
      <c r="B194" s="76" t="s">
        <v>3746</v>
      </c>
      <c r="C194" s="86" t="s">
        <v>3294</v>
      </c>
      <c r="D194" s="73" t="s">
        <v>3430</v>
      </c>
      <c r="E194" s="73"/>
      <c r="F194" s="73" t="s">
        <v>500</v>
      </c>
      <c r="G194" s="95">
        <v>44858</v>
      </c>
      <c r="H194" s="73" t="s">
        <v>133</v>
      </c>
      <c r="I194" s="83">
        <v>5.5699999999993199</v>
      </c>
      <c r="J194" s="86" t="s">
        <v>523</v>
      </c>
      <c r="K194" s="86" t="s">
        <v>135</v>
      </c>
      <c r="L194" s="87">
        <v>3.49E-2</v>
      </c>
      <c r="M194" s="87">
        <v>4.5499999999995148E-2</v>
      </c>
      <c r="N194" s="83">
        <v>209611.42608300003</v>
      </c>
      <c r="O194" s="85">
        <v>98.38</v>
      </c>
      <c r="P194" s="83">
        <v>206.21573840200006</v>
      </c>
      <c r="Q194" s="84">
        <f t="shared" si="3"/>
        <v>1.4517872812522798E-4</v>
      </c>
      <c r="R194" s="84">
        <f>P194/'סכום נכסי הקרן'!$C$42</f>
        <v>3.3205677543783799E-6</v>
      </c>
    </row>
    <row r="195" spans="2:18">
      <c r="B195" s="76" t="s">
        <v>3746</v>
      </c>
      <c r="C195" s="86" t="s">
        <v>3294</v>
      </c>
      <c r="D195" s="73" t="s">
        <v>3431</v>
      </c>
      <c r="E195" s="73"/>
      <c r="F195" s="73" t="s">
        <v>500</v>
      </c>
      <c r="G195" s="95">
        <v>44858</v>
      </c>
      <c r="H195" s="73" t="s">
        <v>133</v>
      </c>
      <c r="I195" s="83">
        <v>5.6000000000023915</v>
      </c>
      <c r="J195" s="86" t="s">
        <v>523</v>
      </c>
      <c r="K195" s="86" t="s">
        <v>135</v>
      </c>
      <c r="L195" s="87">
        <v>3.49E-2</v>
      </c>
      <c r="M195" s="87">
        <v>4.5400000000017544E-2</v>
      </c>
      <c r="N195" s="83">
        <v>255047.77951200004</v>
      </c>
      <c r="O195" s="85">
        <v>98.37</v>
      </c>
      <c r="P195" s="83">
        <v>250.89052386400002</v>
      </c>
      <c r="Q195" s="84">
        <f t="shared" si="3"/>
        <v>1.7663039414694069E-4</v>
      </c>
      <c r="R195" s="84">
        <f>P195/'סכום נכסי הקרן'!$C$42</f>
        <v>4.0399389002882124E-6</v>
      </c>
    </row>
    <row r="196" spans="2:18">
      <c r="B196" s="76" t="s">
        <v>3746</v>
      </c>
      <c r="C196" s="86" t="s">
        <v>3294</v>
      </c>
      <c r="D196" s="73" t="s">
        <v>3432</v>
      </c>
      <c r="E196" s="73"/>
      <c r="F196" s="73" t="s">
        <v>500</v>
      </c>
      <c r="G196" s="95">
        <v>44858</v>
      </c>
      <c r="H196" s="73" t="s">
        <v>133</v>
      </c>
      <c r="I196" s="83">
        <v>5.7700000000028151</v>
      </c>
      <c r="J196" s="86" t="s">
        <v>523</v>
      </c>
      <c r="K196" s="86" t="s">
        <v>135</v>
      </c>
      <c r="L196" s="87">
        <v>3.49E-2</v>
      </c>
      <c r="M196" s="87">
        <v>4.520000000006167E-2</v>
      </c>
      <c r="N196" s="83">
        <v>151699.20257100003</v>
      </c>
      <c r="O196" s="85">
        <v>98.34</v>
      </c>
      <c r="P196" s="83">
        <v>149.18100875400003</v>
      </c>
      <c r="Q196" s="84">
        <f t="shared" si="3"/>
        <v>1.0502549067871809E-4</v>
      </c>
      <c r="R196" s="84">
        <f>P196/'סכום נכסי הקרן'!$C$42</f>
        <v>2.402171876273081E-6</v>
      </c>
    </row>
    <row r="197" spans="2:18">
      <c r="B197" s="76" t="s">
        <v>3766</v>
      </c>
      <c r="C197" s="86" t="s">
        <v>3286</v>
      </c>
      <c r="D197" s="73">
        <v>9637</v>
      </c>
      <c r="E197" s="73"/>
      <c r="F197" s="73" t="s">
        <v>500</v>
      </c>
      <c r="G197" s="95">
        <v>45104</v>
      </c>
      <c r="H197" s="73" t="s">
        <v>133</v>
      </c>
      <c r="I197" s="83">
        <v>2.5200000000004206</v>
      </c>
      <c r="J197" s="86" t="s">
        <v>308</v>
      </c>
      <c r="K197" s="86" t="s">
        <v>135</v>
      </c>
      <c r="L197" s="87">
        <v>5.2159000000000004E-2</v>
      </c>
      <c r="M197" s="87">
        <v>6.0600000000018799E-2</v>
      </c>
      <c r="N197" s="83">
        <v>1633546.0000000002</v>
      </c>
      <c r="O197" s="85">
        <v>98.99</v>
      </c>
      <c r="P197" s="83">
        <v>1617.0471837660002</v>
      </c>
      <c r="Q197" s="84">
        <f t="shared" si="3"/>
        <v>1.1384235523284037E-3</v>
      </c>
      <c r="R197" s="84">
        <f>P197/'סכום נכסי הקרן'!$C$42</f>
        <v>2.6038336245967502E-5</v>
      </c>
    </row>
    <row r="198" spans="2:18">
      <c r="B198" s="76" t="s">
        <v>3767</v>
      </c>
      <c r="C198" s="86" t="s">
        <v>3286</v>
      </c>
      <c r="D198" s="73">
        <v>9577</v>
      </c>
      <c r="E198" s="73"/>
      <c r="F198" s="73" t="s">
        <v>500</v>
      </c>
      <c r="G198" s="95">
        <v>45063</v>
      </c>
      <c r="H198" s="73" t="s">
        <v>133</v>
      </c>
      <c r="I198" s="83">
        <v>3.5699999999995207</v>
      </c>
      <c r="J198" s="86" t="s">
        <v>308</v>
      </c>
      <c r="K198" s="86" t="s">
        <v>135</v>
      </c>
      <c r="L198" s="87">
        <v>4.4344000000000001E-2</v>
      </c>
      <c r="M198" s="87">
        <v>4.5399999999991225E-2</v>
      </c>
      <c r="N198" s="83">
        <v>2450319.0000000005</v>
      </c>
      <c r="O198" s="85">
        <v>101.39</v>
      </c>
      <c r="P198" s="83">
        <v>2484.3782795670004</v>
      </c>
      <c r="Q198" s="84">
        <f t="shared" si="3"/>
        <v>1.7490366235110842E-3</v>
      </c>
      <c r="R198" s="84">
        <f>P198/'סכום נכסי הקרן'!$C$42</f>
        <v>4.0004446162719297E-5</v>
      </c>
    </row>
    <row r="199" spans="2:18">
      <c r="B199" s="76" t="s">
        <v>3768</v>
      </c>
      <c r="C199" s="86" t="s">
        <v>3286</v>
      </c>
      <c r="D199" s="73" t="s">
        <v>3433</v>
      </c>
      <c r="E199" s="73"/>
      <c r="F199" s="73" t="s">
        <v>500</v>
      </c>
      <c r="G199" s="95">
        <v>42372</v>
      </c>
      <c r="H199" s="73" t="s">
        <v>133</v>
      </c>
      <c r="I199" s="83">
        <v>9.6200000000015482</v>
      </c>
      <c r="J199" s="86" t="s">
        <v>131</v>
      </c>
      <c r="K199" s="86" t="s">
        <v>135</v>
      </c>
      <c r="L199" s="87">
        <v>6.7000000000000004E-2</v>
      </c>
      <c r="M199" s="87">
        <v>3.4000000000006733E-2</v>
      </c>
      <c r="N199" s="83">
        <v>1977154.4349500001</v>
      </c>
      <c r="O199" s="85">
        <v>150.24</v>
      </c>
      <c r="P199" s="83">
        <v>2970.4768175200006</v>
      </c>
      <c r="Q199" s="84">
        <f t="shared" si="3"/>
        <v>2.0912567083136171E-3</v>
      </c>
      <c r="R199" s="84">
        <f>P199/'סכום נכסי הקרן'!$C$42</f>
        <v>4.7831797959848436E-5</v>
      </c>
    </row>
    <row r="200" spans="2:18">
      <c r="B200" s="76" t="s">
        <v>3769</v>
      </c>
      <c r="C200" s="86" t="s">
        <v>3294</v>
      </c>
      <c r="D200" s="73" t="s">
        <v>3434</v>
      </c>
      <c r="E200" s="73"/>
      <c r="F200" s="73" t="s">
        <v>516</v>
      </c>
      <c r="G200" s="95">
        <v>44871</v>
      </c>
      <c r="H200" s="73"/>
      <c r="I200" s="83">
        <v>4.9399999999990696</v>
      </c>
      <c r="J200" s="86" t="s">
        <v>308</v>
      </c>
      <c r="K200" s="86" t="s">
        <v>135</v>
      </c>
      <c r="L200" s="87">
        <v>0.05</v>
      </c>
      <c r="M200" s="87">
        <v>6.9899999999988582E-2</v>
      </c>
      <c r="N200" s="83">
        <v>2479077.6047740001</v>
      </c>
      <c r="O200" s="85">
        <v>95.35</v>
      </c>
      <c r="P200" s="83">
        <v>2363.8006913300005</v>
      </c>
      <c r="Q200" s="84">
        <f t="shared" ref="Q200:Q255" si="4">IFERROR(P200/$P$10,0)</f>
        <v>1.6641483359521104E-3</v>
      </c>
      <c r="R200" s="84">
        <f>P200/'סכום נכסי הקרן'!$C$42</f>
        <v>3.8062857928459614E-5</v>
      </c>
    </row>
    <row r="201" spans="2:18">
      <c r="B201" s="76" t="s">
        <v>3769</v>
      </c>
      <c r="C201" s="86" t="s">
        <v>3294</v>
      </c>
      <c r="D201" s="73" t="s">
        <v>3435</v>
      </c>
      <c r="E201" s="73"/>
      <c r="F201" s="73" t="s">
        <v>516</v>
      </c>
      <c r="G201" s="95">
        <v>44969</v>
      </c>
      <c r="H201" s="73"/>
      <c r="I201" s="83">
        <v>4.9399999999993263</v>
      </c>
      <c r="J201" s="86" t="s">
        <v>308</v>
      </c>
      <c r="K201" s="86" t="s">
        <v>135</v>
      </c>
      <c r="L201" s="87">
        <v>0.05</v>
      </c>
      <c r="M201" s="87">
        <v>6.6499999999993203E-2</v>
      </c>
      <c r="N201" s="83">
        <v>1761102.2019490001</v>
      </c>
      <c r="O201" s="85">
        <v>96.06</v>
      </c>
      <c r="P201" s="83">
        <v>1691.7147611310002</v>
      </c>
      <c r="Q201" s="84">
        <f t="shared" si="4"/>
        <v>1.1909905581158611E-3</v>
      </c>
      <c r="R201" s="84">
        <f>P201/'סכום נכסי הקרן'!$C$42</f>
        <v>2.7240663243979828E-5</v>
      </c>
    </row>
    <row r="202" spans="2:18">
      <c r="B202" s="76" t="s">
        <v>3769</v>
      </c>
      <c r="C202" s="86" t="s">
        <v>3294</v>
      </c>
      <c r="D202" s="73" t="s">
        <v>3436</v>
      </c>
      <c r="E202" s="73"/>
      <c r="F202" s="73" t="s">
        <v>516</v>
      </c>
      <c r="G202" s="95">
        <v>45018</v>
      </c>
      <c r="H202" s="73"/>
      <c r="I202" s="83">
        <v>4.9399999999979709</v>
      </c>
      <c r="J202" s="86" t="s">
        <v>308</v>
      </c>
      <c r="K202" s="86" t="s">
        <v>135</v>
      </c>
      <c r="L202" s="87">
        <v>0.05</v>
      </c>
      <c r="M202" s="87">
        <v>4.2999999999978812E-2</v>
      </c>
      <c r="N202" s="83">
        <v>842672.9763770001</v>
      </c>
      <c r="O202" s="85">
        <v>106.41</v>
      </c>
      <c r="P202" s="83">
        <v>896.68831775300009</v>
      </c>
      <c r="Q202" s="84">
        <f t="shared" si="4"/>
        <v>6.3128096092431051E-4</v>
      </c>
      <c r="R202" s="84">
        <f>P202/'סכום נכסי הקרן'!$C$42</f>
        <v>1.4438831568975573E-5</v>
      </c>
    </row>
    <row r="203" spans="2:18">
      <c r="B203" s="76" t="s">
        <v>3769</v>
      </c>
      <c r="C203" s="86" t="s">
        <v>3294</v>
      </c>
      <c r="D203" s="73" t="s">
        <v>3437</v>
      </c>
      <c r="E203" s="73"/>
      <c r="F203" s="73" t="s">
        <v>516</v>
      </c>
      <c r="G203" s="95">
        <v>45109</v>
      </c>
      <c r="H203" s="73"/>
      <c r="I203" s="83">
        <v>4.9399999999972017</v>
      </c>
      <c r="J203" s="86" t="s">
        <v>308</v>
      </c>
      <c r="K203" s="86" t="s">
        <v>135</v>
      </c>
      <c r="L203" s="87">
        <v>0.05</v>
      </c>
      <c r="M203" s="87">
        <v>5.2199999999976203E-2</v>
      </c>
      <c r="N203" s="83">
        <v>761358.79405000014</v>
      </c>
      <c r="O203" s="85">
        <v>100.45</v>
      </c>
      <c r="P203" s="83">
        <v>764.78491698100015</v>
      </c>
      <c r="Q203" s="84">
        <f t="shared" si="4"/>
        <v>5.3841914490646275E-4</v>
      </c>
      <c r="R203" s="84">
        <f>P203/'סכום נכסי הקרן'!$C$42</f>
        <v>1.231487060125099E-5</v>
      </c>
    </row>
    <row r="204" spans="2:18">
      <c r="B204" s="76" t="s">
        <v>3770</v>
      </c>
      <c r="C204" s="86" t="s">
        <v>3294</v>
      </c>
      <c r="D204" s="73" t="s">
        <v>3438</v>
      </c>
      <c r="E204" s="73"/>
      <c r="F204" s="73" t="s">
        <v>516</v>
      </c>
      <c r="G204" s="95">
        <v>41816</v>
      </c>
      <c r="H204" s="73"/>
      <c r="I204" s="83">
        <v>5.6700000000016502</v>
      </c>
      <c r="J204" s="86" t="s">
        <v>523</v>
      </c>
      <c r="K204" s="86" t="s">
        <v>135</v>
      </c>
      <c r="L204" s="87">
        <v>4.4999999999999998E-2</v>
      </c>
      <c r="M204" s="87">
        <v>8.7100000000012834E-2</v>
      </c>
      <c r="N204" s="83">
        <v>616963.16486400017</v>
      </c>
      <c r="O204" s="85">
        <v>88.35</v>
      </c>
      <c r="P204" s="83">
        <v>545.08698143000015</v>
      </c>
      <c r="Q204" s="84">
        <f t="shared" si="4"/>
        <v>3.8374876376971848E-4</v>
      </c>
      <c r="R204" s="84">
        <f>P204/'סכום נכסי הקרן'!$C$42</f>
        <v>8.7772071515679727E-6</v>
      </c>
    </row>
    <row r="205" spans="2:18">
      <c r="B205" s="76" t="s">
        <v>3770</v>
      </c>
      <c r="C205" s="86" t="s">
        <v>3294</v>
      </c>
      <c r="D205" s="73" t="s">
        <v>3439</v>
      </c>
      <c r="E205" s="73"/>
      <c r="F205" s="73" t="s">
        <v>516</v>
      </c>
      <c r="G205" s="95">
        <v>42625</v>
      </c>
      <c r="H205" s="73"/>
      <c r="I205" s="83">
        <v>5.6700000000066195</v>
      </c>
      <c r="J205" s="86" t="s">
        <v>523</v>
      </c>
      <c r="K205" s="86" t="s">
        <v>135</v>
      </c>
      <c r="L205" s="87">
        <v>4.4999999999999998E-2</v>
      </c>
      <c r="M205" s="87">
        <v>8.7100000000139607E-2</v>
      </c>
      <c r="N205" s="83">
        <v>171798.68710500002</v>
      </c>
      <c r="O205" s="85">
        <v>88.8</v>
      </c>
      <c r="P205" s="83">
        <v>152.55724939700005</v>
      </c>
      <c r="Q205" s="84">
        <f t="shared" si="4"/>
        <v>1.0740241072465524E-4</v>
      </c>
      <c r="R205" s="84">
        <f>P205/'סכום נכסי הקרן'!$C$42</f>
        <v>2.4565374445708443E-6</v>
      </c>
    </row>
    <row r="206" spans="2:18">
      <c r="B206" s="76" t="s">
        <v>3770</v>
      </c>
      <c r="C206" s="86" t="s">
        <v>3294</v>
      </c>
      <c r="D206" s="73" t="s">
        <v>3440</v>
      </c>
      <c r="E206" s="73"/>
      <c r="F206" s="73" t="s">
        <v>516</v>
      </c>
      <c r="G206" s="95">
        <v>42716</v>
      </c>
      <c r="H206" s="73"/>
      <c r="I206" s="83">
        <v>5.6699999999968007</v>
      </c>
      <c r="J206" s="86" t="s">
        <v>523</v>
      </c>
      <c r="K206" s="86" t="s">
        <v>135</v>
      </c>
      <c r="L206" s="87">
        <v>4.4999999999999998E-2</v>
      </c>
      <c r="M206" s="87">
        <v>8.7100000000016428E-2</v>
      </c>
      <c r="N206" s="83">
        <v>129975.80048300001</v>
      </c>
      <c r="O206" s="85">
        <v>88.98</v>
      </c>
      <c r="P206" s="83">
        <v>115.65247841100002</v>
      </c>
      <c r="Q206" s="84">
        <f t="shared" si="4"/>
        <v>8.1420942214934861E-5</v>
      </c>
      <c r="R206" s="84">
        <f>P206/'סכום נכסי הקרן'!$C$42</f>
        <v>1.8622821589730986E-6</v>
      </c>
    </row>
    <row r="207" spans="2:18">
      <c r="B207" s="76" t="s">
        <v>3770</v>
      </c>
      <c r="C207" s="86" t="s">
        <v>3294</v>
      </c>
      <c r="D207" s="73" t="s">
        <v>3441</v>
      </c>
      <c r="E207" s="73"/>
      <c r="F207" s="73" t="s">
        <v>516</v>
      </c>
      <c r="G207" s="95">
        <v>42803</v>
      </c>
      <c r="H207" s="73"/>
      <c r="I207" s="83">
        <v>5.6700000000012345</v>
      </c>
      <c r="J207" s="86" t="s">
        <v>523</v>
      </c>
      <c r="K207" s="86" t="s">
        <v>135</v>
      </c>
      <c r="L207" s="87">
        <v>4.4999999999999998E-2</v>
      </c>
      <c r="M207" s="87">
        <v>8.7100000000026281E-2</v>
      </c>
      <c r="N207" s="83">
        <v>832982.48060600017</v>
      </c>
      <c r="O207" s="85">
        <v>89.52</v>
      </c>
      <c r="P207" s="83">
        <v>745.68597512400015</v>
      </c>
      <c r="Q207" s="84">
        <f t="shared" si="4"/>
        <v>5.249732260409895E-4</v>
      </c>
      <c r="R207" s="84">
        <f>P207/'סכום נכסי הקרן'!$C$42</f>
        <v>1.2007331850986105E-5</v>
      </c>
    </row>
    <row r="208" spans="2:18">
      <c r="B208" s="76" t="s">
        <v>3770</v>
      </c>
      <c r="C208" s="86" t="s">
        <v>3294</v>
      </c>
      <c r="D208" s="73" t="s">
        <v>3442</v>
      </c>
      <c r="E208" s="73"/>
      <c r="F208" s="73" t="s">
        <v>516</v>
      </c>
      <c r="G208" s="95">
        <v>42898</v>
      </c>
      <c r="H208" s="73"/>
      <c r="I208" s="83">
        <v>5.6700000000202815</v>
      </c>
      <c r="J208" s="86" t="s">
        <v>523</v>
      </c>
      <c r="K208" s="86" t="s">
        <v>135</v>
      </c>
      <c r="L208" s="87">
        <v>4.4999999999999998E-2</v>
      </c>
      <c r="M208" s="87">
        <v>8.7100000000343278E-2</v>
      </c>
      <c r="N208" s="83">
        <v>156662.65890900002</v>
      </c>
      <c r="O208" s="85">
        <v>89.07</v>
      </c>
      <c r="P208" s="83">
        <v>139.53943115100003</v>
      </c>
      <c r="Q208" s="84">
        <f t="shared" si="4"/>
        <v>9.823768687493894E-5</v>
      </c>
      <c r="R208" s="84">
        <f>P208/'סכום נכסי הקרן'!$C$42</f>
        <v>2.2469193628715721E-6</v>
      </c>
    </row>
    <row r="209" spans="2:18">
      <c r="B209" s="76" t="s">
        <v>3770</v>
      </c>
      <c r="C209" s="86" t="s">
        <v>3294</v>
      </c>
      <c r="D209" s="73" t="s">
        <v>3443</v>
      </c>
      <c r="E209" s="73"/>
      <c r="F209" s="73" t="s">
        <v>516</v>
      </c>
      <c r="G209" s="95">
        <v>42989</v>
      </c>
      <c r="H209" s="73"/>
      <c r="I209" s="83">
        <v>5.6700000000126884</v>
      </c>
      <c r="J209" s="86" t="s">
        <v>523</v>
      </c>
      <c r="K209" s="86" t="s">
        <v>135</v>
      </c>
      <c r="L209" s="87">
        <v>4.4999999999999998E-2</v>
      </c>
      <c r="M209" s="87">
        <v>8.7100000000176717E-2</v>
      </c>
      <c r="N209" s="83">
        <v>197414.67151000001</v>
      </c>
      <c r="O209" s="85">
        <v>89.42</v>
      </c>
      <c r="P209" s="83">
        <v>176.52821442800004</v>
      </c>
      <c r="Q209" s="84">
        <f t="shared" si="4"/>
        <v>1.2427830119791672E-4</v>
      </c>
      <c r="R209" s="84">
        <f>P209/'סכום נכסי הקרן'!$C$42</f>
        <v>2.8425274477591669E-6</v>
      </c>
    </row>
    <row r="210" spans="2:18">
      <c r="B210" s="76" t="s">
        <v>3770</v>
      </c>
      <c r="C210" s="86" t="s">
        <v>3294</v>
      </c>
      <c r="D210" s="73" t="s">
        <v>3444</v>
      </c>
      <c r="E210" s="73"/>
      <c r="F210" s="73" t="s">
        <v>516</v>
      </c>
      <c r="G210" s="95">
        <v>43080</v>
      </c>
      <c r="H210" s="73"/>
      <c r="I210" s="83">
        <v>5.6699999999547144</v>
      </c>
      <c r="J210" s="86" t="s">
        <v>523</v>
      </c>
      <c r="K210" s="86" t="s">
        <v>135</v>
      </c>
      <c r="L210" s="87">
        <v>4.4999999999999998E-2</v>
      </c>
      <c r="M210" s="87">
        <v>8.7099999999267319E-2</v>
      </c>
      <c r="N210" s="83">
        <v>61165.888418000017</v>
      </c>
      <c r="O210" s="85">
        <v>88.81</v>
      </c>
      <c r="P210" s="83">
        <v>54.321428038000008</v>
      </c>
      <c r="Q210" s="84">
        <f t="shared" si="4"/>
        <v>3.8243035636442242E-5</v>
      </c>
      <c r="R210" s="84">
        <f>P210/'סכום נכסי הקרן'!$C$42</f>
        <v>8.7470521751902806E-7</v>
      </c>
    </row>
    <row r="211" spans="2:18">
      <c r="B211" s="76" t="s">
        <v>3770</v>
      </c>
      <c r="C211" s="86" t="s">
        <v>3294</v>
      </c>
      <c r="D211" s="73" t="s">
        <v>3445</v>
      </c>
      <c r="E211" s="73"/>
      <c r="F211" s="73" t="s">
        <v>516</v>
      </c>
      <c r="G211" s="95">
        <v>43171</v>
      </c>
      <c r="H211" s="73"/>
      <c r="I211" s="83">
        <v>5.5500000000097875</v>
      </c>
      <c r="J211" s="86" t="s">
        <v>523</v>
      </c>
      <c r="K211" s="86" t="s">
        <v>135</v>
      </c>
      <c r="L211" s="87">
        <v>4.4999999999999998E-2</v>
      </c>
      <c r="M211" s="87">
        <v>8.8000000000097889E-2</v>
      </c>
      <c r="N211" s="83">
        <v>45702.253552000009</v>
      </c>
      <c r="O211" s="85">
        <v>89.42</v>
      </c>
      <c r="P211" s="83">
        <v>40.866958372000006</v>
      </c>
      <c r="Q211" s="84">
        <f t="shared" si="4"/>
        <v>2.8770903155935138E-5</v>
      </c>
      <c r="R211" s="84">
        <f>P211/'סכום נכסי הקרן'!$C$42</f>
        <v>6.5805600116247305E-7</v>
      </c>
    </row>
    <row r="212" spans="2:18">
      <c r="B212" s="76" t="s">
        <v>3770</v>
      </c>
      <c r="C212" s="86" t="s">
        <v>3294</v>
      </c>
      <c r="D212" s="73" t="s">
        <v>3446</v>
      </c>
      <c r="E212" s="73"/>
      <c r="F212" s="73" t="s">
        <v>516</v>
      </c>
      <c r="G212" s="95">
        <v>43341</v>
      </c>
      <c r="H212" s="73"/>
      <c r="I212" s="83">
        <v>5.7099999999763948</v>
      </c>
      <c r="J212" s="86" t="s">
        <v>523</v>
      </c>
      <c r="K212" s="86" t="s">
        <v>135</v>
      </c>
      <c r="L212" s="87">
        <v>4.4999999999999998E-2</v>
      </c>
      <c r="M212" s="87">
        <v>8.4499999999619588E-2</v>
      </c>
      <c r="N212" s="83">
        <v>114655.88630100002</v>
      </c>
      <c r="O212" s="85">
        <v>89.42</v>
      </c>
      <c r="P212" s="83">
        <v>102.52530210200003</v>
      </c>
      <c r="Q212" s="84">
        <f t="shared" si="4"/>
        <v>7.2179228778392621E-5</v>
      </c>
      <c r="R212" s="84">
        <f>P212/'סכום נכסי הקרן'!$C$42</f>
        <v>1.6509031502927292E-6</v>
      </c>
    </row>
    <row r="213" spans="2:18">
      <c r="B213" s="76" t="s">
        <v>3770</v>
      </c>
      <c r="C213" s="86" t="s">
        <v>3294</v>
      </c>
      <c r="D213" s="73" t="s">
        <v>3447</v>
      </c>
      <c r="E213" s="73"/>
      <c r="F213" s="73" t="s">
        <v>516</v>
      </c>
      <c r="G213" s="95">
        <v>43990</v>
      </c>
      <c r="H213" s="73"/>
      <c r="I213" s="83">
        <v>5.6700000000232285</v>
      </c>
      <c r="J213" s="86" t="s">
        <v>523</v>
      </c>
      <c r="K213" s="86" t="s">
        <v>135</v>
      </c>
      <c r="L213" s="87">
        <v>4.4999999999999998E-2</v>
      </c>
      <c r="M213" s="87">
        <v>8.7100000000428099E-2</v>
      </c>
      <c r="N213" s="83">
        <v>118254.64433300002</v>
      </c>
      <c r="O213" s="85">
        <v>88.1</v>
      </c>
      <c r="P213" s="83">
        <v>104.182349274</v>
      </c>
      <c r="Q213" s="84">
        <f t="shared" si="4"/>
        <v>7.3345812874925042E-5</v>
      </c>
      <c r="R213" s="84">
        <f>P213/'סכום נכסי הקרן'!$C$42</f>
        <v>1.677585582242228E-6</v>
      </c>
    </row>
    <row r="214" spans="2:18">
      <c r="B214" s="76" t="s">
        <v>3770</v>
      </c>
      <c r="C214" s="86" t="s">
        <v>3294</v>
      </c>
      <c r="D214" s="73" t="s">
        <v>3448</v>
      </c>
      <c r="E214" s="73"/>
      <c r="F214" s="73" t="s">
        <v>516</v>
      </c>
      <c r="G214" s="95">
        <v>41893</v>
      </c>
      <c r="H214" s="73"/>
      <c r="I214" s="83">
        <v>5.6699999999744675</v>
      </c>
      <c r="J214" s="86" t="s">
        <v>523</v>
      </c>
      <c r="K214" s="86" t="s">
        <v>135</v>
      </c>
      <c r="L214" s="87">
        <v>4.4999999999999998E-2</v>
      </c>
      <c r="M214" s="87">
        <v>8.7099999999684596E-2</v>
      </c>
      <c r="N214" s="83">
        <v>121041.95472500002</v>
      </c>
      <c r="O214" s="85">
        <v>88.01</v>
      </c>
      <c r="P214" s="83">
        <v>106.52903121600002</v>
      </c>
      <c r="Q214" s="84">
        <f t="shared" si="4"/>
        <v>7.4997909374901485E-5</v>
      </c>
      <c r="R214" s="84">
        <f>P214/'סכום נכסי הקרן'!$C$42</f>
        <v>1.7153727872672723E-6</v>
      </c>
    </row>
    <row r="215" spans="2:18">
      <c r="B215" s="76" t="s">
        <v>3770</v>
      </c>
      <c r="C215" s="86" t="s">
        <v>3294</v>
      </c>
      <c r="D215" s="73" t="s">
        <v>3449</v>
      </c>
      <c r="E215" s="73"/>
      <c r="F215" s="73" t="s">
        <v>516</v>
      </c>
      <c r="G215" s="95">
        <v>42151</v>
      </c>
      <c r="H215" s="73"/>
      <c r="I215" s="83">
        <v>5.6700000000056345</v>
      </c>
      <c r="J215" s="86" t="s">
        <v>523</v>
      </c>
      <c r="K215" s="86" t="s">
        <v>135</v>
      </c>
      <c r="L215" s="87">
        <v>4.4999999999999998E-2</v>
      </c>
      <c r="M215" s="87">
        <v>8.7100000000072592E-2</v>
      </c>
      <c r="N215" s="83">
        <v>443276.26030400005</v>
      </c>
      <c r="O215" s="85">
        <v>88.89</v>
      </c>
      <c r="P215" s="83">
        <v>394.02830433400004</v>
      </c>
      <c r="Q215" s="84">
        <f t="shared" si="4"/>
        <v>2.774013686435272E-4</v>
      </c>
      <c r="R215" s="84">
        <f>P215/'סכום נכסי הקרן'!$C$42</f>
        <v>6.3448003136077872E-6</v>
      </c>
    </row>
    <row r="216" spans="2:18">
      <c r="B216" s="76" t="s">
        <v>3770</v>
      </c>
      <c r="C216" s="86" t="s">
        <v>3294</v>
      </c>
      <c r="D216" s="73" t="s">
        <v>3450</v>
      </c>
      <c r="E216" s="73"/>
      <c r="F216" s="73" t="s">
        <v>516</v>
      </c>
      <c r="G216" s="95">
        <v>42166</v>
      </c>
      <c r="H216" s="73"/>
      <c r="I216" s="83">
        <v>5.6699999999958459</v>
      </c>
      <c r="J216" s="86" t="s">
        <v>523</v>
      </c>
      <c r="K216" s="86" t="s">
        <v>135</v>
      </c>
      <c r="L216" s="87">
        <v>4.4999999999999998E-2</v>
      </c>
      <c r="M216" s="87">
        <v>8.7099999999945513E-2</v>
      </c>
      <c r="N216" s="83">
        <v>417074.23735200008</v>
      </c>
      <c r="O216" s="85">
        <v>88.89</v>
      </c>
      <c r="P216" s="83">
        <v>370.73732406200008</v>
      </c>
      <c r="Q216" s="84">
        <f t="shared" si="4"/>
        <v>2.6100419683267799E-4</v>
      </c>
      <c r="R216" s="84">
        <f>P216/'סכום נכסי הקרן'!$C$42</f>
        <v>5.9697596951836994E-6</v>
      </c>
    </row>
    <row r="217" spans="2:18">
      <c r="B217" s="76" t="s">
        <v>3770</v>
      </c>
      <c r="C217" s="86" t="s">
        <v>3294</v>
      </c>
      <c r="D217" s="73" t="s">
        <v>3451</v>
      </c>
      <c r="E217" s="73"/>
      <c r="F217" s="73" t="s">
        <v>516</v>
      </c>
      <c r="G217" s="95">
        <v>42257</v>
      </c>
      <c r="H217" s="73"/>
      <c r="I217" s="83">
        <v>5.6699999999928954</v>
      </c>
      <c r="J217" s="86" t="s">
        <v>523</v>
      </c>
      <c r="K217" s="86" t="s">
        <v>135</v>
      </c>
      <c r="L217" s="87">
        <v>4.4999999999999998E-2</v>
      </c>
      <c r="M217" s="87">
        <v>8.7099999999894179E-2</v>
      </c>
      <c r="N217" s="83">
        <v>221635.11135900003</v>
      </c>
      <c r="O217" s="85">
        <v>88.26</v>
      </c>
      <c r="P217" s="83">
        <v>195.61516311700001</v>
      </c>
      <c r="Q217" s="84">
        <f t="shared" si="4"/>
        <v>1.3771577670746604E-4</v>
      </c>
      <c r="R217" s="84">
        <f>P217/'סכום נכסי הקרן'!$C$42</f>
        <v>3.1498730792677331E-6</v>
      </c>
    </row>
    <row r="218" spans="2:18">
      <c r="B218" s="76" t="s">
        <v>3770</v>
      </c>
      <c r="C218" s="86" t="s">
        <v>3294</v>
      </c>
      <c r="D218" s="73" t="s">
        <v>3452</v>
      </c>
      <c r="E218" s="73"/>
      <c r="F218" s="73" t="s">
        <v>516</v>
      </c>
      <c r="G218" s="95">
        <v>42348</v>
      </c>
      <c r="H218" s="73"/>
      <c r="I218" s="83">
        <v>5.6699999999939497</v>
      </c>
      <c r="J218" s="86" t="s">
        <v>523</v>
      </c>
      <c r="K218" s="86" t="s">
        <v>135</v>
      </c>
      <c r="L218" s="87">
        <v>4.4999999999999998E-2</v>
      </c>
      <c r="M218" s="87">
        <v>8.7099999999888975E-2</v>
      </c>
      <c r="N218" s="83">
        <v>383802.75363900006</v>
      </c>
      <c r="O218" s="85">
        <v>88.71</v>
      </c>
      <c r="P218" s="83">
        <v>340.47142221800004</v>
      </c>
      <c r="Q218" s="84">
        <f t="shared" si="4"/>
        <v>2.3969658389622373E-4</v>
      </c>
      <c r="R218" s="84">
        <f>P218/'סכום נכסי הקרן'!$C$42</f>
        <v>5.4824061182978674E-6</v>
      </c>
    </row>
    <row r="219" spans="2:18">
      <c r="B219" s="76" t="s">
        <v>3770</v>
      </c>
      <c r="C219" s="86" t="s">
        <v>3294</v>
      </c>
      <c r="D219" s="73" t="s">
        <v>3453</v>
      </c>
      <c r="E219" s="73"/>
      <c r="F219" s="73" t="s">
        <v>516</v>
      </c>
      <c r="G219" s="95">
        <v>42439</v>
      </c>
      <c r="H219" s="73"/>
      <c r="I219" s="83">
        <v>5.6700000000033288</v>
      </c>
      <c r="J219" s="86" t="s">
        <v>523</v>
      </c>
      <c r="K219" s="86" t="s">
        <v>135</v>
      </c>
      <c r="L219" s="87">
        <v>4.4999999999999998E-2</v>
      </c>
      <c r="M219" s="87">
        <v>8.7100000000065597E-2</v>
      </c>
      <c r="N219" s="83">
        <v>455836.90195200004</v>
      </c>
      <c r="O219" s="85">
        <v>89.61</v>
      </c>
      <c r="P219" s="83">
        <v>408.47549199200012</v>
      </c>
      <c r="Q219" s="84">
        <f t="shared" si="4"/>
        <v>2.8757238830200832E-4</v>
      </c>
      <c r="R219" s="84">
        <f>P219/'סכום נכסי הקרן'!$C$42</f>
        <v>6.5774346695030166E-6</v>
      </c>
    </row>
    <row r="220" spans="2:18">
      <c r="B220" s="76" t="s">
        <v>3770</v>
      </c>
      <c r="C220" s="86" t="s">
        <v>3294</v>
      </c>
      <c r="D220" s="73" t="s">
        <v>3454</v>
      </c>
      <c r="E220" s="73"/>
      <c r="F220" s="73" t="s">
        <v>516</v>
      </c>
      <c r="G220" s="95">
        <v>42549</v>
      </c>
      <c r="H220" s="73"/>
      <c r="I220" s="83">
        <v>5.6899999999969157</v>
      </c>
      <c r="J220" s="86" t="s">
        <v>523</v>
      </c>
      <c r="K220" s="86" t="s">
        <v>135</v>
      </c>
      <c r="L220" s="87">
        <v>4.4999999999999998E-2</v>
      </c>
      <c r="M220" s="87">
        <v>8.5899999999972623E-2</v>
      </c>
      <c r="N220" s="83">
        <v>320630.35649300006</v>
      </c>
      <c r="O220" s="85">
        <v>89.99</v>
      </c>
      <c r="P220" s="83">
        <v>288.53528498100007</v>
      </c>
      <c r="Q220" s="84">
        <f t="shared" si="4"/>
        <v>2.0313282592976671E-4</v>
      </c>
      <c r="R220" s="84">
        <f>P220/'סכום נכסי הקרן'!$C$42</f>
        <v>4.6461098009917598E-6</v>
      </c>
    </row>
    <row r="221" spans="2:18">
      <c r="B221" s="76" t="s">
        <v>3770</v>
      </c>
      <c r="C221" s="86" t="s">
        <v>3294</v>
      </c>
      <c r="D221" s="73" t="s">
        <v>3455</v>
      </c>
      <c r="E221" s="73"/>
      <c r="F221" s="73" t="s">
        <v>516</v>
      </c>
      <c r="G221" s="95">
        <v>42604</v>
      </c>
      <c r="H221" s="73"/>
      <c r="I221" s="83">
        <v>5.6700000000029807</v>
      </c>
      <c r="J221" s="86" t="s">
        <v>523</v>
      </c>
      <c r="K221" s="86" t="s">
        <v>135</v>
      </c>
      <c r="L221" s="87">
        <v>4.4999999999999998E-2</v>
      </c>
      <c r="M221" s="87">
        <v>8.7100000000038397E-2</v>
      </c>
      <c r="N221" s="83">
        <v>419279.99916000006</v>
      </c>
      <c r="O221" s="85">
        <v>88.8</v>
      </c>
      <c r="P221" s="83">
        <v>372.32067576700007</v>
      </c>
      <c r="Q221" s="84">
        <f t="shared" si="4"/>
        <v>2.6211889830254686E-4</v>
      </c>
      <c r="R221" s="84">
        <f>P221/'סכום נכסי הקרן'!$C$42</f>
        <v>5.9952554534425265E-6</v>
      </c>
    </row>
    <row r="222" spans="2:18">
      <c r="B222" s="72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83"/>
      <c r="O222" s="85"/>
      <c r="P222" s="73"/>
      <c r="Q222" s="84"/>
      <c r="R222" s="73"/>
    </row>
    <row r="223" spans="2:18">
      <c r="B223" s="70" t="s">
        <v>38</v>
      </c>
      <c r="C223" s="71"/>
      <c r="D223" s="71"/>
      <c r="E223" s="71"/>
      <c r="F223" s="71"/>
      <c r="G223" s="71"/>
      <c r="H223" s="71"/>
      <c r="I223" s="80">
        <v>4.5651333808742782</v>
      </c>
      <c r="J223" s="71"/>
      <c r="K223" s="71"/>
      <c r="L223" s="71"/>
      <c r="M223" s="94">
        <v>9.7726147909046629E-2</v>
      </c>
      <c r="N223" s="80"/>
      <c r="O223" s="82"/>
      <c r="P223" s="80">
        <v>498855.1695294581</v>
      </c>
      <c r="Q223" s="81">
        <f t="shared" si="4"/>
        <v>0.35120092962933275</v>
      </c>
      <c r="R223" s="81">
        <f>P223/'סכום נכסי הקרן'!$C$42</f>
        <v>8.0327641472995003E-3</v>
      </c>
    </row>
    <row r="224" spans="2:18">
      <c r="B224" s="92" t="s">
        <v>36</v>
      </c>
      <c r="C224" s="71"/>
      <c r="D224" s="71"/>
      <c r="E224" s="71"/>
      <c r="F224" s="71"/>
      <c r="G224" s="71"/>
      <c r="H224" s="71"/>
      <c r="I224" s="80">
        <v>4.5651333808742782</v>
      </c>
      <c r="J224" s="71"/>
      <c r="K224" s="71"/>
      <c r="L224" s="71"/>
      <c r="M224" s="94">
        <v>9.7726147909046615E-2</v>
      </c>
      <c r="N224" s="80"/>
      <c r="O224" s="82"/>
      <c r="P224" s="80">
        <v>498855.16952945816</v>
      </c>
      <c r="Q224" s="81">
        <f t="shared" si="4"/>
        <v>0.3512009296293328</v>
      </c>
      <c r="R224" s="81">
        <f>P224/'סכום נכסי הקרן'!$C$42</f>
        <v>8.0327641472995003E-3</v>
      </c>
    </row>
    <row r="225" spans="2:18">
      <c r="B225" s="76" t="s">
        <v>3771</v>
      </c>
      <c r="C225" s="86" t="s">
        <v>3294</v>
      </c>
      <c r="D225" s="73">
        <v>9645</v>
      </c>
      <c r="E225" s="73"/>
      <c r="F225" s="73" t="s">
        <v>3328</v>
      </c>
      <c r="G225" s="95">
        <v>45114</v>
      </c>
      <c r="H225" s="73" t="s">
        <v>3285</v>
      </c>
      <c r="I225" s="83">
        <v>2.55999999999369</v>
      </c>
      <c r="J225" s="86" t="s">
        <v>781</v>
      </c>
      <c r="K225" s="86" t="s">
        <v>3267</v>
      </c>
      <c r="L225" s="87">
        <v>7.5800000000000006E-2</v>
      </c>
      <c r="M225" s="87">
        <v>8.3199999999902477E-2</v>
      </c>
      <c r="N225" s="83">
        <v>192443.32947900004</v>
      </c>
      <c r="O225" s="85">
        <v>100.65</v>
      </c>
      <c r="P225" s="83">
        <v>69.729919099</v>
      </c>
      <c r="Q225" s="84">
        <f t="shared" si="4"/>
        <v>4.9090826168337104E-5</v>
      </c>
      <c r="R225" s="84">
        <f>P225/'סכום נכסי הקרן'!$C$42</f>
        <v>1.1228188627590551E-6</v>
      </c>
    </row>
    <row r="226" spans="2:18">
      <c r="B226" s="76" t="s">
        <v>3771</v>
      </c>
      <c r="C226" s="86" t="s">
        <v>3294</v>
      </c>
      <c r="D226" s="73">
        <v>9722</v>
      </c>
      <c r="E226" s="73"/>
      <c r="F226" s="73" t="s">
        <v>3328</v>
      </c>
      <c r="G226" s="95">
        <v>45169</v>
      </c>
      <c r="H226" s="73" t="s">
        <v>3285</v>
      </c>
      <c r="I226" s="83">
        <v>2.5800000000258319</v>
      </c>
      <c r="J226" s="86" t="s">
        <v>781</v>
      </c>
      <c r="K226" s="86" t="s">
        <v>3267</v>
      </c>
      <c r="L226" s="87">
        <v>7.7300000000000008E-2</v>
      </c>
      <c r="M226" s="87">
        <v>8.1800000001006054E-2</v>
      </c>
      <c r="N226" s="83">
        <v>81425.066576000012</v>
      </c>
      <c r="O226" s="85">
        <v>100.37</v>
      </c>
      <c r="P226" s="83">
        <v>29.421481878000005</v>
      </c>
      <c r="Q226" s="84">
        <f t="shared" si="4"/>
        <v>2.0713129617104227E-5</v>
      </c>
      <c r="R226" s="84">
        <f>P226/'סכום נכסי הקרן'!$C$42</f>
        <v>4.737563910842953E-7</v>
      </c>
    </row>
    <row r="227" spans="2:18">
      <c r="B227" s="76" t="s">
        <v>3771</v>
      </c>
      <c r="C227" s="86" t="s">
        <v>3294</v>
      </c>
      <c r="D227" s="73">
        <v>9788</v>
      </c>
      <c r="E227" s="73"/>
      <c r="F227" s="73" t="s">
        <v>3328</v>
      </c>
      <c r="G227" s="95">
        <v>45198</v>
      </c>
      <c r="H227" s="73" t="s">
        <v>3285</v>
      </c>
      <c r="I227" s="83">
        <v>2.6000000000295382</v>
      </c>
      <c r="J227" s="86" t="s">
        <v>781</v>
      </c>
      <c r="K227" s="86" t="s">
        <v>3267</v>
      </c>
      <c r="L227" s="87">
        <v>7.7300000000000008E-2</v>
      </c>
      <c r="M227" s="87">
        <v>8.1700000001043674E-2</v>
      </c>
      <c r="N227" s="83">
        <v>56559.777481000005</v>
      </c>
      <c r="O227" s="85">
        <v>99.76</v>
      </c>
      <c r="P227" s="83">
        <v>20.312653164000004</v>
      </c>
      <c r="Q227" s="84">
        <f t="shared" si="4"/>
        <v>1.430038838960803E-5</v>
      </c>
      <c r="R227" s="84">
        <f>P227/'סכום נכסי הקרן'!$C$42</f>
        <v>3.2708241196781614E-7</v>
      </c>
    </row>
    <row r="228" spans="2:18">
      <c r="B228" s="76" t="s">
        <v>3772</v>
      </c>
      <c r="C228" s="86" t="s">
        <v>3294</v>
      </c>
      <c r="D228" s="73">
        <v>8763</v>
      </c>
      <c r="E228" s="73"/>
      <c r="F228" s="73" t="s">
        <v>3328</v>
      </c>
      <c r="G228" s="95">
        <v>44529</v>
      </c>
      <c r="H228" s="73" t="s">
        <v>3285</v>
      </c>
      <c r="I228" s="83">
        <v>2.560000000001474</v>
      </c>
      <c r="J228" s="86" t="s">
        <v>781</v>
      </c>
      <c r="K228" s="86" t="s">
        <v>3267</v>
      </c>
      <c r="L228" s="87">
        <v>7.6299999999999993E-2</v>
      </c>
      <c r="M228" s="87">
        <v>8.070000000002947E-2</v>
      </c>
      <c r="N228" s="83">
        <v>1860526.8149250003</v>
      </c>
      <c r="O228" s="85">
        <v>101.27</v>
      </c>
      <c r="P228" s="83">
        <v>678.29595220000022</v>
      </c>
      <c r="Q228" s="84">
        <f t="shared" si="4"/>
        <v>4.7752971909893462E-4</v>
      </c>
      <c r="R228" s="84">
        <f>P228/'סכום נכסי הקרן'!$C$42</f>
        <v>1.0922190926135707E-5</v>
      </c>
    </row>
    <row r="229" spans="2:18">
      <c r="B229" s="76" t="s">
        <v>3772</v>
      </c>
      <c r="C229" s="86" t="s">
        <v>3294</v>
      </c>
      <c r="D229" s="73">
        <v>9327</v>
      </c>
      <c r="E229" s="73"/>
      <c r="F229" s="73" t="s">
        <v>3328</v>
      </c>
      <c r="G229" s="95">
        <v>44880</v>
      </c>
      <c r="H229" s="73" t="s">
        <v>3285</v>
      </c>
      <c r="I229" s="83">
        <v>2.5899999999527847</v>
      </c>
      <c r="J229" s="86" t="s">
        <v>781</v>
      </c>
      <c r="K229" s="86" t="s">
        <v>140</v>
      </c>
      <c r="L229" s="87">
        <v>6.9459999999999994E-2</v>
      </c>
      <c r="M229" s="87">
        <v>7.3199999998748239E-2</v>
      </c>
      <c r="N229" s="83">
        <v>51000.108934000011</v>
      </c>
      <c r="O229" s="85">
        <v>101.26</v>
      </c>
      <c r="P229" s="83">
        <v>18.214383154000004</v>
      </c>
      <c r="Q229" s="84">
        <f t="shared" si="4"/>
        <v>1.282317732087151E-5</v>
      </c>
      <c r="R229" s="84">
        <f>P229/'סכום נכסי הקרן'!$C$42</f>
        <v>2.9329523457206009E-7</v>
      </c>
    </row>
    <row r="230" spans="2:18">
      <c r="B230" s="76" t="s">
        <v>3772</v>
      </c>
      <c r="C230" s="86" t="s">
        <v>3294</v>
      </c>
      <c r="D230" s="73">
        <v>9474</v>
      </c>
      <c r="E230" s="73"/>
      <c r="F230" s="73" t="s">
        <v>3328</v>
      </c>
      <c r="G230" s="95">
        <v>44977</v>
      </c>
      <c r="H230" s="73" t="s">
        <v>3285</v>
      </c>
      <c r="I230" s="83">
        <v>2.5899999998780356</v>
      </c>
      <c r="J230" s="86" t="s">
        <v>781</v>
      </c>
      <c r="K230" s="86" t="s">
        <v>140</v>
      </c>
      <c r="L230" s="87">
        <v>6.9459999999999994E-2</v>
      </c>
      <c r="M230" s="87">
        <v>7.3199999998184717E-2</v>
      </c>
      <c r="N230" s="83">
        <v>19743.389844000005</v>
      </c>
      <c r="O230" s="85">
        <v>101.26</v>
      </c>
      <c r="P230" s="83">
        <v>7.0512333540000007</v>
      </c>
      <c r="Q230" s="84">
        <f t="shared" si="4"/>
        <v>4.9641656741655217E-6</v>
      </c>
      <c r="R230" s="84">
        <f>P230/'סכום נכסי הקרן'!$C$42</f>
        <v>1.1354176109607076E-7</v>
      </c>
    </row>
    <row r="231" spans="2:18">
      <c r="B231" s="76" t="s">
        <v>3772</v>
      </c>
      <c r="C231" s="86" t="s">
        <v>3294</v>
      </c>
      <c r="D231" s="73">
        <v>9571</v>
      </c>
      <c r="E231" s="73"/>
      <c r="F231" s="73" t="s">
        <v>3328</v>
      </c>
      <c r="G231" s="95">
        <v>45069</v>
      </c>
      <c r="H231" s="73" t="s">
        <v>3285</v>
      </c>
      <c r="I231" s="83">
        <v>2.590000000075197</v>
      </c>
      <c r="J231" s="86" t="s">
        <v>781</v>
      </c>
      <c r="K231" s="86" t="s">
        <v>140</v>
      </c>
      <c r="L231" s="87">
        <v>6.9459999999999994E-2</v>
      </c>
      <c r="M231" s="87">
        <v>7.3200000002385537E-2</v>
      </c>
      <c r="N231" s="83">
        <v>32394.919006000004</v>
      </c>
      <c r="O231" s="85">
        <v>101.26</v>
      </c>
      <c r="P231" s="83">
        <v>11.569651107000002</v>
      </c>
      <c r="Q231" s="84">
        <f t="shared" si="4"/>
        <v>8.1451941815058162E-6</v>
      </c>
      <c r="R231" s="84">
        <f>P231/'סכום נכסי הקרן'!$C$42</f>
        <v>1.8629911903435846E-7</v>
      </c>
    </row>
    <row r="232" spans="2:18">
      <c r="B232" s="76" t="s">
        <v>3773</v>
      </c>
      <c r="C232" s="86" t="s">
        <v>3294</v>
      </c>
      <c r="D232" s="73">
        <v>9382</v>
      </c>
      <c r="E232" s="73"/>
      <c r="F232" s="73" t="s">
        <v>3328</v>
      </c>
      <c r="G232" s="95">
        <v>44341</v>
      </c>
      <c r="H232" s="73" t="s">
        <v>3285</v>
      </c>
      <c r="I232" s="83">
        <v>0.47999999999928844</v>
      </c>
      <c r="J232" s="86" t="s">
        <v>781</v>
      </c>
      <c r="K232" s="86" t="s">
        <v>134</v>
      </c>
      <c r="L232" s="87">
        <v>7.9393000000000005E-2</v>
      </c>
      <c r="M232" s="87">
        <v>8.9699999999979074E-2</v>
      </c>
      <c r="N232" s="83">
        <v>191218.59424800004</v>
      </c>
      <c r="O232" s="85">
        <v>99.95</v>
      </c>
      <c r="P232" s="83">
        <v>730.85429704900014</v>
      </c>
      <c r="Q232" s="84">
        <f t="shared" si="4"/>
        <v>5.1453151981828709E-4</v>
      </c>
      <c r="R232" s="84">
        <f>P232/'סכום נכסי הקרן'!$C$42</f>
        <v>1.1768506277628759E-5</v>
      </c>
    </row>
    <row r="233" spans="2:18">
      <c r="B233" s="76" t="s">
        <v>3773</v>
      </c>
      <c r="C233" s="86" t="s">
        <v>3294</v>
      </c>
      <c r="D233" s="73">
        <v>9410</v>
      </c>
      <c r="E233" s="73"/>
      <c r="F233" s="73" t="s">
        <v>3328</v>
      </c>
      <c r="G233" s="95">
        <v>44946</v>
      </c>
      <c r="H233" s="73" t="s">
        <v>3285</v>
      </c>
      <c r="I233" s="83">
        <v>0.47999999974489693</v>
      </c>
      <c r="J233" s="86" t="s">
        <v>781</v>
      </c>
      <c r="K233" s="86" t="s">
        <v>134</v>
      </c>
      <c r="L233" s="87">
        <v>7.9393000000000005E-2</v>
      </c>
      <c r="M233" s="87">
        <v>8.9699999986361814E-2</v>
      </c>
      <c r="N233" s="83">
        <v>533.31897400000014</v>
      </c>
      <c r="O233" s="85">
        <v>99.95</v>
      </c>
      <c r="P233" s="83">
        <v>2.0383921740000002</v>
      </c>
      <c r="Q233" s="84">
        <f t="shared" si="4"/>
        <v>1.4350562451486886E-6</v>
      </c>
      <c r="R233" s="84">
        <f>P233/'סכום נכסי הקרן'!$C$42</f>
        <v>3.2823000689534161E-8</v>
      </c>
    </row>
    <row r="234" spans="2:18">
      <c r="B234" s="76" t="s">
        <v>3773</v>
      </c>
      <c r="C234" s="86" t="s">
        <v>3294</v>
      </c>
      <c r="D234" s="73">
        <v>9460</v>
      </c>
      <c r="E234" s="73"/>
      <c r="F234" s="73" t="s">
        <v>3328</v>
      </c>
      <c r="G234" s="95">
        <v>44978</v>
      </c>
      <c r="H234" s="73" t="s">
        <v>3285</v>
      </c>
      <c r="I234" s="83">
        <v>0.47999999992815434</v>
      </c>
      <c r="J234" s="86" t="s">
        <v>781</v>
      </c>
      <c r="K234" s="86" t="s">
        <v>134</v>
      </c>
      <c r="L234" s="87">
        <v>7.9393000000000005E-2</v>
      </c>
      <c r="M234" s="87">
        <v>8.970000000700494E-2</v>
      </c>
      <c r="N234" s="83">
        <v>728.33104200000014</v>
      </c>
      <c r="O234" s="85">
        <v>99.95</v>
      </c>
      <c r="P234" s="83">
        <v>2.7837452650000003</v>
      </c>
      <c r="Q234" s="84">
        <f t="shared" si="4"/>
        <v>1.9597951161685243E-6</v>
      </c>
      <c r="R234" s="84">
        <f>P234/'סכום נכסי הקרן'!$C$42</f>
        <v>4.4824972308092495E-8</v>
      </c>
    </row>
    <row r="235" spans="2:18">
      <c r="B235" s="76" t="s">
        <v>3773</v>
      </c>
      <c r="C235" s="86" t="s">
        <v>3294</v>
      </c>
      <c r="D235" s="73">
        <v>9511</v>
      </c>
      <c r="E235" s="73"/>
      <c r="F235" s="73" t="s">
        <v>3328</v>
      </c>
      <c r="G235" s="95">
        <v>45005</v>
      </c>
      <c r="H235" s="73" t="s">
        <v>3285</v>
      </c>
      <c r="I235" s="83">
        <v>0.48000000000000004</v>
      </c>
      <c r="J235" s="86" t="s">
        <v>781</v>
      </c>
      <c r="K235" s="86" t="s">
        <v>134</v>
      </c>
      <c r="L235" s="87">
        <v>7.9328999999999997E-2</v>
      </c>
      <c r="M235" s="87">
        <v>8.959999999308195E-2</v>
      </c>
      <c r="N235" s="83">
        <v>378.19486200000006</v>
      </c>
      <c r="O235" s="85">
        <v>99.95</v>
      </c>
      <c r="P235" s="83">
        <v>1.4454941000000001</v>
      </c>
      <c r="Q235" s="84">
        <f t="shared" si="4"/>
        <v>1.0176478118339669E-6</v>
      </c>
      <c r="R235" s="84">
        <f>P235/'סכום נכסי הקרן'!$C$42</f>
        <v>2.327592032887071E-8</v>
      </c>
    </row>
    <row r="236" spans="2:18">
      <c r="B236" s="76" t="s">
        <v>3773</v>
      </c>
      <c r="C236" s="86" t="s">
        <v>3294</v>
      </c>
      <c r="D236" s="73">
        <v>9540</v>
      </c>
      <c r="E236" s="73"/>
      <c r="F236" s="73" t="s">
        <v>3328</v>
      </c>
      <c r="G236" s="95">
        <v>45036</v>
      </c>
      <c r="H236" s="73" t="s">
        <v>3285</v>
      </c>
      <c r="I236" s="83">
        <v>0.48000000006058707</v>
      </c>
      <c r="J236" s="86" t="s">
        <v>781</v>
      </c>
      <c r="K236" s="86" t="s">
        <v>134</v>
      </c>
      <c r="L236" s="87">
        <v>7.9393000000000005E-2</v>
      </c>
      <c r="M236" s="87">
        <v>8.969999999617545E-2</v>
      </c>
      <c r="N236" s="83">
        <v>1381.8768809999999</v>
      </c>
      <c r="O236" s="85">
        <v>99.95</v>
      </c>
      <c r="P236" s="83">
        <v>5.2816549660000014</v>
      </c>
      <c r="Q236" s="84">
        <f t="shared" si="4"/>
        <v>3.7183580472669562E-6</v>
      </c>
      <c r="R236" s="84">
        <f>P236/'סכום נכסי הקרן'!$C$42</f>
        <v>8.5047306795095433E-8</v>
      </c>
    </row>
    <row r="237" spans="2:18">
      <c r="B237" s="76" t="s">
        <v>3773</v>
      </c>
      <c r="C237" s="86" t="s">
        <v>3294</v>
      </c>
      <c r="D237" s="73">
        <v>9562</v>
      </c>
      <c r="E237" s="73"/>
      <c r="F237" s="73" t="s">
        <v>3328</v>
      </c>
      <c r="G237" s="95">
        <v>45068</v>
      </c>
      <c r="H237" s="73" t="s">
        <v>3285</v>
      </c>
      <c r="I237" s="83">
        <v>0.47999999992993053</v>
      </c>
      <c r="J237" s="86" t="s">
        <v>781</v>
      </c>
      <c r="K237" s="86" t="s">
        <v>134</v>
      </c>
      <c r="L237" s="87">
        <v>7.9393000000000005E-2</v>
      </c>
      <c r="M237" s="87">
        <v>8.9700000011211131E-2</v>
      </c>
      <c r="N237" s="83">
        <v>746.79303100000016</v>
      </c>
      <c r="O237" s="85">
        <v>99.95</v>
      </c>
      <c r="P237" s="83">
        <v>2.85430874</v>
      </c>
      <c r="Q237" s="84">
        <f t="shared" si="4"/>
        <v>2.0094727772043948E-6</v>
      </c>
      <c r="R237" s="84">
        <f>P237/'סכום נכסי הקרן'!$C$42</f>
        <v>4.5961213419161893E-8</v>
      </c>
    </row>
    <row r="238" spans="2:18">
      <c r="B238" s="76" t="s">
        <v>3773</v>
      </c>
      <c r="C238" s="86" t="s">
        <v>3294</v>
      </c>
      <c r="D238" s="73">
        <v>9603</v>
      </c>
      <c r="E238" s="73"/>
      <c r="F238" s="73" t="s">
        <v>3328</v>
      </c>
      <c r="G238" s="95">
        <v>45097</v>
      </c>
      <c r="H238" s="73" t="s">
        <v>3285</v>
      </c>
      <c r="I238" s="83">
        <v>0.47999999998205456</v>
      </c>
      <c r="J238" s="86" t="s">
        <v>781</v>
      </c>
      <c r="K238" s="86" t="s">
        <v>134</v>
      </c>
      <c r="L238" s="87">
        <v>7.9393000000000005E-2</v>
      </c>
      <c r="M238" s="87">
        <v>8.9699999989636486E-2</v>
      </c>
      <c r="N238" s="83">
        <v>583.18287400000008</v>
      </c>
      <c r="O238" s="85">
        <v>99.95</v>
      </c>
      <c r="P238" s="83">
        <v>2.2289761230000003</v>
      </c>
      <c r="Q238" s="84">
        <f t="shared" si="4"/>
        <v>1.5692299776257195E-6</v>
      </c>
      <c r="R238" s="84">
        <f>P238/'סכום נכסי הקרן'!$C$42</f>
        <v>3.5891859160063763E-8</v>
      </c>
    </row>
    <row r="239" spans="2:18">
      <c r="B239" s="76" t="s">
        <v>3773</v>
      </c>
      <c r="C239" s="86" t="s">
        <v>3294</v>
      </c>
      <c r="D239" s="73">
        <v>9659</v>
      </c>
      <c r="E239" s="73"/>
      <c r="F239" s="73" t="s">
        <v>3328</v>
      </c>
      <c r="G239" s="95">
        <v>45159</v>
      </c>
      <c r="H239" s="73" t="s">
        <v>3285</v>
      </c>
      <c r="I239" s="83">
        <v>0.47999999996343801</v>
      </c>
      <c r="J239" s="86" t="s">
        <v>781</v>
      </c>
      <c r="K239" s="86" t="s">
        <v>134</v>
      </c>
      <c r="L239" s="87">
        <v>7.9393000000000005E-2</v>
      </c>
      <c r="M239" s="87">
        <v>8.970000000265077E-2</v>
      </c>
      <c r="N239" s="83">
        <v>1431.191509</v>
      </c>
      <c r="O239" s="85">
        <v>99.95</v>
      </c>
      <c r="P239" s="83">
        <v>5.4701399149999999</v>
      </c>
      <c r="Q239" s="84">
        <f t="shared" si="4"/>
        <v>3.8510540547522066E-6</v>
      </c>
      <c r="R239" s="84">
        <f>P239/'סכום נכסי הקרן'!$C$42</f>
        <v>8.8082366333640228E-8</v>
      </c>
    </row>
    <row r="240" spans="2:18">
      <c r="B240" s="76" t="s">
        <v>3773</v>
      </c>
      <c r="C240" s="86" t="s">
        <v>3294</v>
      </c>
      <c r="D240" s="73">
        <v>9749</v>
      </c>
      <c r="E240" s="73"/>
      <c r="F240" s="73" t="s">
        <v>3328</v>
      </c>
      <c r="G240" s="95">
        <v>45189</v>
      </c>
      <c r="H240" s="73" t="s">
        <v>3285</v>
      </c>
      <c r="I240" s="83">
        <v>0.47999999997101073</v>
      </c>
      <c r="J240" s="86" t="s">
        <v>781</v>
      </c>
      <c r="K240" s="86" t="s">
        <v>134</v>
      </c>
      <c r="L240" s="87">
        <v>7.9393000000000005E-2</v>
      </c>
      <c r="M240" s="87">
        <v>8.9900000012537812E-2</v>
      </c>
      <c r="N240" s="83">
        <v>722.09867100000008</v>
      </c>
      <c r="O240" s="85">
        <v>99.94</v>
      </c>
      <c r="P240" s="83">
        <v>2.7596484460000008</v>
      </c>
      <c r="Q240" s="84">
        <f t="shared" si="4"/>
        <v>1.942830622762769E-6</v>
      </c>
      <c r="R240" s="84">
        <f>P240/'סכום נכסי הקרן'!$C$42</f>
        <v>4.4436955754290441E-8</v>
      </c>
    </row>
    <row r="241" spans="2:18">
      <c r="B241" s="76" t="s">
        <v>3774</v>
      </c>
      <c r="C241" s="86" t="s">
        <v>3286</v>
      </c>
      <c r="D241" s="73">
        <v>6211</v>
      </c>
      <c r="E241" s="73"/>
      <c r="F241" s="73" t="s">
        <v>396</v>
      </c>
      <c r="G241" s="95">
        <v>43186</v>
      </c>
      <c r="H241" s="73" t="s">
        <v>305</v>
      </c>
      <c r="I241" s="83">
        <v>3.5699999999994985</v>
      </c>
      <c r="J241" s="86" t="s">
        <v>523</v>
      </c>
      <c r="K241" s="86" t="s">
        <v>134</v>
      </c>
      <c r="L241" s="87">
        <v>4.8000000000000001E-2</v>
      </c>
      <c r="M241" s="87">
        <v>6.3699999999993859E-2</v>
      </c>
      <c r="N241" s="83">
        <v>482427.82874000014</v>
      </c>
      <c r="O241" s="85">
        <v>95.14</v>
      </c>
      <c r="P241" s="83">
        <v>1755.1465595840002</v>
      </c>
      <c r="Q241" s="84">
        <f t="shared" si="4"/>
        <v>1.2356474203585978E-3</v>
      </c>
      <c r="R241" s="84">
        <f>P241/'סכום נכסי הקרן'!$C$42</f>
        <v>2.8262067265697395E-5</v>
      </c>
    </row>
    <row r="242" spans="2:18">
      <c r="B242" s="76" t="s">
        <v>3774</v>
      </c>
      <c r="C242" s="86" t="s">
        <v>3286</v>
      </c>
      <c r="D242" s="73">
        <v>6831</v>
      </c>
      <c r="E242" s="73"/>
      <c r="F242" s="73" t="s">
        <v>396</v>
      </c>
      <c r="G242" s="95">
        <v>43552</v>
      </c>
      <c r="H242" s="73" t="s">
        <v>305</v>
      </c>
      <c r="I242" s="83">
        <v>3.5599999999994396</v>
      </c>
      <c r="J242" s="86" t="s">
        <v>523</v>
      </c>
      <c r="K242" s="86" t="s">
        <v>134</v>
      </c>
      <c r="L242" s="87">
        <v>4.5999999999999999E-2</v>
      </c>
      <c r="M242" s="87">
        <v>6.8199999999987646E-2</v>
      </c>
      <c r="N242" s="83">
        <v>240599.88622700007</v>
      </c>
      <c r="O242" s="85">
        <v>93.06</v>
      </c>
      <c r="P242" s="83">
        <v>856.2022549830001</v>
      </c>
      <c r="Q242" s="84">
        <f t="shared" si="4"/>
        <v>6.0277821353318451E-4</v>
      </c>
      <c r="R242" s="84">
        <f>P242/'סכום נכסי הקרן'!$C$42</f>
        <v>1.3786908900135777E-5</v>
      </c>
    </row>
    <row r="243" spans="2:18">
      <c r="B243" s="76" t="s">
        <v>3774</v>
      </c>
      <c r="C243" s="86" t="s">
        <v>3286</v>
      </c>
      <c r="D243" s="73">
        <v>7598</v>
      </c>
      <c r="E243" s="73"/>
      <c r="F243" s="73" t="s">
        <v>396</v>
      </c>
      <c r="G243" s="95">
        <v>43942</v>
      </c>
      <c r="H243" s="73" t="s">
        <v>305</v>
      </c>
      <c r="I243" s="83">
        <v>3.4900000000009843</v>
      </c>
      <c r="J243" s="86" t="s">
        <v>523</v>
      </c>
      <c r="K243" s="86" t="s">
        <v>134</v>
      </c>
      <c r="L243" s="87">
        <v>5.4400000000000004E-2</v>
      </c>
      <c r="M243" s="87">
        <v>7.9600000000016213E-2</v>
      </c>
      <c r="N243" s="83">
        <v>244490.76196800004</v>
      </c>
      <c r="O243" s="85">
        <v>92.39</v>
      </c>
      <c r="P243" s="83">
        <v>863.78425753500005</v>
      </c>
      <c r="Q243" s="84">
        <f t="shared" si="4"/>
        <v>6.0811604805382504E-4</v>
      </c>
      <c r="R243" s="84">
        <f>P243/'סכום נכסי הקרן'!$C$42</f>
        <v>1.3908997317745815E-5</v>
      </c>
    </row>
    <row r="244" spans="2:18">
      <c r="B244" s="76" t="s">
        <v>3775</v>
      </c>
      <c r="C244" s="86" t="s">
        <v>3294</v>
      </c>
      <c r="D244" s="73">
        <v>9459</v>
      </c>
      <c r="E244" s="73"/>
      <c r="F244" s="73" t="s">
        <v>292</v>
      </c>
      <c r="G244" s="95">
        <v>44195</v>
      </c>
      <c r="H244" s="73" t="s">
        <v>3285</v>
      </c>
      <c r="I244" s="83">
        <v>2.81</v>
      </c>
      <c r="J244" s="86" t="s">
        <v>781</v>
      </c>
      <c r="K244" s="86" t="s">
        <v>137</v>
      </c>
      <c r="L244" s="87">
        <v>7.5261999999999996E-2</v>
      </c>
      <c r="M244" s="87">
        <v>7.5500000000000012E-2</v>
      </c>
      <c r="N244" s="83">
        <v>5017798.2000000011</v>
      </c>
      <c r="O244" s="85">
        <v>100.65</v>
      </c>
      <c r="P244" s="83">
        <v>23625.330950000003</v>
      </c>
      <c r="Q244" s="84">
        <f t="shared" si="4"/>
        <v>1.6632559306275135E-2</v>
      </c>
      <c r="R244" s="84">
        <f>P244/'סכום נכסי הקרן'!$C$42</f>
        <v>3.804244658870648E-4</v>
      </c>
    </row>
    <row r="245" spans="2:18">
      <c r="B245" s="76" t="s">
        <v>3775</v>
      </c>
      <c r="C245" s="86" t="s">
        <v>3294</v>
      </c>
      <c r="D245" s="73">
        <v>9448</v>
      </c>
      <c r="E245" s="73"/>
      <c r="F245" s="73" t="s">
        <v>292</v>
      </c>
      <c r="G245" s="95">
        <v>43788</v>
      </c>
      <c r="H245" s="73" t="s">
        <v>3285</v>
      </c>
      <c r="I245" s="83">
        <v>2.8899999999999997</v>
      </c>
      <c r="J245" s="86" t="s">
        <v>781</v>
      </c>
      <c r="K245" s="86" t="s">
        <v>136</v>
      </c>
      <c r="L245" s="87">
        <v>5.8159999999999996E-2</v>
      </c>
      <c r="M245" s="87">
        <v>5.8999999999999997E-2</v>
      </c>
      <c r="N245" s="83">
        <v>18955281.730000004</v>
      </c>
      <c r="O245" s="85">
        <v>100.39</v>
      </c>
      <c r="P245" s="83">
        <v>77127.281080000015</v>
      </c>
      <c r="Q245" s="84">
        <f t="shared" si="4"/>
        <v>5.4298671176703756E-2</v>
      </c>
      <c r="R245" s="84">
        <f>P245/'סכום נכסי הקרן'!$C$42</f>
        <v>1.2419341245325716E-3</v>
      </c>
    </row>
    <row r="246" spans="2:18">
      <c r="B246" s="76" t="s">
        <v>3775</v>
      </c>
      <c r="C246" s="86" t="s">
        <v>3294</v>
      </c>
      <c r="D246" s="73">
        <v>9617</v>
      </c>
      <c r="E246" s="73"/>
      <c r="F246" s="73" t="s">
        <v>292</v>
      </c>
      <c r="G246" s="95">
        <v>45099</v>
      </c>
      <c r="H246" s="73" t="s">
        <v>3285</v>
      </c>
      <c r="I246" s="83">
        <v>2.8899999999999997</v>
      </c>
      <c r="J246" s="86" t="s">
        <v>781</v>
      </c>
      <c r="K246" s="86" t="s">
        <v>136</v>
      </c>
      <c r="L246" s="87">
        <v>5.8159999999999996E-2</v>
      </c>
      <c r="M246" s="87">
        <v>5.8999999999999997E-2</v>
      </c>
      <c r="N246" s="83">
        <v>326437.28000000009</v>
      </c>
      <c r="O246" s="85">
        <v>100.41</v>
      </c>
      <c r="P246" s="83">
        <v>1328.5076100000003</v>
      </c>
      <c r="Q246" s="84">
        <f t="shared" si="4"/>
        <v>9.3528770703475966E-4</v>
      </c>
      <c r="R246" s="84">
        <f>P246/'סכום נכסי הקרן'!$C$42</f>
        <v>2.1392157385255637E-5</v>
      </c>
    </row>
    <row r="247" spans="2:18">
      <c r="B247" s="76" t="s">
        <v>3776</v>
      </c>
      <c r="C247" s="86" t="s">
        <v>3294</v>
      </c>
      <c r="D247" s="73">
        <v>9047</v>
      </c>
      <c r="E247" s="73"/>
      <c r="F247" s="73" t="s">
        <v>292</v>
      </c>
      <c r="G247" s="95">
        <v>44677</v>
      </c>
      <c r="H247" s="73" t="s">
        <v>3285</v>
      </c>
      <c r="I247" s="83">
        <v>2.8100000000032805</v>
      </c>
      <c r="J247" s="86" t="s">
        <v>781</v>
      </c>
      <c r="K247" s="86" t="s">
        <v>3267</v>
      </c>
      <c r="L247" s="87">
        <v>0.1149</v>
      </c>
      <c r="M247" s="87">
        <v>0.12180000000020859</v>
      </c>
      <c r="N247" s="83">
        <v>567307.80073700007</v>
      </c>
      <c r="O247" s="85">
        <v>100</v>
      </c>
      <c r="P247" s="83">
        <v>204.23081509300005</v>
      </c>
      <c r="Q247" s="84">
        <f t="shared" si="4"/>
        <v>1.4378131469956122E-4</v>
      </c>
      <c r="R247" s="84">
        <f>P247/'סכום נכסי הקרן'!$C$42</f>
        <v>3.2886057305975821E-6</v>
      </c>
    </row>
    <row r="248" spans="2:18">
      <c r="B248" s="76" t="s">
        <v>3776</v>
      </c>
      <c r="C248" s="86" t="s">
        <v>3294</v>
      </c>
      <c r="D248" s="73">
        <v>9048</v>
      </c>
      <c r="E248" s="73"/>
      <c r="F248" s="73" t="s">
        <v>292</v>
      </c>
      <c r="G248" s="95">
        <v>44677</v>
      </c>
      <c r="H248" s="73" t="s">
        <v>3285</v>
      </c>
      <c r="I248" s="83">
        <v>2.9799999999996944</v>
      </c>
      <c r="J248" s="86" t="s">
        <v>781</v>
      </c>
      <c r="K248" s="86" t="s">
        <v>3267</v>
      </c>
      <c r="L248" s="87">
        <v>7.5700000000000003E-2</v>
      </c>
      <c r="M248" s="87">
        <v>7.9099999999986279E-2</v>
      </c>
      <c r="N248" s="83">
        <v>1821246.4788730002</v>
      </c>
      <c r="O248" s="85">
        <v>100</v>
      </c>
      <c r="P248" s="83">
        <v>655.64870319000011</v>
      </c>
      <c r="Q248" s="84">
        <f t="shared" si="4"/>
        <v>4.6158574298786945E-4</v>
      </c>
      <c r="R248" s="84">
        <f>P248/'סכום נכסי הקרן'!$C$42</f>
        <v>1.0557515924262743E-5</v>
      </c>
    </row>
    <row r="249" spans="2:18">
      <c r="B249" s="76" t="s">
        <v>3776</v>
      </c>
      <c r="C249" s="86" t="s">
        <v>3294</v>
      </c>
      <c r="D249" s="73">
        <v>9074</v>
      </c>
      <c r="E249" s="73"/>
      <c r="F249" s="73" t="s">
        <v>292</v>
      </c>
      <c r="G249" s="95">
        <v>44684</v>
      </c>
      <c r="H249" s="73" t="s">
        <v>3285</v>
      </c>
      <c r="I249" s="83">
        <v>2.909999999984322</v>
      </c>
      <c r="J249" s="86" t="s">
        <v>781</v>
      </c>
      <c r="K249" s="86" t="s">
        <v>3267</v>
      </c>
      <c r="L249" s="87">
        <v>7.7699999999999991E-2</v>
      </c>
      <c r="M249" s="87">
        <v>8.8699999999204041E-2</v>
      </c>
      <c r="N249" s="83">
        <v>92131.275259000002</v>
      </c>
      <c r="O249" s="85">
        <v>100</v>
      </c>
      <c r="P249" s="83">
        <v>33.167259072000007</v>
      </c>
      <c r="Q249" s="84">
        <f t="shared" si="4"/>
        <v>2.335020849905309E-5</v>
      </c>
      <c r="R249" s="84">
        <f>P249/'סכום נכסי הקרן'!$C$42</f>
        <v>5.3407238375230066E-7</v>
      </c>
    </row>
    <row r="250" spans="2:18">
      <c r="B250" s="76" t="s">
        <v>3776</v>
      </c>
      <c r="C250" s="86" t="s">
        <v>3294</v>
      </c>
      <c r="D250" s="73">
        <v>9220</v>
      </c>
      <c r="E250" s="73"/>
      <c r="F250" s="73" t="s">
        <v>292</v>
      </c>
      <c r="G250" s="95">
        <v>44811</v>
      </c>
      <c r="H250" s="73" t="s">
        <v>3285</v>
      </c>
      <c r="I250" s="83">
        <v>2.9500000000090365</v>
      </c>
      <c r="J250" s="86" t="s">
        <v>781</v>
      </c>
      <c r="K250" s="86" t="s">
        <v>3267</v>
      </c>
      <c r="L250" s="87">
        <v>7.9600000000000004E-2</v>
      </c>
      <c r="M250" s="87">
        <v>7.9800000000357418E-2</v>
      </c>
      <c r="N250" s="83">
        <v>136336.13084000003</v>
      </c>
      <c r="O250" s="85">
        <v>101.46</v>
      </c>
      <c r="P250" s="83">
        <v>49.79758818900001</v>
      </c>
      <c r="Q250" s="84">
        <f t="shared" si="4"/>
        <v>3.505818989862695E-5</v>
      </c>
      <c r="R250" s="84">
        <f>P250/'סכום נכסי הקרן'!$C$42</f>
        <v>8.0186055083661512E-7</v>
      </c>
    </row>
    <row r="251" spans="2:18">
      <c r="B251" s="76" t="s">
        <v>3776</v>
      </c>
      <c r="C251" s="86" t="s">
        <v>3294</v>
      </c>
      <c r="D251" s="73">
        <v>9599</v>
      </c>
      <c r="E251" s="73"/>
      <c r="F251" s="73" t="s">
        <v>292</v>
      </c>
      <c r="G251" s="95">
        <v>45089</v>
      </c>
      <c r="H251" s="73" t="s">
        <v>3285</v>
      </c>
      <c r="I251" s="83">
        <v>2.9500000000095747</v>
      </c>
      <c r="J251" s="86" t="s">
        <v>781</v>
      </c>
      <c r="K251" s="86" t="s">
        <v>3267</v>
      </c>
      <c r="L251" s="87">
        <v>0.08</v>
      </c>
      <c r="M251" s="87">
        <v>8.3000000000489391E-2</v>
      </c>
      <c r="N251" s="83">
        <v>129911.81106300002</v>
      </c>
      <c r="O251" s="85">
        <v>100.49</v>
      </c>
      <c r="P251" s="83">
        <v>46.997417469000005</v>
      </c>
      <c r="Q251" s="84">
        <f t="shared" si="4"/>
        <v>3.3086831035266977E-5</v>
      </c>
      <c r="R251" s="84">
        <f>P251/'סכום נכסי הקרן'!$C$42</f>
        <v>7.5677108932587173E-7</v>
      </c>
    </row>
    <row r="252" spans="2:18">
      <c r="B252" s="76" t="s">
        <v>3776</v>
      </c>
      <c r="C252" s="86" t="s">
        <v>3294</v>
      </c>
      <c r="D252" s="73">
        <v>9748</v>
      </c>
      <c r="E252" s="73"/>
      <c r="F252" s="73" t="s">
        <v>292</v>
      </c>
      <c r="G252" s="95">
        <v>45180</v>
      </c>
      <c r="H252" s="73" t="s">
        <v>3285</v>
      </c>
      <c r="I252" s="83">
        <v>2.9499999999808715</v>
      </c>
      <c r="J252" s="86" t="s">
        <v>781</v>
      </c>
      <c r="K252" s="86" t="s">
        <v>3267</v>
      </c>
      <c r="L252" s="87">
        <v>0.08</v>
      </c>
      <c r="M252" s="87">
        <v>8.3599999999434974E-2</v>
      </c>
      <c r="N252" s="83">
        <v>188118.82551900003</v>
      </c>
      <c r="O252" s="85">
        <v>100.35</v>
      </c>
      <c r="P252" s="83">
        <v>67.959809894000003</v>
      </c>
      <c r="Q252" s="84">
        <f t="shared" si="4"/>
        <v>4.7844644838938795E-5</v>
      </c>
      <c r="R252" s="84">
        <f>P252/'סכום נכסי הקרן'!$C$42</f>
        <v>1.0943158610318392E-6</v>
      </c>
    </row>
    <row r="253" spans="2:18">
      <c r="B253" s="76" t="s">
        <v>3777</v>
      </c>
      <c r="C253" s="86" t="s">
        <v>3294</v>
      </c>
      <c r="D253" s="73">
        <v>6496</v>
      </c>
      <c r="E253" s="73"/>
      <c r="F253" s="73" t="s">
        <v>650</v>
      </c>
      <c r="G253" s="95">
        <v>43343</v>
      </c>
      <c r="H253" s="73" t="s">
        <v>293</v>
      </c>
      <c r="I253" s="83">
        <v>7.870000000000001</v>
      </c>
      <c r="J253" s="86" t="s">
        <v>663</v>
      </c>
      <c r="K253" s="86" t="s">
        <v>134</v>
      </c>
      <c r="L253" s="87">
        <v>4.4999999999999998E-2</v>
      </c>
      <c r="M253" s="87">
        <v>7.6000000000000012E-2</v>
      </c>
      <c r="N253" s="83">
        <v>1497012.9700000002</v>
      </c>
      <c r="O253" s="85">
        <v>79.52</v>
      </c>
      <c r="P253" s="83">
        <v>4552.1841400000003</v>
      </c>
      <c r="Q253" s="84">
        <f t="shared" si="4"/>
        <v>3.2048005101759248E-3</v>
      </c>
      <c r="R253" s="84">
        <f>P253/'סכום נכסי הקרן'!$C$42</f>
        <v>7.3301077717985037E-5</v>
      </c>
    </row>
    <row r="254" spans="2:18">
      <c r="B254" s="76" t="s">
        <v>3777</v>
      </c>
      <c r="C254" s="86" t="s">
        <v>3294</v>
      </c>
      <c r="D254" s="73" t="s">
        <v>3456</v>
      </c>
      <c r="E254" s="73"/>
      <c r="F254" s="73" t="s">
        <v>650</v>
      </c>
      <c r="G254" s="95">
        <v>43434</v>
      </c>
      <c r="H254" s="73" t="s">
        <v>293</v>
      </c>
      <c r="I254" s="83">
        <v>7.8699999999999992</v>
      </c>
      <c r="J254" s="86" t="s">
        <v>663</v>
      </c>
      <c r="K254" s="86" t="s">
        <v>134</v>
      </c>
      <c r="L254" s="87">
        <v>4.4999999999999998E-2</v>
      </c>
      <c r="M254" s="87">
        <v>7.5999999999999998E-2</v>
      </c>
      <c r="N254" s="83">
        <v>1368509.6100000003</v>
      </c>
      <c r="O254" s="85">
        <v>79.52</v>
      </c>
      <c r="P254" s="83">
        <v>4161.4253200000012</v>
      </c>
      <c r="Q254" s="84">
        <f t="shared" si="4"/>
        <v>2.9297009036622613E-3</v>
      </c>
      <c r="R254" s="84">
        <f>P254/'סכום נכסי הקרן'!$C$42</f>
        <v>6.700892394017058E-5</v>
      </c>
    </row>
    <row r="255" spans="2:18">
      <c r="B255" s="76" t="s">
        <v>3777</v>
      </c>
      <c r="C255" s="86" t="s">
        <v>3294</v>
      </c>
      <c r="D255" s="73">
        <v>6785</v>
      </c>
      <c r="E255" s="73"/>
      <c r="F255" s="73" t="s">
        <v>650</v>
      </c>
      <c r="G255" s="95">
        <v>43524</v>
      </c>
      <c r="H255" s="73" t="s">
        <v>293</v>
      </c>
      <c r="I255" s="83">
        <v>7.8699999999999992</v>
      </c>
      <c r="J255" s="86" t="s">
        <v>663</v>
      </c>
      <c r="K255" s="86" t="s">
        <v>134</v>
      </c>
      <c r="L255" s="87">
        <v>4.4999999999999998E-2</v>
      </c>
      <c r="M255" s="87">
        <v>7.5999999999999998E-2</v>
      </c>
      <c r="N255" s="83">
        <v>1297933.4300000002</v>
      </c>
      <c r="O255" s="85">
        <v>79.52</v>
      </c>
      <c r="P255" s="83">
        <v>3946.8141100000007</v>
      </c>
      <c r="Q255" s="84">
        <f t="shared" si="4"/>
        <v>2.7786116475722222E-3</v>
      </c>
      <c r="R255" s="84">
        <f>P255/'סכום נכסי הקרן'!$C$42</f>
        <v>6.3553168966392032E-5</v>
      </c>
    </row>
    <row r="256" spans="2:18">
      <c r="B256" s="76" t="s">
        <v>3777</v>
      </c>
      <c r="C256" s="86" t="s">
        <v>3294</v>
      </c>
      <c r="D256" s="73">
        <v>6484</v>
      </c>
      <c r="E256" s="73"/>
      <c r="F256" s="73" t="s">
        <v>650</v>
      </c>
      <c r="G256" s="95">
        <v>43251</v>
      </c>
      <c r="H256" s="73" t="s">
        <v>293</v>
      </c>
      <c r="I256" s="83">
        <v>7.87</v>
      </c>
      <c r="J256" s="86" t="s">
        <v>663</v>
      </c>
      <c r="K256" s="86" t="s">
        <v>134</v>
      </c>
      <c r="L256" s="87">
        <v>4.4999999999999998E-2</v>
      </c>
      <c r="M256" s="87">
        <v>7.5999999999999998E-2</v>
      </c>
      <c r="N256" s="83">
        <v>7746160.8500000015</v>
      </c>
      <c r="O256" s="85">
        <v>79.52</v>
      </c>
      <c r="P256" s="83">
        <v>23554.872910000006</v>
      </c>
      <c r="Q256" s="84">
        <f t="shared" ref="Q256:Q319" si="5">IFERROR(P256/$P$10,0)</f>
        <v>1.6582955872935554E-2</v>
      </c>
      <c r="R256" s="84">
        <f>P256/'סכום נכסי הקרן'!$C$42</f>
        <v>3.7928992253225739E-4</v>
      </c>
    </row>
    <row r="257" spans="2:18">
      <c r="B257" s="76" t="s">
        <v>3778</v>
      </c>
      <c r="C257" s="86" t="s">
        <v>3294</v>
      </c>
      <c r="D257" s="73">
        <v>6828</v>
      </c>
      <c r="E257" s="73"/>
      <c r="F257" s="73" t="s">
        <v>711</v>
      </c>
      <c r="G257" s="95">
        <v>43551</v>
      </c>
      <c r="H257" s="73" t="s">
        <v>682</v>
      </c>
      <c r="I257" s="83">
        <v>4.5999999999999996</v>
      </c>
      <c r="J257" s="86" t="s">
        <v>663</v>
      </c>
      <c r="K257" s="86" t="s">
        <v>134</v>
      </c>
      <c r="L257" s="87">
        <v>4.8499999999999995E-2</v>
      </c>
      <c r="M257" s="87">
        <v>7.9899999999999999E-2</v>
      </c>
      <c r="N257" s="83">
        <v>18555662.420000006</v>
      </c>
      <c r="O257" s="85">
        <v>87.38</v>
      </c>
      <c r="P257" s="83">
        <v>62002.099780000011</v>
      </c>
      <c r="Q257" s="84">
        <f t="shared" si="5"/>
        <v>4.365033462968012E-2</v>
      </c>
      <c r="R257" s="84">
        <f>P257/'סכום נכסי הקרן'!$C$42</f>
        <v>9.9838244563016376E-4</v>
      </c>
    </row>
    <row r="258" spans="2:18">
      <c r="B258" s="76" t="s">
        <v>3779</v>
      </c>
      <c r="C258" s="86" t="s">
        <v>3294</v>
      </c>
      <c r="D258" s="73">
        <v>7088</v>
      </c>
      <c r="E258" s="73"/>
      <c r="F258" s="73" t="s">
        <v>650</v>
      </c>
      <c r="G258" s="95">
        <v>43684</v>
      </c>
      <c r="H258" s="73" t="s">
        <v>647</v>
      </c>
      <c r="I258" s="83">
        <v>7.2100000000000009</v>
      </c>
      <c r="J258" s="86" t="s">
        <v>663</v>
      </c>
      <c r="K258" s="86" t="s">
        <v>134</v>
      </c>
      <c r="L258" s="87">
        <v>4.36E-2</v>
      </c>
      <c r="M258" s="87">
        <v>3.7900000000000003E-2</v>
      </c>
      <c r="N258" s="83">
        <v>11604853.500000002</v>
      </c>
      <c r="O258" s="85">
        <v>105.4</v>
      </c>
      <c r="P258" s="83">
        <v>46773.315659999993</v>
      </c>
      <c r="Q258" s="84">
        <f t="shared" si="5"/>
        <v>3.2929060266395006E-2</v>
      </c>
      <c r="R258" s="84">
        <f>P258/'סכום נכסי הקרן'!$C$42</f>
        <v>7.5316251295614461E-4</v>
      </c>
    </row>
    <row r="259" spans="2:18">
      <c r="B259" s="76" t="s">
        <v>3779</v>
      </c>
      <c r="C259" s="86" t="s">
        <v>3294</v>
      </c>
      <c r="D259" s="73" t="s">
        <v>3457</v>
      </c>
      <c r="E259" s="73"/>
      <c r="F259" s="73" t="s">
        <v>650</v>
      </c>
      <c r="G259" s="95">
        <v>43482</v>
      </c>
      <c r="H259" s="73" t="s">
        <v>647</v>
      </c>
      <c r="I259" s="83">
        <v>6.2800000000000011</v>
      </c>
      <c r="J259" s="86" t="s">
        <v>663</v>
      </c>
      <c r="K259" s="86" t="s">
        <v>134</v>
      </c>
      <c r="L259" s="87">
        <v>5.3899999999999997E-2</v>
      </c>
      <c r="M259" s="87">
        <v>6.5600000000000019E-2</v>
      </c>
      <c r="N259" s="83">
        <v>21170765.900000002</v>
      </c>
      <c r="O259" s="85">
        <v>96.08</v>
      </c>
      <c r="P259" s="83">
        <v>77783.494069999986</v>
      </c>
      <c r="Q259" s="84">
        <f t="shared" si="5"/>
        <v>5.4760654185399882E-2</v>
      </c>
      <c r="R259" s="84">
        <f>P259/'סכום נכסי הקרן'!$C$42</f>
        <v>1.2525007268272537E-3</v>
      </c>
    </row>
    <row r="260" spans="2:18">
      <c r="B260" s="76" t="s">
        <v>3777</v>
      </c>
      <c r="C260" s="86" t="s">
        <v>3294</v>
      </c>
      <c r="D260" s="73">
        <v>7310</v>
      </c>
      <c r="E260" s="73"/>
      <c r="F260" s="73" t="s">
        <v>774</v>
      </c>
      <c r="G260" s="95">
        <v>43811</v>
      </c>
      <c r="H260" s="73" t="s">
        <v>682</v>
      </c>
      <c r="I260" s="83">
        <v>7.07</v>
      </c>
      <c r="J260" s="86" t="s">
        <v>663</v>
      </c>
      <c r="K260" s="86" t="s">
        <v>134</v>
      </c>
      <c r="L260" s="87">
        <v>4.4800000000000006E-2</v>
      </c>
      <c r="M260" s="87">
        <v>7.0500000000000007E-2</v>
      </c>
      <c r="N260" s="83">
        <v>3479489.0800000005</v>
      </c>
      <c r="O260" s="85">
        <v>84.28</v>
      </c>
      <c r="P260" s="83">
        <v>11213.898670000002</v>
      </c>
      <c r="Q260" s="84">
        <f t="shared" si="5"/>
        <v>7.8947395521388394E-3</v>
      </c>
      <c r="R260" s="84">
        <f>P260/'סכום נכסי הקרן'!$C$42</f>
        <v>1.8057065194451453E-4</v>
      </c>
    </row>
    <row r="261" spans="2:18">
      <c r="B261" s="76" t="s">
        <v>3780</v>
      </c>
      <c r="C261" s="86" t="s">
        <v>3294</v>
      </c>
      <c r="D261" s="73">
        <v>4623</v>
      </c>
      <c r="E261" s="73"/>
      <c r="F261" s="73" t="s">
        <v>657</v>
      </c>
      <c r="G261" s="95">
        <v>42354</v>
      </c>
      <c r="H261" s="73" t="s">
        <v>293</v>
      </c>
      <c r="I261" s="83">
        <v>2.2399999999999998</v>
      </c>
      <c r="J261" s="86" t="s">
        <v>663</v>
      </c>
      <c r="K261" s="86" t="s">
        <v>134</v>
      </c>
      <c r="L261" s="87">
        <v>5.0199999999999995E-2</v>
      </c>
      <c r="M261" s="87">
        <v>7.3099999999999998E-2</v>
      </c>
      <c r="N261" s="83">
        <v>4116613.7500000005</v>
      </c>
      <c r="O261" s="85">
        <v>96.55</v>
      </c>
      <c r="P261" s="83">
        <v>15198.834370000002</v>
      </c>
      <c r="Q261" s="84">
        <f t="shared" si="5"/>
        <v>1.0700189325613568E-2</v>
      </c>
      <c r="R261" s="84">
        <f>P261/'סכום נכסי הקרן'!$C$42</f>
        <v>2.4473766989974009E-4</v>
      </c>
    </row>
    <row r="262" spans="2:18">
      <c r="B262" s="76" t="s">
        <v>3781</v>
      </c>
      <c r="C262" s="86" t="s">
        <v>3294</v>
      </c>
      <c r="D262" s="73" t="s">
        <v>3458</v>
      </c>
      <c r="E262" s="73"/>
      <c r="F262" s="73" t="s">
        <v>657</v>
      </c>
      <c r="G262" s="95">
        <v>43185</v>
      </c>
      <c r="H262" s="73" t="s">
        <v>293</v>
      </c>
      <c r="I262" s="83">
        <v>3.8000000000033589</v>
      </c>
      <c r="J262" s="86" t="s">
        <v>663</v>
      </c>
      <c r="K262" s="86" t="s">
        <v>142</v>
      </c>
      <c r="L262" s="87">
        <v>4.2199999999999994E-2</v>
      </c>
      <c r="M262" s="87">
        <v>7.9600000000020141E-2</v>
      </c>
      <c r="N262" s="83">
        <v>118751.54242700001</v>
      </c>
      <c r="O262" s="85">
        <v>88.19</v>
      </c>
      <c r="P262" s="83">
        <v>297.68646536500006</v>
      </c>
      <c r="Q262" s="84">
        <f t="shared" si="5"/>
        <v>2.0957538331791206E-4</v>
      </c>
      <c r="R262" s="84">
        <f>P262/'סכום נכסי הקרן'!$C$42</f>
        <v>4.793465743525948E-6</v>
      </c>
    </row>
    <row r="263" spans="2:18">
      <c r="B263" s="76" t="s">
        <v>3782</v>
      </c>
      <c r="C263" s="86" t="s">
        <v>3294</v>
      </c>
      <c r="D263" s="73">
        <v>6812</v>
      </c>
      <c r="E263" s="73"/>
      <c r="F263" s="73" t="s">
        <v>516</v>
      </c>
      <c r="G263" s="95">
        <v>43536</v>
      </c>
      <c r="H263" s="73"/>
      <c r="I263" s="83">
        <v>2.48</v>
      </c>
      <c r="J263" s="86" t="s">
        <v>663</v>
      </c>
      <c r="K263" s="86" t="s">
        <v>134</v>
      </c>
      <c r="L263" s="87">
        <v>7.6661000000000007E-2</v>
      </c>
      <c r="M263" s="87">
        <v>7.5299999999962008E-2</v>
      </c>
      <c r="N263" s="83">
        <v>101567.66040900002</v>
      </c>
      <c r="O263" s="85">
        <v>101.68</v>
      </c>
      <c r="P263" s="83">
        <v>394.9197623500001</v>
      </c>
      <c r="Q263" s="84">
        <f t="shared" si="5"/>
        <v>2.7802896739977551E-4</v>
      </c>
      <c r="R263" s="84">
        <f>P263/'סכום נכסי הקרן'!$C$42</f>
        <v>6.3591549247798086E-6</v>
      </c>
    </row>
    <row r="264" spans="2:18">
      <c r="B264" s="76" t="s">
        <v>3782</v>
      </c>
      <c r="C264" s="86" t="s">
        <v>3294</v>
      </c>
      <c r="D264" s="73">
        <v>6872</v>
      </c>
      <c r="E264" s="73"/>
      <c r="F264" s="73" t="s">
        <v>516</v>
      </c>
      <c r="G264" s="95">
        <v>43570</v>
      </c>
      <c r="H264" s="73"/>
      <c r="I264" s="83">
        <v>2.4800000000038911</v>
      </c>
      <c r="J264" s="86" t="s">
        <v>663</v>
      </c>
      <c r="K264" s="86" t="s">
        <v>134</v>
      </c>
      <c r="L264" s="87">
        <v>7.6661000000000007E-2</v>
      </c>
      <c r="M264" s="87">
        <v>7.5200000000086614E-2</v>
      </c>
      <c r="N264" s="83">
        <v>81951.857416000013</v>
      </c>
      <c r="O264" s="85">
        <v>101.69</v>
      </c>
      <c r="P264" s="83">
        <v>318.68008846200001</v>
      </c>
      <c r="Q264" s="84">
        <f t="shared" si="5"/>
        <v>2.2435518394603571E-4</v>
      </c>
      <c r="R264" s="84">
        <f>P264/'סכום נכסי הקרן'!$C$42</f>
        <v>5.13151340392118E-6</v>
      </c>
    </row>
    <row r="265" spans="2:18">
      <c r="B265" s="76" t="s">
        <v>3782</v>
      </c>
      <c r="C265" s="86" t="s">
        <v>3294</v>
      </c>
      <c r="D265" s="73">
        <v>7258</v>
      </c>
      <c r="E265" s="73"/>
      <c r="F265" s="73" t="s">
        <v>516</v>
      </c>
      <c r="G265" s="95">
        <v>43774</v>
      </c>
      <c r="H265" s="73"/>
      <c r="I265" s="83">
        <v>2.4799999999998623</v>
      </c>
      <c r="J265" s="86" t="s">
        <v>663</v>
      </c>
      <c r="K265" s="86" t="s">
        <v>134</v>
      </c>
      <c r="L265" s="87">
        <v>7.6661000000000007E-2</v>
      </c>
      <c r="M265" s="87">
        <v>7.350000000001547E-2</v>
      </c>
      <c r="N265" s="83">
        <v>74843.299989000021</v>
      </c>
      <c r="O265" s="85">
        <v>101.69</v>
      </c>
      <c r="P265" s="83">
        <v>291.03757047300007</v>
      </c>
      <c r="Q265" s="84">
        <f t="shared" si="5"/>
        <v>2.048944694781684E-4</v>
      </c>
      <c r="R265" s="84">
        <f>P265/'סכום נכסי הקרן'!$C$42</f>
        <v>4.6864025962040547E-6</v>
      </c>
    </row>
    <row r="266" spans="2:18">
      <c r="B266" s="76" t="s">
        <v>3783</v>
      </c>
      <c r="C266" s="86" t="s">
        <v>3294</v>
      </c>
      <c r="D266" s="73">
        <v>6861</v>
      </c>
      <c r="E266" s="73"/>
      <c r="F266" s="73" t="s">
        <v>516</v>
      </c>
      <c r="G266" s="95">
        <v>43563</v>
      </c>
      <c r="H266" s="73"/>
      <c r="I266" s="83">
        <v>0.51000000000000012</v>
      </c>
      <c r="J266" s="86" t="s">
        <v>703</v>
      </c>
      <c r="K266" s="86" t="s">
        <v>134</v>
      </c>
      <c r="L266" s="87">
        <v>8.0297000000000007E-2</v>
      </c>
      <c r="M266" s="87">
        <v>8.9900000000009209E-2</v>
      </c>
      <c r="N266" s="83">
        <v>567030.37962700007</v>
      </c>
      <c r="O266" s="85">
        <v>100.39</v>
      </c>
      <c r="P266" s="83">
        <v>2176.7806359000001</v>
      </c>
      <c r="Q266" s="84">
        <f t="shared" si="5"/>
        <v>1.5324836337735216E-3</v>
      </c>
      <c r="R266" s="84">
        <f>P266/'סכום נכסי הקרן'!$C$42</f>
        <v>3.5051386688217491E-5</v>
      </c>
    </row>
    <row r="267" spans="2:18">
      <c r="B267" s="76" t="s">
        <v>3784</v>
      </c>
      <c r="C267" s="86" t="s">
        <v>3294</v>
      </c>
      <c r="D267" s="73">
        <v>6932</v>
      </c>
      <c r="E267" s="73"/>
      <c r="F267" s="73" t="s">
        <v>516</v>
      </c>
      <c r="G267" s="95">
        <v>43098</v>
      </c>
      <c r="H267" s="73"/>
      <c r="I267" s="83">
        <v>1.5799999999990599</v>
      </c>
      <c r="J267" s="86" t="s">
        <v>663</v>
      </c>
      <c r="K267" s="86" t="s">
        <v>134</v>
      </c>
      <c r="L267" s="87">
        <v>8.1652000000000002E-2</v>
      </c>
      <c r="M267" s="87">
        <v>7.0700000000001581E-2</v>
      </c>
      <c r="N267" s="83">
        <v>131237.13697700002</v>
      </c>
      <c r="O267" s="85">
        <v>101.72</v>
      </c>
      <c r="P267" s="83">
        <v>510.48265545600009</v>
      </c>
      <c r="Q267" s="84">
        <f t="shared" si="5"/>
        <v>3.5938684032262144E-4</v>
      </c>
      <c r="R267" s="84">
        <f>P267/'סכום נכסי הקרן'!$C$42</f>
        <v>8.2199945455773327E-6</v>
      </c>
    </row>
    <row r="268" spans="2:18">
      <c r="B268" s="76" t="s">
        <v>3784</v>
      </c>
      <c r="C268" s="86" t="s">
        <v>3294</v>
      </c>
      <c r="D268" s="73">
        <v>9335</v>
      </c>
      <c r="E268" s="73"/>
      <c r="F268" s="73" t="s">
        <v>516</v>
      </c>
      <c r="G268" s="95">
        <v>44064</v>
      </c>
      <c r="H268" s="73"/>
      <c r="I268" s="83">
        <v>2.439999999999229</v>
      </c>
      <c r="J268" s="86" t="s">
        <v>663</v>
      </c>
      <c r="K268" s="86" t="s">
        <v>134</v>
      </c>
      <c r="L268" s="87">
        <v>8.9152000000000009E-2</v>
      </c>
      <c r="M268" s="87">
        <v>0.10159999999997467</v>
      </c>
      <c r="N268" s="83">
        <v>483781.99326900014</v>
      </c>
      <c r="O268" s="85">
        <v>98.17</v>
      </c>
      <c r="P268" s="83">
        <v>1816.1276399350004</v>
      </c>
      <c r="Q268" s="84">
        <f t="shared" si="5"/>
        <v>1.2785789432077515E-3</v>
      </c>
      <c r="R268" s="84">
        <f>P268/'סכום נכסי הקרן'!$C$42</f>
        <v>2.9244008850805451E-5</v>
      </c>
    </row>
    <row r="269" spans="2:18">
      <c r="B269" s="76" t="s">
        <v>3784</v>
      </c>
      <c r="C269" s="86" t="s">
        <v>3294</v>
      </c>
      <c r="D269" s="73" t="s">
        <v>3459</v>
      </c>
      <c r="E269" s="73"/>
      <c r="F269" s="73" t="s">
        <v>516</v>
      </c>
      <c r="G269" s="95">
        <v>42817</v>
      </c>
      <c r="H269" s="73"/>
      <c r="I269" s="83">
        <v>1.6399999999946182</v>
      </c>
      <c r="J269" s="86" t="s">
        <v>663</v>
      </c>
      <c r="K269" s="86" t="s">
        <v>134</v>
      </c>
      <c r="L269" s="87">
        <v>5.7820000000000003E-2</v>
      </c>
      <c r="M269" s="87">
        <v>8.6299999999811638E-2</v>
      </c>
      <c r="N269" s="83">
        <v>50637.92201200001</v>
      </c>
      <c r="O269" s="85">
        <v>95.95</v>
      </c>
      <c r="P269" s="83">
        <v>185.79702194999999</v>
      </c>
      <c r="Q269" s="84">
        <f t="shared" si="5"/>
        <v>1.3080366971590201E-4</v>
      </c>
      <c r="R269" s="84">
        <f>P269/'סכום נכסי הקרן'!$C$42</f>
        <v>2.9917774692056107E-6</v>
      </c>
    </row>
    <row r="270" spans="2:18">
      <c r="B270" s="76" t="s">
        <v>3784</v>
      </c>
      <c r="C270" s="86" t="s">
        <v>3294</v>
      </c>
      <c r="D270" s="73">
        <v>7291</v>
      </c>
      <c r="E270" s="73"/>
      <c r="F270" s="73" t="s">
        <v>516</v>
      </c>
      <c r="G270" s="95">
        <v>43798</v>
      </c>
      <c r="H270" s="73"/>
      <c r="I270" s="83">
        <v>1.5900000000057017</v>
      </c>
      <c r="J270" s="86" t="s">
        <v>663</v>
      </c>
      <c r="K270" s="86" t="s">
        <v>134</v>
      </c>
      <c r="L270" s="87">
        <v>8.1652000000000002E-2</v>
      </c>
      <c r="M270" s="87">
        <v>7.9400000001080065E-2</v>
      </c>
      <c r="N270" s="83">
        <v>7719.8317700000016</v>
      </c>
      <c r="O270" s="85">
        <v>100.99</v>
      </c>
      <c r="P270" s="83">
        <v>29.812891737000005</v>
      </c>
      <c r="Q270" s="84">
        <f t="shared" si="5"/>
        <v>2.0988687564066161E-5</v>
      </c>
      <c r="R270" s="84">
        <f>P270/'סכום נכסי הקרן'!$C$42</f>
        <v>4.8005902815076169E-7</v>
      </c>
    </row>
    <row r="271" spans="2:18">
      <c r="B271" s="76" t="s">
        <v>3785</v>
      </c>
      <c r="C271" s="86" t="s">
        <v>3294</v>
      </c>
      <c r="D271" s="73" t="s">
        <v>3460</v>
      </c>
      <c r="E271" s="73"/>
      <c r="F271" s="73" t="s">
        <v>516</v>
      </c>
      <c r="G271" s="95">
        <v>43083</v>
      </c>
      <c r="H271" s="73"/>
      <c r="I271" s="83">
        <v>0.520000000017946</v>
      </c>
      <c r="J271" s="86" t="s">
        <v>663</v>
      </c>
      <c r="K271" s="86" t="s">
        <v>142</v>
      </c>
      <c r="L271" s="87">
        <v>7.0540000000000005E-2</v>
      </c>
      <c r="M271" s="87">
        <v>7.8000000000947145E-2</v>
      </c>
      <c r="N271" s="83">
        <v>13890.880256000002</v>
      </c>
      <c r="O271" s="85">
        <v>101.61</v>
      </c>
      <c r="P271" s="83">
        <v>40.120533114000004</v>
      </c>
      <c r="Q271" s="84">
        <f t="shared" si="5"/>
        <v>2.824540946453833E-5</v>
      </c>
      <c r="R271" s="84">
        <f>P271/'סכום נכסי הקרן'!$C$42</f>
        <v>6.4603676508488212E-7</v>
      </c>
    </row>
    <row r="272" spans="2:18">
      <c r="B272" s="76" t="s">
        <v>3785</v>
      </c>
      <c r="C272" s="86" t="s">
        <v>3294</v>
      </c>
      <c r="D272" s="73" t="s">
        <v>3461</v>
      </c>
      <c r="E272" s="73"/>
      <c r="F272" s="73" t="s">
        <v>516</v>
      </c>
      <c r="G272" s="95">
        <v>43083</v>
      </c>
      <c r="H272" s="73"/>
      <c r="I272" s="83">
        <v>4.9599999999926707</v>
      </c>
      <c r="J272" s="86" t="s">
        <v>663</v>
      </c>
      <c r="K272" s="86" t="s">
        <v>142</v>
      </c>
      <c r="L272" s="87">
        <v>7.195E-2</v>
      </c>
      <c r="M272" s="87">
        <v>7.4699999999973676E-2</v>
      </c>
      <c r="N272" s="83">
        <v>30113.748038000009</v>
      </c>
      <c r="O272" s="85">
        <v>102.01</v>
      </c>
      <c r="P272" s="83">
        <v>87.318852208999999</v>
      </c>
      <c r="Q272" s="84">
        <f t="shared" si="5"/>
        <v>6.1473678019400009E-5</v>
      </c>
      <c r="R272" s="84">
        <f>P272/'סכום נכסי הקרן'!$C$42</f>
        <v>1.4060428522158064E-6</v>
      </c>
    </row>
    <row r="273" spans="2:18">
      <c r="B273" s="76" t="s">
        <v>3785</v>
      </c>
      <c r="C273" s="86" t="s">
        <v>3294</v>
      </c>
      <c r="D273" s="73" t="s">
        <v>3462</v>
      </c>
      <c r="E273" s="73"/>
      <c r="F273" s="73" t="s">
        <v>516</v>
      </c>
      <c r="G273" s="95">
        <v>43083</v>
      </c>
      <c r="H273" s="73"/>
      <c r="I273" s="83">
        <v>5.2100000000067954</v>
      </c>
      <c r="J273" s="86" t="s">
        <v>663</v>
      </c>
      <c r="K273" s="86" t="s">
        <v>142</v>
      </c>
      <c r="L273" s="87">
        <v>4.4999999999999998E-2</v>
      </c>
      <c r="M273" s="87">
        <v>7.5100000000098088E-2</v>
      </c>
      <c r="N273" s="83">
        <v>120454.99201700003</v>
      </c>
      <c r="O273" s="85">
        <v>87.24</v>
      </c>
      <c r="P273" s="83">
        <v>298.70391185700009</v>
      </c>
      <c r="Q273" s="84">
        <f t="shared" si="5"/>
        <v>2.102916797014407E-4</v>
      </c>
      <c r="R273" s="84">
        <f>P273/'סכום נכסי הקרן'!$C$42</f>
        <v>4.8098490711968682E-6</v>
      </c>
    </row>
    <row r="274" spans="2:18">
      <c r="B274" s="76" t="s">
        <v>3786</v>
      </c>
      <c r="C274" s="86" t="s">
        <v>3294</v>
      </c>
      <c r="D274" s="73">
        <v>9186</v>
      </c>
      <c r="E274" s="73"/>
      <c r="F274" s="73" t="s">
        <v>516</v>
      </c>
      <c r="G274" s="95">
        <v>44778</v>
      </c>
      <c r="H274" s="73"/>
      <c r="I274" s="83">
        <v>3.3800000000017048</v>
      </c>
      <c r="J274" s="86" t="s">
        <v>693</v>
      </c>
      <c r="K274" s="86" t="s">
        <v>136</v>
      </c>
      <c r="L274" s="87">
        <v>7.1870000000000003E-2</v>
      </c>
      <c r="M274" s="87">
        <v>7.3100000000026505E-2</v>
      </c>
      <c r="N274" s="83">
        <v>202431.79642500001</v>
      </c>
      <c r="O274" s="85">
        <v>104.4</v>
      </c>
      <c r="P274" s="83">
        <v>856.577299283</v>
      </c>
      <c r="Q274" s="84">
        <f t="shared" si="5"/>
        <v>6.030422499005662E-4</v>
      </c>
      <c r="R274" s="84">
        <f>P274/'סכום נכסי הקרן'!$C$42</f>
        <v>1.3792948012468782E-5</v>
      </c>
    </row>
    <row r="275" spans="2:18">
      <c r="B275" s="76" t="s">
        <v>3786</v>
      </c>
      <c r="C275" s="86" t="s">
        <v>3294</v>
      </c>
      <c r="D275" s="73">
        <v>9187</v>
      </c>
      <c r="E275" s="73"/>
      <c r="F275" s="73" t="s">
        <v>516</v>
      </c>
      <c r="G275" s="95">
        <v>44778</v>
      </c>
      <c r="H275" s="73"/>
      <c r="I275" s="83">
        <v>3.2999999999999097</v>
      </c>
      <c r="J275" s="86" t="s">
        <v>693</v>
      </c>
      <c r="K275" s="86" t="s">
        <v>134</v>
      </c>
      <c r="L275" s="87">
        <v>8.2722999999999991E-2</v>
      </c>
      <c r="M275" s="87">
        <v>8.9099999999999818E-2</v>
      </c>
      <c r="N275" s="83">
        <v>557432.32073400007</v>
      </c>
      <c r="O275" s="85">
        <v>103.96</v>
      </c>
      <c r="P275" s="83">
        <v>2216.0334577440003</v>
      </c>
      <c r="Q275" s="84">
        <f t="shared" si="5"/>
        <v>1.5601181625189903E-3</v>
      </c>
      <c r="R275" s="84">
        <f>P275/'סכום נכסי הקרן'!$C$42</f>
        <v>3.5683451221669617E-5</v>
      </c>
    </row>
    <row r="276" spans="2:18">
      <c r="B276" s="76" t="s">
        <v>3787</v>
      </c>
      <c r="C276" s="86" t="s">
        <v>3294</v>
      </c>
      <c r="D276" s="73" t="s">
        <v>3463</v>
      </c>
      <c r="E276" s="73"/>
      <c r="F276" s="73" t="s">
        <v>516</v>
      </c>
      <c r="G276" s="95">
        <v>45116</v>
      </c>
      <c r="H276" s="73"/>
      <c r="I276" s="83">
        <v>0.72999999999427989</v>
      </c>
      <c r="J276" s="86" t="s">
        <v>663</v>
      </c>
      <c r="K276" s="86" t="s">
        <v>134</v>
      </c>
      <c r="L276" s="87">
        <v>8.1645999999999996E-2</v>
      </c>
      <c r="M276" s="87">
        <v>8.5999999999713986E-2</v>
      </c>
      <c r="N276" s="83">
        <v>27598.520323000004</v>
      </c>
      <c r="O276" s="85">
        <v>99.39</v>
      </c>
      <c r="P276" s="83">
        <v>104.89296462000001</v>
      </c>
      <c r="Q276" s="84">
        <f t="shared" si="5"/>
        <v>7.3846095893660672E-5</v>
      </c>
      <c r="R276" s="84">
        <f>P276/'סכום נכסי הקרן'!$C$42</f>
        <v>1.6890281928886284E-6</v>
      </c>
    </row>
    <row r="277" spans="2:18">
      <c r="B277" s="76" t="s">
        <v>3788</v>
      </c>
      <c r="C277" s="86" t="s">
        <v>3294</v>
      </c>
      <c r="D277" s="73">
        <v>8706</v>
      </c>
      <c r="E277" s="73"/>
      <c r="F277" s="73" t="s">
        <v>516</v>
      </c>
      <c r="G277" s="95">
        <v>44498</v>
      </c>
      <c r="H277" s="73"/>
      <c r="I277" s="83">
        <v>3.09</v>
      </c>
      <c r="J277" s="86" t="s">
        <v>663</v>
      </c>
      <c r="K277" s="86" t="s">
        <v>134</v>
      </c>
      <c r="L277" s="87">
        <v>8.6401000000000006E-2</v>
      </c>
      <c r="M277" s="87">
        <v>8.8999999999999982E-2</v>
      </c>
      <c r="N277" s="83">
        <v>18514948.670000006</v>
      </c>
      <c r="O277" s="85">
        <v>100.47</v>
      </c>
      <c r="P277" s="83">
        <v>71133.929500000013</v>
      </c>
      <c r="Q277" s="84">
        <f t="shared" si="5"/>
        <v>5.0079268883094497E-2</v>
      </c>
      <c r="R277" s="84">
        <f>P277/'סכום נכסי הקרן'!$C$42</f>
        <v>1.1454267960841252E-3</v>
      </c>
    </row>
    <row r="278" spans="2:18">
      <c r="B278" s="76" t="s">
        <v>3789</v>
      </c>
      <c r="C278" s="86" t="s">
        <v>3294</v>
      </c>
      <c r="D278" s="73">
        <v>8702</v>
      </c>
      <c r="E278" s="73"/>
      <c r="F278" s="73" t="s">
        <v>516</v>
      </c>
      <c r="G278" s="95">
        <v>44497</v>
      </c>
      <c r="H278" s="73"/>
      <c r="I278" s="83">
        <v>0.1099999998489587</v>
      </c>
      <c r="J278" s="86" t="s">
        <v>703</v>
      </c>
      <c r="K278" s="86" t="s">
        <v>134</v>
      </c>
      <c r="L278" s="87">
        <v>7.2742000000000001E-2</v>
      </c>
      <c r="M278" s="87">
        <v>7.9500000001742788E-2</v>
      </c>
      <c r="N278" s="83">
        <v>448.94045900000003</v>
      </c>
      <c r="O278" s="85">
        <v>100.27</v>
      </c>
      <c r="P278" s="83">
        <v>1.7213834660000003</v>
      </c>
      <c r="Q278" s="84">
        <f t="shared" si="5"/>
        <v>1.2118777361333195E-6</v>
      </c>
      <c r="R278" s="84">
        <f>P278/'סכום נכסי הקרן'!$C$42</f>
        <v>2.7718400517893036E-8</v>
      </c>
    </row>
    <row r="279" spans="2:18">
      <c r="B279" s="76" t="s">
        <v>3789</v>
      </c>
      <c r="C279" s="86" t="s">
        <v>3294</v>
      </c>
      <c r="D279" s="73">
        <v>9118</v>
      </c>
      <c r="E279" s="73"/>
      <c r="F279" s="73" t="s">
        <v>516</v>
      </c>
      <c r="G279" s="95">
        <v>44733</v>
      </c>
      <c r="H279" s="73"/>
      <c r="I279" s="83">
        <v>0.10999999997082341</v>
      </c>
      <c r="J279" s="86" t="s">
        <v>703</v>
      </c>
      <c r="K279" s="86" t="s">
        <v>134</v>
      </c>
      <c r="L279" s="87">
        <v>7.2742000000000001E-2</v>
      </c>
      <c r="M279" s="87">
        <v>7.950000000583532E-2</v>
      </c>
      <c r="N279" s="83">
        <v>1787.7492120000002</v>
      </c>
      <c r="O279" s="85">
        <v>100.27</v>
      </c>
      <c r="P279" s="83">
        <v>6.8548108200000009</v>
      </c>
      <c r="Q279" s="84">
        <f t="shared" si="5"/>
        <v>4.8258814972048667E-6</v>
      </c>
      <c r="R279" s="84">
        <f>P279/'סכום נכסי הקרן'!$C$42</f>
        <v>1.1037888741005647E-7</v>
      </c>
    </row>
    <row r="280" spans="2:18">
      <c r="B280" s="76" t="s">
        <v>3789</v>
      </c>
      <c r="C280" s="86" t="s">
        <v>3294</v>
      </c>
      <c r="D280" s="73">
        <v>9233</v>
      </c>
      <c r="E280" s="73"/>
      <c r="F280" s="73" t="s">
        <v>516</v>
      </c>
      <c r="G280" s="95">
        <v>44819</v>
      </c>
      <c r="H280" s="73"/>
      <c r="I280" s="83">
        <v>0.10999999998513571</v>
      </c>
      <c r="J280" s="86" t="s">
        <v>703</v>
      </c>
      <c r="K280" s="86" t="s">
        <v>134</v>
      </c>
      <c r="L280" s="87">
        <v>7.2742000000000001E-2</v>
      </c>
      <c r="M280" s="87">
        <v>7.9500000008175351E-2</v>
      </c>
      <c r="N280" s="83">
        <v>350.91063800000006</v>
      </c>
      <c r="O280" s="85">
        <v>100.27</v>
      </c>
      <c r="P280" s="83">
        <v>1.3455050820000001</v>
      </c>
      <c r="Q280" s="84">
        <f t="shared" si="5"/>
        <v>9.4725416209501123E-7</v>
      </c>
      <c r="R280" s="84">
        <f>P280/'סכום נכסי הקרן'!$C$42</f>
        <v>2.1665857432916989E-8</v>
      </c>
    </row>
    <row r="281" spans="2:18">
      <c r="B281" s="76" t="s">
        <v>3789</v>
      </c>
      <c r="C281" s="86" t="s">
        <v>3294</v>
      </c>
      <c r="D281" s="73">
        <v>9276</v>
      </c>
      <c r="E281" s="73"/>
      <c r="F281" s="73" t="s">
        <v>516</v>
      </c>
      <c r="G281" s="95">
        <v>44854</v>
      </c>
      <c r="H281" s="73"/>
      <c r="I281" s="83">
        <v>0.11000000012390466</v>
      </c>
      <c r="J281" s="86" t="s">
        <v>703</v>
      </c>
      <c r="K281" s="86" t="s">
        <v>134</v>
      </c>
      <c r="L281" s="87">
        <v>7.2742000000000001E-2</v>
      </c>
      <c r="M281" s="87">
        <v>7.9500000086733275E-2</v>
      </c>
      <c r="N281" s="83">
        <v>84.19443200000002</v>
      </c>
      <c r="O281" s="85">
        <v>100.27</v>
      </c>
      <c r="P281" s="83">
        <v>0.32282883600000006</v>
      </c>
      <c r="Q281" s="84">
        <f t="shared" si="5"/>
        <v>2.2727595951606212E-7</v>
      </c>
      <c r="R281" s="84">
        <f>P281/'סכום נכסי הקרן'!$C$42</f>
        <v>5.1983181851783893E-9</v>
      </c>
    </row>
    <row r="282" spans="2:18">
      <c r="B282" s="76" t="s">
        <v>3789</v>
      </c>
      <c r="C282" s="86" t="s">
        <v>3294</v>
      </c>
      <c r="D282" s="73">
        <v>9430</v>
      </c>
      <c r="E282" s="73"/>
      <c r="F282" s="73" t="s">
        <v>516</v>
      </c>
      <c r="G282" s="95">
        <v>44950</v>
      </c>
      <c r="H282" s="73"/>
      <c r="I282" s="83">
        <v>0.11000000014737805</v>
      </c>
      <c r="J282" s="86" t="s">
        <v>703</v>
      </c>
      <c r="K282" s="86" t="s">
        <v>134</v>
      </c>
      <c r="L282" s="87">
        <v>7.2742000000000001E-2</v>
      </c>
      <c r="M282" s="87">
        <v>7.9499999986962722E-2</v>
      </c>
      <c r="N282" s="83">
        <v>460.09945200000004</v>
      </c>
      <c r="O282" s="85">
        <v>100.27</v>
      </c>
      <c r="P282" s="83">
        <v>1.7641704340000004</v>
      </c>
      <c r="Q282" s="84">
        <f t="shared" si="5"/>
        <v>1.2420003525868976E-6</v>
      </c>
      <c r="R282" s="84">
        <f>P282/'סכום נכסי הקרן'!$C$42</f>
        <v>2.840737327695303E-8</v>
      </c>
    </row>
    <row r="283" spans="2:18">
      <c r="B283" s="76" t="s">
        <v>3789</v>
      </c>
      <c r="C283" s="86" t="s">
        <v>3294</v>
      </c>
      <c r="D283" s="73">
        <v>9539</v>
      </c>
      <c r="E283" s="73"/>
      <c r="F283" s="73" t="s">
        <v>516</v>
      </c>
      <c r="G283" s="95">
        <v>45029</v>
      </c>
      <c r="H283" s="73"/>
      <c r="I283" s="83">
        <v>0.10999999981294328</v>
      </c>
      <c r="J283" s="86" t="s">
        <v>703</v>
      </c>
      <c r="K283" s="86" t="s">
        <v>134</v>
      </c>
      <c r="L283" s="87">
        <v>7.2742000000000001E-2</v>
      </c>
      <c r="M283" s="87">
        <v>7.9500000051865721E-2</v>
      </c>
      <c r="N283" s="83">
        <v>153.36650600000002</v>
      </c>
      <c r="O283" s="85">
        <v>100.27</v>
      </c>
      <c r="P283" s="83">
        <v>0.58805690100000019</v>
      </c>
      <c r="Q283" s="84">
        <f t="shared" si="5"/>
        <v>4.1400018065553774E-7</v>
      </c>
      <c r="R283" s="84">
        <f>P283/'סכום נכסי הקרן'!$C$42</f>
        <v>9.4691258694993038E-9</v>
      </c>
    </row>
    <row r="284" spans="2:18">
      <c r="B284" s="76" t="s">
        <v>3789</v>
      </c>
      <c r="C284" s="86" t="s">
        <v>3294</v>
      </c>
      <c r="D284" s="73">
        <v>8060</v>
      </c>
      <c r="E284" s="73"/>
      <c r="F284" s="73" t="s">
        <v>516</v>
      </c>
      <c r="G284" s="95">
        <v>44150</v>
      </c>
      <c r="H284" s="73"/>
      <c r="I284" s="83">
        <v>0.11000000000016456</v>
      </c>
      <c r="J284" s="86" t="s">
        <v>703</v>
      </c>
      <c r="K284" s="86" t="s">
        <v>134</v>
      </c>
      <c r="L284" s="87">
        <v>7.2742000000000001E-2</v>
      </c>
      <c r="M284" s="87">
        <v>7.9500000000004775E-2</v>
      </c>
      <c r="N284" s="83">
        <v>602303.36847600015</v>
      </c>
      <c r="O284" s="85">
        <v>100.27</v>
      </c>
      <c r="P284" s="83">
        <v>2309.4266711419996</v>
      </c>
      <c r="Q284" s="84">
        <f t="shared" si="5"/>
        <v>1.6258682747156549E-3</v>
      </c>
      <c r="R284" s="84">
        <f>P284/'סכום נכסי הקרן'!$C$42</f>
        <v>3.7187305851245102E-5</v>
      </c>
    </row>
    <row r="285" spans="2:18">
      <c r="B285" s="76" t="s">
        <v>3789</v>
      </c>
      <c r="C285" s="86" t="s">
        <v>3294</v>
      </c>
      <c r="D285" s="73">
        <v>8119</v>
      </c>
      <c r="E285" s="73"/>
      <c r="F285" s="73" t="s">
        <v>516</v>
      </c>
      <c r="G285" s="95">
        <v>44169</v>
      </c>
      <c r="H285" s="73"/>
      <c r="I285" s="83">
        <v>0.11000000006392231</v>
      </c>
      <c r="J285" s="86" t="s">
        <v>703</v>
      </c>
      <c r="K285" s="86" t="s">
        <v>134</v>
      </c>
      <c r="L285" s="87">
        <v>7.2742000000000001E-2</v>
      </c>
      <c r="M285" s="87">
        <v>7.950000000502247E-2</v>
      </c>
      <c r="N285" s="83">
        <v>1427.9951800000001</v>
      </c>
      <c r="O285" s="85">
        <v>100.27</v>
      </c>
      <c r="P285" s="83">
        <v>5.4753971150000007</v>
      </c>
      <c r="Q285" s="84">
        <f t="shared" si="5"/>
        <v>3.8547551961656335E-6</v>
      </c>
      <c r="R285" s="84">
        <f>P285/'סכום נכסי הקרן'!$C$42</f>
        <v>8.8167019856856241E-8</v>
      </c>
    </row>
    <row r="286" spans="2:18">
      <c r="B286" s="76" t="s">
        <v>3789</v>
      </c>
      <c r="C286" s="86" t="s">
        <v>3294</v>
      </c>
      <c r="D286" s="73">
        <v>8418</v>
      </c>
      <c r="E286" s="73"/>
      <c r="F286" s="73" t="s">
        <v>516</v>
      </c>
      <c r="G286" s="95">
        <v>44326</v>
      </c>
      <c r="H286" s="73"/>
      <c r="I286" s="83">
        <v>0.10999999966337086</v>
      </c>
      <c r="J286" s="86" t="s">
        <v>703</v>
      </c>
      <c r="K286" s="86" t="s">
        <v>134</v>
      </c>
      <c r="L286" s="87">
        <v>7.2742000000000001E-2</v>
      </c>
      <c r="M286" s="87">
        <v>7.950000002114721E-2</v>
      </c>
      <c r="N286" s="83">
        <v>302.15096200000005</v>
      </c>
      <c r="O286" s="85">
        <v>100.27</v>
      </c>
      <c r="P286" s="83">
        <v>1.1585450490000002</v>
      </c>
      <c r="Q286" s="84">
        <f t="shared" si="5"/>
        <v>8.1563171653618386E-7</v>
      </c>
      <c r="R286" s="84">
        <f>P286/'סכום נכסי הקרן'!$C$42</f>
        <v>1.8655352697691133E-8</v>
      </c>
    </row>
    <row r="287" spans="2:18">
      <c r="B287" s="76" t="s">
        <v>3790</v>
      </c>
      <c r="C287" s="86" t="s">
        <v>3294</v>
      </c>
      <c r="D287" s="73">
        <v>8718</v>
      </c>
      <c r="E287" s="73"/>
      <c r="F287" s="73" t="s">
        <v>516</v>
      </c>
      <c r="G287" s="95">
        <v>44508</v>
      </c>
      <c r="H287" s="73"/>
      <c r="I287" s="83">
        <v>3.010000000000884</v>
      </c>
      <c r="J287" s="86" t="s">
        <v>663</v>
      </c>
      <c r="K287" s="86" t="s">
        <v>134</v>
      </c>
      <c r="L287" s="87">
        <v>8.7911000000000003E-2</v>
      </c>
      <c r="M287" s="87">
        <v>9.0100000000024424E-2</v>
      </c>
      <c r="N287" s="83">
        <v>499614.73091300012</v>
      </c>
      <c r="O287" s="85">
        <v>100.63</v>
      </c>
      <c r="P287" s="83">
        <v>1922.5630324300005</v>
      </c>
      <c r="Q287" s="84">
        <f t="shared" si="5"/>
        <v>1.3535109296297135E-3</v>
      </c>
      <c r="R287" s="84">
        <f>P287/'סכום נכסי הקרן'!$C$42</f>
        <v>3.0957873830182192E-5</v>
      </c>
    </row>
    <row r="288" spans="2:18">
      <c r="B288" s="76" t="s">
        <v>3791</v>
      </c>
      <c r="C288" s="86" t="s">
        <v>3294</v>
      </c>
      <c r="D288" s="73">
        <v>8806</v>
      </c>
      <c r="E288" s="73"/>
      <c r="F288" s="73" t="s">
        <v>516</v>
      </c>
      <c r="G288" s="95">
        <v>44137</v>
      </c>
      <c r="H288" s="73"/>
      <c r="I288" s="83">
        <v>0.92999999999988237</v>
      </c>
      <c r="J288" s="86" t="s">
        <v>703</v>
      </c>
      <c r="K288" s="86" t="s">
        <v>134</v>
      </c>
      <c r="L288" s="87">
        <v>7.4443999999999996E-2</v>
      </c>
      <c r="M288" s="87">
        <v>8.8300000000001488E-2</v>
      </c>
      <c r="N288" s="83">
        <v>691306.57187300012</v>
      </c>
      <c r="O288" s="85">
        <v>99.72</v>
      </c>
      <c r="P288" s="83">
        <v>2636.1542409670005</v>
      </c>
      <c r="Q288" s="84">
        <f t="shared" si="5"/>
        <v>1.8558889966945561E-3</v>
      </c>
      <c r="R288" s="84">
        <f>P288/'סכום נכסי הקרן'!$C$42</f>
        <v>4.2448402997537343E-5</v>
      </c>
    </row>
    <row r="289" spans="2:18">
      <c r="B289" s="76" t="s">
        <v>3791</v>
      </c>
      <c r="C289" s="86" t="s">
        <v>3294</v>
      </c>
      <c r="D289" s="73">
        <v>9044</v>
      </c>
      <c r="E289" s="73"/>
      <c r="F289" s="73" t="s">
        <v>516</v>
      </c>
      <c r="G289" s="95">
        <v>44679</v>
      </c>
      <c r="H289" s="73"/>
      <c r="I289" s="83">
        <v>0.9299999999982379</v>
      </c>
      <c r="J289" s="86" t="s">
        <v>703</v>
      </c>
      <c r="K289" s="86" t="s">
        <v>134</v>
      </c>
      <c r="L289" s="87">
        <v>7.4450000000000002E-2</v>
      </c>
      <c r="M289" s="87">
        <v>8.8299999999453774E-2</v>
      </c>
      <c r="N289" s="83">
        <v>5953.0123200000007</v>
      </c>
      <c r="O289" s="85">
        <v>99.72</v>
      </c>
      <c r="P289" s="83">
        <v>22.700578028000002</v>
      </c>
      <c r="Q289" s="84">
        <f t="shared" si="5"/>
        <v>1.598152047632739E-5</v>
      </c>
      <c r="R289" s="84">
        <f>P289/'סכום נכסי הקרן'!$C$42</f>
        <v>3.6553372690974042E-7</v>
      </c>
    </row>
    <row r="290" spans="2:18">
      <c r="B290" s="76" t="s">
        <v>3791</v>
      </c>
      <c r="C290" s="86" t="s">
        <v>3294</v>
      </c>
      <c r="D290" s="73">
        <v>9224</v>
      </c>
      <c r="E290" s="73"/>
      <c r="F290" s="73" t="s">
        <v>516</v>
      </c>
      <c r="G290" s="95">
        <v>44810</v>
      </c>
      <c r="H290" s="73"/>
      <c r="I290" s="83">
        <v>0.9300000000158235</v>
      </c>
      <c r="J290" s="86" t="s">
        <v>703</v>
      </c>
      <c r="K290" s="86" t="s">
        <v>134</v>
      </c>
      <c r="L290" s="87">
        <v>7.4450000000000002E-2</v>
      </c>
      <c r="M290" s="87">
        <v>8.8300000000766835E-2</v>
      </c>
      <c r="N290" s="83">
        <v>10772.431991000001</v>
      </c>
      <c r="O290" s="85">
        <v>99.72</v>
      </c>
      <c r="P290" s="83">
        <v>41.078435795000004</v>
      </c>
      <c r="Q290" s="84">
        <f t="shared" si="5"/>
        <v>2.8919786182692727E-5</v>
      </c>
      <c r="R290" s="84">
        <f>P290/'סכום נכסי הקרן'!$C$42</f>
        <v>6.6146129465284623E-7</v>
      </c>
    </row>
    <row r="291" spans="2:18">
      <c r="B291" s="76" t="s">
        <v>3792</v>
      </c>
      <c r="C291" s="86" t="s">
        <v>3294</v>
      </c>
      <c r="D291" s="73" t="s">
        <v>3464</v>
      </c>
      <c r="E291" s="73"/>
      <c r="F291" s="73" t="s">
        <v>516</v>
      </c>
      <c r="G291" s="95">
        <v>42921</v>
      </c>
      <c r="H291" s="73"/>
      <c r="I291" s="83">
        <v>5.3900000000178006</v>
      </c>
      <c r="J291" s="86" t="s">
        <v>663</v>
      </c>
      <c r="K291" s="86" t="s">
        <v>134</v>
      </c>
      <c r="L291" s="87">
        <v>7.8939999999999996E-2</v>
      </c>
      <c r="M291" s="115">
        <v>0</v>
      </c>
      <c r="N291" s="83">
        <v>77177.340884000019</v>
      </c>
      <c r="O291" s="85">
        <v>14.656955999999999</v>
      </c>
      <c r="P291" s="83">
        <v>43.256508557000011</v>
      </c>
      <c r="Q291" s="84">
        <f t="shared" si="5"/>
        <v>3.0453179491087739E-5</v>
      </c>
      <c r="R291" s="84">
        <f>P291/'סכום נכסי הקרן'!$C$42</f>
        <v>6.9653348766891976E-7</v>
      </c>
    </row>
    <row r="292" spans="2:18">
      <c r="B292" s="76" t="s">
        <v>3792</v>
      </c>
      <c r="C292" s="86" t="s">
        <v>3294</v>
      </c>
      <c r="D292" s="73">
        <v>6497</v>
      </c>
      <c r="E292" s="73"/>
      <c r="F292" s="73" t="s">
        <v>516</v>
      </c>
      <c r="G292" s="95">
        <v>43342</v>
      </c>
      <c r="H292" s="73"/>
      <c r="I292" s="83">
        <v>1.0500000001157099</v>
      </c>
      <c r="J292" s="86" t="s">
        <v>663</v>
      </c>
      <c r="K292" s="86" t="s">
        <v>134</v>
      </c>
      <c r="L292" s="87">
        <v>7.8939999999999996E-2</v>
      </c>
      <c r="M292" s="115">
        <v>0</v>
      </c>
      <c r="N292" s="83">
        <v>14648.466346000003</v>
      </c>
      <c r="O292" s="85">
        <v>14.656955999999999</v>
      </c>
      <c r="P292" s="83">
        <v>8.2102014610000005</v>
      </c>
      <c r="Q292" s="84">
        <f t="shared" si="5"/>
        <v>5.7800952293770613E-6</v>
      </c>
      <c r="R292" s="84">
        <f>P292/'סכום נכסי הקרן'!$C$42</f>
        <v>1.3220392604176932E-7</v>
      </c>
    </row>
    <row r="293" spans="2:18">
      <c r="B293" s="76" t="s">
        <v>3793</v>
      </c>
      <c r="C293" s="86" t="s">
        <v>3294</v>
      </c>
      <c r="D293" s="73">
        <v>9405</v>
      </c>
      <c r="E293" s="73"/>
      <c r="F293" s="73" t="s">
        <v>516</v>
      </c>
      <c r="G293" s="95">
        <v>43866</v>
      </c>
      <c r="H293" s="73"/>
      <c r="I293" s="83">
        <v>1.0600000000000986</v>
      </c>
      <c r="J293" s="86" t="s">
        <v>703</v>
      </c>
      <c r="K293" s="86" t="s">
        <v>134</v>
      </c>
      <c r="L293" s="87">
        <v>7.6938000000000006E-2</v>
      </c>
      <c r="M293" s="87">
        <v>9.5999999999991925E-2</v>
      </c>
      <c r="N293" s="83">
        <v>588880.35848000017</v>
      </c>
      <c r="O293" s="85">
        <v>98.98</v>
      </c>
      <c r="P293" s="83">
        <v>2228.9092689630002</v>
      </c>
      <c r="Q293" s="84">
        <f t="shared" si="5"/>
        <v>1.5691829114602709E-3</v>
      </c>
      <c r="R293" s="84">
        <f>P293/'סכום נכסי הקרן'!$C$42</f>
        <v>3.5890782649797222E-5</v>
      </c>
    </row>
    <row r="294" spans="2:18">
      <c r="B294" s="76" t="s">
        <v>3793</v>
      </c>
      <c r="C294" s="86" t="s">
        <v>3294</v>
      </c>
      <c r="D294" s="73">
        <v>9439</v>
      </c>
      <c r="E294" s="73"/>
      <c r="F294" s="73" t="s">
        <v>516</v>
      </c>
      <c r="G294" s="95">
        <v>44953</v>
      </c>
      <c r="H294" s="73"/>
      <c r="I294" s="83">
        <v>1.0599999998562779</v>
      </c>
      <c r="J294" s="86" t="s">
        <v>703</v>
      </c>
      <c r="K294" s="86" t="s">
        <v>134</v>
      </c>
      <c r="L294" s="87">
        <v>7.6938000000000006E-2</v>
      </c>
      <c r="M294" s="87">
        <v>9.599999999187657E-2</v>
      </c>
      <c r="N294" s="83">
        <v>1691.2169290000002</v>
      </c>
      <c r="O294" s="85">
        <v>98.98</v>
      </c>
      <c r="P294" s="83">
        <v>6.4012476820000019</v>
      </c>
      <c r="Q294" s="84">
        <f t="shared" si="5"/>
        <v>4.5065667833542559E-6</v>
      </c>
      <c r="R294" s="84">
        <f>P294/'סכום נכסי הקרן'!$C$42</f>
        <v>1.0307543355009222E-7</v>
      </c>
    </row>
    <row r="295" spans="2:18">
      <c r="B295" s="76" t="s">
        <v>3793</v>
      </c>
      <c r="C295" s="86" t="s">
        <v>3294</v>
      </c>
      <c r="D295" s="73">
        <v>9447</v>
      </c>
      <c r="E295" s="73"/>
      <c r="F295" s="73" t="s">
        <v>516</v>
      </c>
      <c r="G295" s="95">
        <v>44959</v>
      </c>
      <c r="H295" s="73"/>
      <c r="I295" s="83">
        <v>1.0599999998165845</v>
      </c>
      <c r="J295" s="86" t="s">
        <v>703</v>
      </c>
      <c r="K295" s="86" t="s">
        <v>134</v>
      </c>
      <c r="L295" s="87">
        <v>7.6938000000000006E-2</v>
      </c>
      <c r="M295" s="87">
        <v>9.5999999987216492E-2</v>
      </c>
      <c r="N295" s="83">
        <v>950.6979110000002</v>
      </c>
      <c r="O295" s="85">
        <v>98.98</v>
      </c>
      <c r="P295" s="83">
        <v>3.5983869110000004</v>
      </c>
      <c r="Q295" s="84">
        <f t="shared" si="5"/>
        <v>2.5333140869347983E-6</v>
      </c>
      <c r="R295" s="84">
        <f>P295/'סכום נכסי הקרן'!$C$42</f>
        <v>5.794265576932288E-8</v>
      </c>
    </row>
    <row r="296" spans="2:18">
      <c r="B296" s="76" t="s">
        <v>3793</v>
      </c>
      <c r="C296" s="86" t="s">
        <v>3294</v>
      </c>
      <c r="D296" s="73">
        <v>9467</v>
      </c>
      <c r="E296" s="73"/>
      <c r="F296" s="73" t="s">
        <v>516</v>
      </c>
      <c r="G296" s="95">
        <v>44966</v>
      </c>
      <c r="H296" s="73"/>
      <c r="I296" s="83">
        <v>1.0600000000668175</v>
      </c>
      <c r="J296" s="86" t="s">
        <v>703</v>
      </c>
      <c r="K296" s="86" t="s">
        <v>134</v>
      </c>
      <c r="L296" s="87">
        <v>7.6938000000000006E-2</v>
      </c>
      <c r="M296" s="87">
        <v>9.6700000008389311E-2</v>
      </c>
      <c r="N296" s="83">
        <v>1424.4718570000002</v>
      </c>
      <c r="O296" s="85">
        <v>98.91</v>
      </c>
      <c r="P296" s="83">
        <v>5.3878058440000016</v>
      </c>
      <c r="Q296" s="84">
        <f t="shared" si="5"/>
        <v>3.7930897315546713E-6</v>
      </c>
      <c r="R296" s="84">
        <f>P296/'סכום נכסי הקרן'!$C$42</f>
        <v>8.6756590409029029E-8</v>
      </c>
    </row>
    <row r="297" spans="2:18">
      <c r="B297" s="76" t="s">
        <v>3793</v>
      </c>
      <c r="C297" s="86" t="s">
        <v>3294</v>
      </c>
      <c r="D297" s="73">
        <v>9491</v>
      </c>
      <c r="E297" s="73"/>
      <c r="F297" s="73" t="s">
        <v>516</v>
      </c>
      <c r="G297" s="95">
        <v>44986</v>
      </c>
      <c r="H297" s="73"/>
      <c r="I297" s="83">
        <v>1.0599999999971372</v>
      </c>
      <c r="J297" s="86" t="s">
        <v>703</v>
      </c>
      <c r="K297" s="86" t="s">
        <v>134</v>
      </c>
      <c r="L297" s="87">
        <v>7.6938000000000006E-2</v>
      </c>
      <c r="M297" s="87">
        <v>9.6699999998726055E-2</v>
      </c>
      <c r="N297" s="83">
        <v>5541.1975670000011</v>
      </c>
      <c r="O297" s="85">
        <v>98.91</v>
      </c>
      <c r="P297" s="83">
        <v>20.958573001000005</v>
      </c>
      <c r="Q297" s="84">
        <f t="shared" si="5"/>
        <v>1.4755124876421227E-5</v>
      </c>
      <c r="R297" s="84">
        <f>P297/'סכום נכסי הקרן'!$C$42</f>
        <v>3.3748326982316761E-7</v>
      </c>
    </row>
    <row r="298" spans="2:18">
      <c r="B298" s="76" t="s">
        <v>3793</v>
      </c>
      <c r="C298" s="86" t="s">
        <v>3294</v>
      </c>
      <c r="D298" s="73">
        <v>9510</v>
      </c>
      <c r="E298" s="73"/>
      <c r="F298" s="73" t="s">
        <v>516</v>
      </c>
      <c r="G298" s="95">
        <v>44994</v>
      </c>
      <c r="H298" s="73"/>
      <c r="I298" s="83">
        <v>1.059999999955999</v>
      </c>
      <c r="J298" s="86" t="s">
        <v>703</v>
      </c>
      <c r="K298" s="86" t="s">
        <v>134</v>
      </c>
      <c r="L298" s="87">
        <v>7.6938000000000006E-2</v>
      </c>
      <c r="M298" s="87">
        <v>9.6699999999975556E-2</v>
      </c>
      <c r="N298" s="83">
        <v>1081.5660000000003</v>
      </c>
      <c r="O298" s="85">
        <v>98.91</v>
      </c>
      <c r="P298" s="83">
        <v>4.0908268030000006</v>
      </c>
      <c r="Q298" s="84">
        <f t="shared" si="5"/>
        <v>2.8799985725743835E-6</v>
      </c>
      <c r="R298" s="84">
        <f>P298/'סכום נכסי הקרן'!$C$42</f>
        <v>6.5872118568894115E-8</v>
      </c>
    </row>
    <row r="299" spans="2:18">
      <c r="B299" s="76" t="s">
        <v>3793</v>
      </c>
      <c r="C299" s="86" t="s">
        <v>3294</v>
      </c>
      <c r="D299" s="73">
        <v>9560</v>
      </c>
      <c r="E299" s="73"/>
      <c r="F299" s="73" t="s">
        <v>516</v>
      </c>
      <c r="G299" s="95">
        <v>45058</v>
      </c>
      <c r="H299" s="73"/>
      <c r="I299" s="83">
        <v>1.0599999999864362</v>
      </c>
      <c r="J299" s="86" t="s">
        <v>703</v>
      </c>
      <c r="K299" s="86" t="s">
        <v>134</v>
      </c>
      <c r="L299" s="87">
        <v>7.6938000000000006E-2</v>
      </c>
      <c r="M299" s="87">
        <v>9.6699999999615691E-2</v>
      </c>
      <c r="N299" s="83">
        <v>5847.6947810000011</v>
      </c>
      <c r="O299" s="85">
        <v>98.91</v>
      </c>
      <c r="P299" s="83">
        <v>22.117842955000004</v>
      </c>
      <c r="Q299" s="84">
        <f t="shared" si="5"/>
        <v>1.5571266936089932E-5</v>
      </c>
      <c r="R299" s="84">
        <f>P299/'סכום נכסי הקרן'!$C$42</f>
        <v>3.5615029522919143E-7</v>
      </c>
    </row>
    <row r="300" spans="2:18">
      <c r="B300" s="76" t="s">
        <v>3794</v>
      </c>
      <c r="C300" s="86" t="s">
        <v>3294</v>
      </c>
      <c r="D300" s="73">
        <v>9606</v>
      </c>
      <c r="E300" s="73"/>
      <c r="F300" s="73" t="s">
        <v>516</v>
      </c>
      <c r="G300" s="95">
        <v>44136</v>
      </c>
      <c r="H300" s="73"/>
      <c r="I300" s="83">
        <v>8.999999999978936E-2</v>
      </c>
      <c r="J300" s="86" t="s">
        <v>703</v>
      </c>
      <c r="K300" s="86" t="s">
        <v>134</v>
      </c>
      <c r="L300" s="87">
        <v>7.0095999999999992E-2</v>
      </c>
      <c r="M300" s="115">
        <v>0</v>
      </c>
      <c r="N300" s="83">
        <v>401874.96807500004</v>
      </c>
      <c r="O300" s="85">
        <v>86.502415999999997</v>
      </c>
      <c r="P300" s="83">
        <v>1329.3430460920003</v>
      </c>
      <c r="Q300" s="84">
        <f t="shared" si="5"/>
        <v>9.3587586558272666E-4</v>
      </c>
      <c r="R300" s="84">
        <f>P300/'סכום נכסי הקרן'!$C$42</f>
        <v>2.1405609909148508E-5</v>
      </c>
    </row>
    <row r="301" spans="2:18">
      <c r="B301" s="76" t="s">
        <v>3795</v>
      </c>
      <c r="C301" s="86" t="s">
        <v>3294</v>
      </c>
      <c r="D301" s="73">
        <v>6588</v>
      </c>
      <c r="E301" s="73"/>
      <c r="F301" s="73" t="s">
        <v>516</v>
      </c>
      <c r="G301" s="95">
        <v>43397</v>
      </c>
      <c r="H301" s="73"/>
      <c r="I301" s="83">
        <v>0.74999999999964162</v>
      </c>
      <c r="J301" s="86" t="s">
        <v>703</v>
      </c>
      <c r="K301" s="86" t="s">
        <v>134</v>
      </c>
      <c r="L301" s="87">
        <v>7.6938000000000006E-2</v>
      </c>
      <c r="M301" s="87">
        <v>8.8299999999995257E-2</v>
      </c>
      <c r="N301" s="83">
        <v>365175.89321700006</v>
      </c>
      <c r="O301" s="85">
        <v>99.93</v>
      </c>
      <c r="P301" s="83">
        <v>1395.4550748020004</v>
      </c>
      <c r="Q301" s="84">
        <f t="shared" si="5"/>
        <v>9.824196469462314E-4</v>
      </c>
      <c r="R301" s="84">
        <f>P301/'סכום נכסי הקרן'!$C$42</f>
        <v>2.2470172063386268E-5</v>
      </c>
    </row>
    <row r="302" spans="2:18">
      <c r="B302" s="76" t="s">
        <v>3796</v>
      </c>
      <c r="C302" s="86" t="s">
        <v>3294</v>
      </c>
      <c r="D302" s="73">
        <v>6524</v>
      </c>
      <c r="E302" s="73"/>
      <c r="F302" s="73" t="s">
        <v>516</v>
      </c>
      <c r="G302" s="95">
        <v>43357</v>
      </c>
      <c r="H302" s="73"/>
      <c r="I302" s="83">
        <v>4.51</v>
      </c>
      <c r="J302" s="86" t="s">
        <v>663</v>
      </c>
      <c r="K302" s="86" t="s">
        <v>137</v>
      </c>
      <c r="L302" s="87">
        <v>8.9610000000000009E-2</v>
      </c>
      <c r="M302" s="87">
        <v>9.1899999999999996E-2</v>
      </c>
      <c r="N302" s="83">
        <v>2271936.9500000007</v>
      </c>
      <c r="O302" s="85">
        <v>96.81</v>
      </c>
      <c r="P302" s="83">
        <v>10288.864170000003</v>
      </c>
      <c r="Q302" s="84">
        <f t="shared" si="5"/>
        <v>7.2435024873898878E-3</v>
      </c>
      <c r="R302" s="84">
        <f>P302/'סכום נכסי הקרן'!$C$42</f>
        <v>1.6567537888635624E-4</v>
      </c>
    </row>
    <row r="303" spans="2:18">
      <c r="B303" s="76" t="s">
        <v>3796</v>
      </c>
      <c r="C303" s="86" t="s">
        <v>3294</v>
      </c>
      <c r="D303" s="73" t="s">
        <v>3465</v>
      </c>
      <c r="E303" s="73"/>
      <c r="F303" s="73" t="s">
        <v>516</v>
      </c>
      <c r="G303" s="95">
        <v>42891</v>
      </c>
      <c r="H303" s="73"/>
      <c r="I303" s="83">
        <v>4.4800000000000004</v>
      </c>
      <c r="J303" s="86" t="s">
        <v>663</v>
      </c>
      <c r="K303" s="86" t="s">
        <v>137</v>
      </c>
      <c r="L303" s="87">
        <v>8.9610000000000009E-2</v>
      </c>
      <c r="M303" s="87">
        <v>9.9700000000000011E-2</v>
      </c>
      <c r="N303" s="83">
        <v>6546304.8899999997</v>
      </c>
      <c r="O303" s="85">
        <v>96.81</v>
      </c>
      <c r="P303" s="83">
        <v>29646.087680000004</v>
      </c>
      <c r="Q303" s="84">
        <f t="shared" si="5"/>
        <v>2.0871255204009433E-2</v>
      </c>
      <c r="R303" s="84">
        <f>P303/'סכום נכסי הקרן'!$C$42</f>
        <v>4.7737308294955723E-4</v>
      </c>
    </row>
    <row r="304" spans="2:18">
      <c r="B304" s="76" t="s">
        <v>3797</v>
      </c>
      <c r="C304" s="86" t="s">
        <v>3294</v>
      </c>
      <c r="D304" s="73" t="s">
        <v>3466</v>
      </c>
      <c r="E304" s="73"/>
      <c r="F304" s="73" t="s">
        <v>516</v>
      </c>
      <c r="G304" s="95">
        <v>44144</v>
      </c>
      <c r="H304" s="73"/>
      <c r="I304" s="83">
        <v>0.25</v>
      </c>
      <c r="J304" s="86" t="s">
        <v>703</v>
      </c>
      <c r="K304" s="86" t="s">
        <v>134</v>
      </c>
      <c r="L304" s="87">
        <v>7.8763E-2</v>
      </c>
      <c r="M304" s="115">
        <v>0</v>
      </c>
      <c r="N304" s="83">
        <v>454661.71516900003</v>
      </c>
      <c r="O304" s="85">
        <v>76.690121000000005</v>
      </c>
      <c r="P304" s="83">
        <v>1333.3546732960003</v>
      </c>
      <c r="Q304" s="84">
        <f t="shared" si="5"/>
        <v>9.3870010654368544E-4</v>
      </c>
      <c r="R304" s="84">
        <f>P304/'סכום נכסי הקרן'!$C$42</f>
        <v>2.1470206724306336E-5</v>
      </c>
    </row>
    <row r="305" spans="2:18">
      <c r="B305" s="76" t="s">
        <v>3798</v>
      </c>
      <c r="C305" s="86" t="s">
        <v>3294</v>
      </c>
      <c r="D305" s="73">
        <v>6826</v>
      </c>
      <c r="E305" s="73"/>
      <c r="F305" s="73" t="s">
        <v>516</v>
      </c>
      <c r="G305" s="95">
        <v>43550</v>
      </c>
      <c r="H305" s="73"/>
      <c r="I305" s="83">
        <v>1.9599999999991011</v>
      </c>
      <c r="J305" s="86" t="s">
        <v>663</v>
      </c>
      <c r="K305" s="86" t="s">
        <v>134</v>
      </c>
      <c r="L305" s="87">
        <v>8.4161E-2</v>
      </c>
      <c r="M305" s="87">
        <v>8.5499999999941054E-2</v>
      </c>
      <c r="N305" s="83">
        <v>185149.27102300004</v>
      </c>
      <c r="O305" s="85">
        <v>100.62</v>
      </c>
      <c r="P305" s="83">
        <v>712.40045088400018</v>
      </c>
      <c r="Q305" s="84">
        <f t="shared" si="5"/>
        <v>5.0153975723016384E-4</v>
      </c>
      <c r="R305" s="84">
        <f>P305/'סכום נכסי הקרן'!$C$42</f>
        <v>1.1471355114508983E-5</v>
      </c>
    </row>
    <row r="306" spans="2:18">
      <c r="B306" s="76" t="s">
        <v>3799</v>
      </c>
      <c r="C306" s="86" t="s">
        <v>3294</v>
      </c>
      <c r="D306" s="73">
        <v>6528</v>
      </c>
      <c r="E306" s="73"/>
      <c r="F306" s="73" t="s">
        <v>516</v>
      </c>
      <c r="G306" s="95">
        <v>43373</v>
      </c>
      <c r="H306" s="73"/>
      <c r="I306" s="83">
        <v>4.2999999999991845</v>
      </c>
      <c r="J306" s="86" t="s">
        <v>663</v>
      </c>
      <c r="K306" s="86" t="s">
        <v>137</v>
      </c>
      <c r="L306" s="87">
        <v>3.032E-2</v>
      </c>
      <c r="M306" s="87">
        <v>7.5499999999995931E-2</v>
      </c>
      <c r="N306" s="83">
        <v>316780.63263700006</v>
      </c>
      <c r="O306" s="85">
        <v>82.78</v>
      </c>
      <c r="P306" s="83">
        <v>1226.6904858500002</v>
      </c>
      <c r="Q306" s="84">
        <f t="shared" si="5"/>
        <v>8.6360704531606076E-4</v>
      </c>
      <c r="R306" s="84">
        <f>P306/'סכום נכסי הקרן'!$C$42</f>
        <v>1.9752657597722681E-5</v>
      </c>
    </row>
    <row r="307" spans="2:18">
      <c r="B307" s="76" t="s">
        <v>3800</v>
      </c>
      <c r="C307" s="86" t="s">
        <v>3294</v>
      </c>
      <c r="D307" s="73">
        <v>8860</v>
      </c>
      <c r="E307" s="73"/>
      <c r="F307" s="73" t="s">
        <v>516</v>
      </c>
      <c r="G307" s="95">
        <v>44585</v>
      </c>
      <c r="H307" s="73"/>
      <c r="I307" s="83">
        <v>2.3399999999975201</v>
      </c>
      <c r="J307" s="86" t="s">
        <v>781</v>
      </c>
      <c r="K307" s="86" t="s">
        <v>136</v>
      </c>
      <c r="L307" s="87">
        <v>6.1120000000000001E-2</v>
      </c>
      <c r="M307" s="87">
        <v>7.01999999999256E-2</v>
      </c>
      <c r="N307" s="83">
        <v>19461.415008000004</v>
      </c>
      <c r="O307" s="85">
        <v>102.24</v>
      </c>
      <c r="P307" s="83">
        <v>80.645955480000012</v>
      </c>
      <c r="Q307" s="84">
        <f t="shared" si="5"/>
        <v>5.6775866554890491E-5</v>
      </c>
      <c r="R307" s="84">
        <f>P307/'סכום נכסי הקרן'!$C$42</f>
        <v>1.2985932177780142E-6</v>
      </c>
    </row>
    <row r="308" spans="2:18">
      <c r="B308" s="76" t="s">
        <v>3800</v>
      </c>
      <c r="C308" s="86" t="s">
        <v>3294</v>
      </c>
      <c r="D308" s="73">
        <v>8977</v>
      </c>
      <c r="E308" s="73"/>
      <c r="F308" s="73" t="s">
        <v>516</v>
      </c>
      <c r="G308" s="95">
        <v>44553</v>
      </c>
      <c r="H308" s="73"/>
      <c r="I308" s="83">
        <v>2.3399999999949506</v>
      </c>
      <c r="J308" s="86" t="s">
        <v>781</v>
      </c>
      <c r="K308" s="86" t="s">
        <v>136</v>
      </c>
      <c r="L308" s="87">
        <v>6.1120000000000001E-2</v>
      </c>
      <c r="M308" s="87">
        <v>7.0299999999351978E-2</v>
      </c>
      <c r="N308" s="83">
        <v>2867.9979710000002</v>
      </c>
      <c r="O308" s="85">
        <v>102.22</v>
      </c>
      <c r="P308" s="83">
        <v>11.882342159000002</v>
      </c>
      <c r="Q308" s="84">
        <f t="shared" si="5"/>
        <v>8.3653330010609152E-6</v>
      </c>
      <c r="R308" s="84">
        <f>P308/'סכום נכסי הקרן'!$C$42</f>
        <v>1.9133419459357573E-7</v>
      </c>
    </row>
    <row r="309" spans="2:18">
      <c r="B309" s="76" t="s">
        <v>3800</v>
      </c>
      <c r="C309" s="86" t="s">
        <v>3294</v>
      </c>
      <c r="D309" s="73">
        <v>8978</v>
      </c>
      <c r="E309" s="73"/>
      <c r="F309" s="73" t="s">
        <v>516</v>
      </c>
      <c r="G309" s="95">
        <v>44553</v>
      </c>
      <c r="H309" s="73"/>
      <c r="I309" s="83">
        <v>2.3400000000288679</v>
      </c>
      <c r="J309" s="86" t="s">
        <v>781</v>
      </c>
      <c r="K309" s="86" t="s">
        <v>136</v>
      </c>
      <c r="L309" s="87">
        <v>6.1120000000000001E-2</v>
      </c>
      <c r="M309" s="87">
        <v>7.1300000000380531E-2</v>
      </c>
      <c r="N309" s="83">
        <v>3687.4260310000009</v>
      </c>
      <c r="O309" s="85">
        <v>101.98</v>
      </c>
      <c r="P309" s="83">
        <v>15.241428034000004</v>
      </c>
      <c r="Q309" s="84">
        <f t="shared" si="5"/>
        <v>1.0730175853381196E-5</v>
      </c>
      <c r="R309" s="84">
        <f>P309/'סכום נכסי הקרן'!$C$42</f>
        <v>2.4542353000098762E-7</v>
      </c>
    </row>
    <row r="310" spans="2:18">
      <c r="B310" s="76" t="s">
        <v>3800</v>
      </c>
      <c r="C310" s="86" t="s">
        <v>3294</v>
      </c>
      <c r="D310" s="73">
        <v>8979</v>
      </c>
      <c r="E310" s="73"/>
      <c r="F310" s="73" t="s">
        <v>516</v>
      </c>
      <c r="G310" s="95">
        <v>44553</v>
      </c>
      <c r="H310" s="73"/>
      <c r="I310" s="83">
        <v>2.3399999999974752</v>
      </c>
      <c r="J310" s="86" t="s">
        <v>781</v>
      </c>
      <c r="K310" s="86" t="s">
        <v>136</v>
      </c>
      <c r="L310" s="87">
        <v>6.1120000000000001E-2</v>
      </c>
      <c r="M310" s="87">
        <v>7.0299999999956522E-2</v>
      </c>
      <c r="N310" s="83">
        <v>17207.987692999999</v>
      </c>
      <c r="O310" s="85">
        <v>102.22</v>
      </c>
      <c r="P310" s="83">
        <v>71.294052277000006</v>
      </c>
      <c r="Q310" s="84">
        <f t="shared" si="5"/>
        <v>5.0191997529748136E-5</v>
      </c>
      <c r="R310" s="84">
        <f>P310/'סכום נכסי הקרן'!$C$42</f>
        <v>1.1480051566601312E-6</v>
      </c>
    </row>
    <row r="311" spans="2:18">
      <c r="B311" s="76" t="s">
        <v>3800</v>
      </c>
      <c r="C311" s="86" t="s">
        <v>3294</v>
      </c>
      <c r="D311" s="73">
        <v>8918</v>
      </c>
      <c r="E311" s="73"/>
      <c r="F311" s="73" t="s">
        <v>516</v>
      </c>
      <c r="G311" s="95">
        <v>44553</v>
      </c>
      <c r="H311" s="73"/>
      <c r="I311" s="83">
        <v>2.3400000000157126</v>
      </c>
      <c r="J311" s="86" t="s">
        <v>781</v>
      </c>
      <c r="K311" s="86" t="s">
        <v>136</v>
      </c>
      <c r="L311" s="87">
        <v>6.1120000000000001E-2</v>
      </c>
      <c r="M311" s="87">
        <v>7.0400000000942764E-2</v>
      </c>
      <c r="N311" s="83">
        <v>2458.2839750000003</v>
      </c>
      <c r="O311" s="85">
        <v>102.2</v>
      </c>
      <c r="P311" s="83">
        <v>10.182872076000001</v>
      </c>
      <c r="Q311" s="84">
        <f t="shared" si="5"/>
        <v>7.1688825892313259E-6</v>
      </c>
      <c r="R311" s="84">
        <f>P311/'סכום נכסי הקרן'!$C$42</f>
        <v>1.6396865207547944E-7</v>
      </c>
    </row>
    <row r="312" spans="2:18">
      <c r="B312" s="76" t="s">
        <v>3800</v>
      </c>
      <c r="C312" s="86" t="s">
        <v>3294</v>
      </c>
      <c r="D312" s="73">
        <v>9037</v>
      </c>
      <c r="E312" s="73"/>
      <c r="F312" s="73" t="s">
        <v>516</v>
      </c>
      <c r="G312" s="95">
        <v>44671</v>
      </c>
      <c r="H312" s="73"/>
      <c r="I312" s="83">
        <v>2.3400000001916195</v>
      </c>
      <c r="J312" s="86" t="s">
        <v>781</v>
      </c>
      <c r="K312" s="86" t="s">
        <v>136</v>
      </c>
      <c r="L312" s="87">
        <v>6.1120000000000001E-2</v>
      </c>
      <c r="M312" s="87">
        <v>7.0200000005748595E-2</v>
      </c>
      <c r="N312" s="83">
        <v>1536.4275180000002</v>
      </c>
      <c r="O312" s="85">
        <v>102.24</v>
      </c>
      <c r="P312" s="83">
        <v>6.3667860670000005</v>
      </c>
      <c r="Q312" s="84">
        <f t="shared" si="5"/>
        <v>4.4823053304040041E-6</v>
      </c>
      <c r="R312" s="84">
        <f>P312/'סכום נכסי הקרן'!$C$42</f>
        <v>1.0252051893290751E-7</v>
      </c>
    </row>
    <row r="313" spans="2:18">
      <c r="B313" s="76" t="s">
        <v>3800</v>
      </c>
      <c r="C313" s="86" t="s">
        <v>3294</v>
      </c>
      <c r="D313" s="73">
        <v>9130</v>
      </c>
      <c r="E313" s="73"/>
      <c r="F313" s="73" t="s">
        <v>516</v>
      </c>
      <c r="G313" s="95">
        <v>44742</v>
      </c>
      <c r="H313" s="73"/>
      <c r="I313" s="83">
        <v>2.3399999999748693</v>
      </c>
      <c r="J313" s="86" t="s">
        <v>781</v>
      </c>
      <c r="K313" s="86" t="s">
        <v>136</v>
      </c>
      <c r="L313" s="87">
        <v>6.1120000000000001E-2</v>
      </c>
      <c r="M313" s="87">
        <v>7.019999999924606E-2</v>
      </c>
      <c r="N313" s="83">
        <v>9218.5649750000011</v>
      </c>
      <c r="O313" s="85">
        <v>102.24</v>
      </c>
      <c r="P313" s="83">
        <v>38.200715594000009</v>
      </c>
      <c r="Q313" s="84">
        <f t="shared" si="5"/>
        <v>2.689383141358087E-5</v>
      </c>
      <c r="R313" s="84">
        <f>P313/'סכום נכסי הקרן'!$C$42</f>
        <v>6.1512310058670816E-7</v>
      </c>
    </row>
    <row r="314" spans="2:18">
      <c r="B314" s="76" t="s">
        <v>3800</v>
      </c>
      <c r="C314" s="86" t="s">
        <v>3294</v>
      </c>
      <c r="D314" s="73">
        <v>9313</v>
      </c>
      <c r="E314" s="73"/>
      <c r="F314" s="73" t="s">
        <v>516</v>
      </c>
      <c r="G314" s="95">
        <v>44886</v>
      </c>
      <c r="H314" s="73"/>
      <c r="I314" s="83">
        <v>2.3399999999885082</v>
      </c>
      <c r="J314" s="86" t="s">
        <v>781</v>
      </c>
      <c r="K314" s="86" t="s">
        <v>136</v>
      </c>
      <c r="L314" s="87">
        <v>6.1120000000000001E-2</v>
      </c>
      <c r="M314" s="87">
        <v>7.0199999999655247E-2</v>
      </c>
      <c r="N314" s="83">
        <v>4199.5684920000012</v>
      </c>
      <c r="O314" s="85">
        <v>102.24</v>
      </c>
      <c r="P314" s="83">
        <v>17.402548579999998</v>
      </c>
      <c r="Q314" s="84">
        <f t="shared" si="5"/>
        <v>1.2251634567565034E-5</v>
      </c>
      <c r="R314" s="84">
        <f>P314/'סכום נכסי הקרן'!$C$42</f>
        <v>2.8022275169949297E-7</v>
      </c>
    </row>
    <row r="315" spans="2:18">
      <c r="B315" s="76" t="s">
        <v>3800</v>
      </c>
      <c r="C315" s="86" t="s">
        <v>3294</v>
      </c>
      <c r="D315" s="73">
        <v>9496</v>
      </c>
      <c r="E315" s="73"/>
      <c r="F315" s="73" t="s">
        <v>516</v>
      </c>
      <c r="G315" s="95">
        <v>44985</v>
      </c>
      <c r="H315" s="73"/>
      <c r="I315" s="83">
        <v>2.33999999998233</v>
      </c>
      <c r="J315" s="86" t="s">
        <v>781</v>
      </c>
      <c r="K315" s="86" t="s">
        <v>136</v>
      </c>
      <c r="L315" s="87">
        <v>6.1120000000000001E-2</v>
      </c>
      <c r="M315" s="87">
        <v>7.0199999999838031E-2</v>
      </c>
      <c r="N315" s="83">
        <v>6555.4240020000007</v>
      </c>
      <c r="O315" s="85">
        <v>102.24</v>
      </c>
      <c r="P315" s="83">
        <v>27.164953622000006</v>
      </c>
      <c r="Q315" s="84">
        <f t="shared" si="5"/>
        <v>1.9124502557291309E-5</v>
      </c>
      <c r="R315" s="84">
        <f>P315/'סכום נכסי הקרן'!$C$42</f>
        <v>4.3742087653151954E-7</v>
      </c>
    </row>
    <row r="316" spans="2:18">
      <c r="B316" s="76" t="s">
        <v>3800</v>
      </c>
      <c r="C316" s="86" t="s">
        <v>3294</v>
      </c>
      <c r="D316" s="73">
        <v>9547</v>
      </c>
      <c r="E316" s="73"/>
      <c r="F316" s="73" t="s">
        <v>516</v>
      </c>
      <c r="G316" s="95">
        <v>45036</v>
      </c>
      <c r="H316" s="73"/>
      <c r="I316" s="83">
        <v>2.3399999998775134</v>
      </c>
      <c r="J316" s="86" t="s">
        <v>781</v>
      </c>
      <c r="K316" s="86" t="s">
        <v>136</v>
      </c>
      <c r="L316" s="87">
        <v>6.1120000000000001E-2</v>
      </c>
      <c r="M316" s="87">
        <v>7.0099999998162688E-2</v>
      </c>
      <c r="N316" s="83">
        <v>1536.4275180000002</v>
      </c>
      <c r="O316" s="85">
        <v>102.26</v>
      </c>
      <c r="P316" s="83">
        <v>6.3680317170000009</v>
      </c>
      <c r="Q316" s="84">
        <f t="shared" si="5"/>
        <v>4.483182285209155E-6</v>
      </c>
      <c r="R316" s="84">
        <f>P316/'סכום נכסי הקרן'!$C$42</f>
        <v>1.0254057688413516E-7</v>
      </c>
    </row>
    <row r="317" spans="2:18">
      <c r="B317" s="76" t="s">
        <v>3800</v>
      </c>
      <c r="C317" s="86" t="s">
        <v>3294</v>
      </c>
      <c r="D317" s="73">
        <v>9718</v>
      </c>
      <c r="E317" s="73"/>
      <c r="F317" s="73" t="s">
        <v>516</v>
      </c>
      <c r="G317" s="95">
        <v>45163</v>
      </c>
      <c r="H317" s="73"/>
      <c r="I317" s="83">
        <v>2.379999999993716</v>
      </c>
      <c r="J317" s="86" t="s">
        <v>781</v>
      </c>
      <c r="K317" s="86" t="s">
        <v>136</v>
      </c>
      <c r="L317" s="87">
        <v>6.4320000000000002E-2</v>
      </c>
      <c r="M317" s="87">
        <v>7.2399999999602019E-2</v>
      </c>
      <c r="N317" s="83">
        <v>14184.298692000004</v>
      </c>
      <c r="O317" s="85">
        <v>99.65</v>
      </c>
      <c r="P317" s="83">
        <v>57.289162722000007</v>
      </c>
      <c r="Q317" s="84">
        <f t="shared" si="5"/>
        <v>4.033236184488292E-5</v>
      </c>
      <c r="R317" s="84">
        <f>P317/'סכום נכסי הקרן'!$C$42</f>
        <v>9.2249286055541972E-7</v>
      </c>
    </row>
    <row r="318" spans="2:18">
      <c r="B318" s="76" t="s">
        <v>3800</v>
      </c>
      <c r="C318" s="86" t="s">
        <v>3294</v>
      </c>
      <c r="D318" s="73">
        <v>8829</v>
      </c>
      <c r="E318" s="73"/>
      <c r="F318" s="73" t="s">
        <v>516</v>
      </c>
      <c r="G318" s="95">
        <v>44553</v>
      </c>
      <c r="H318" s="73"/>
      <c r="I318" s="83">
        <v>2.3400000000006749</v>
      </c>
      <c r="J318" s="86" t="s">
        <v>781</v>
      </c>
      <c r="K318" s="86" t="s">
        <v>136</v>
      </c>
      <c r="L318" s="87">
        <v>6.1180000000000005E-2</v>
      </c>
      <c r="M318" s="87">
        <v>6.9900000000035309E-2</v>
      </c>
      <c r="N318" s="83">
        <v>185907.72790600001</v>
      </c>
      <c r="O318" s="85">
        <v>102.24</v>
      </c>
      <c r="P318" s="83">
        <v>770.38109557200016</v>
      </c>
      <c r="Q318" s="84">
        <f t="shared" si="5"/>
        <v>5.4235893192998864E-4</v>
      </c>
      <c r="R318" s="84">
        <f>P318/'סכום נכסי הקרן'!$C$42</f>
        <v>1.2404982492423876E-5</v>
      </c>
    </row>
    <row r="319" spans="2:18">
      <c r="B319" s="76" t="s">
        <v>3801</v>
      </c>
      <c r="C319" s="86" t="s">
        <v>3294</v>
      </c>
      <c r="D319" s="73">
        <v>7382</v>
      </c>
      <c r="E319" s="73"/>
      <c r="F319" s="73" t="s">
        <v>516</v>
      </c>
      <c r="G319" s="95">
        <v>43860</v>
      </c>
      <c r="H319" s="73"/>
      <c r="I319" s="83">
        <v>2.6399999999998642</v>
      </c>
      <c r="J319" s="86" t="s">
        <v>663</v>
      </c>
      <c r="K319" s="86" t="s">
        <v>134</v>
      </c>
      <c r="L319" s="87">
        <v>8.1652000000000002E-2</v>
      </c>
      <c r="M319" s="87">
        <v>8.3600000000001368E-2</v>
      </c>
      <c r="N319" s="83">
        <v>306135.83563100005</v>
      </c>
      <c r="O319" s="85">
        <v>100.74</v>
      </c>
      <c r="P319" s="83">
        <v>1179.3263676190002</v>
      </c>
      <c r="Q319" s="84">
        <f t="shared" si="5"/>
        <v>8.3026205187940649E-4</v>
      </c>
      <c r="R319" s="84">
        <f>P319/'סכום נכסי הקרן'!$C$42</f>
        <v>1.8989981747027773E-5</v>
      </c>
    </row>
    <row r="320" spans="2:18">
      <c r="B320" s="76" t="s">
        <v>3802</v>
      </c>
      <c r="C320" s="86" t="s">
        <v>3294</v>
      </c>
      <c r="D320" s="73">
        <v>9158</v>
      </c>
      <c r="E320" s="73"/>
      <c r="F320" s="73" t="s">
        <v>516</v>
      </c>
      <c r="G320" s="95">
        <v>44179</v>
      </c>
      <c r="H320" s="73"/>
      <c r="I320" s="83">
        <v>2.4699999999989792</v>
      </c>
      <c r="J320" s="86" t="s">
        <v>663</v>
      </c>
      <c r="K320" s="86" t="s">
        <v>134</v>
      </c>
      <c r="L320" s="87">
        <v>8.0410999999999996E-2</v>
      </c>
      <c r="M320" s="87">
        <v>9.6599999999949754E-2</v>
      </c>
      <c r="N320" s="83">
        <v>136827.47509399999</v>
      </c>
      <c r="O320" s="85">
        <v>97.38</v>
      </c>
      <c r="P320" s="83">
        <v>509.51969831600013</v>
      </c>
      <c r="Q320" s="84">
        <f t="shared" ref="Q320:Q323" si="6">IFERROR(P320/$P$10,0)</f>
        <v>3.5870890519551794E-4</v>
      </c>
      <c r="R320" s="84">
        <f>P320/'סכום נכסי הקרן'!$C$42</f>
        <v>8.2044886271022889E-6</v>
      </c>
    </row>
    <row r="321" spans="2:18">
      <c r="B321" s="76" t="s">
        <v>3803</v>
      </c>
      <c r="C321" s="86" t="s">
        <v>3294</v>
      </c>
      <c r="D321" s="73">
        <v>7823</v>
      </c>
      <c r="E321" s="73"/>
      <c r="F321" s="73" t="s">
        <v>516</v>
      </c>
      <c r="G321" s="95">
        <v>44027</v>
      </c>
      <c r="H321" s="73"/>
      <c r="I321" s="83">
        <v>3.35999999999982</v>
      </c>
      <c r="J321" s="86" t="s">
        <v>781</v>
      </c>
      <c r="K321" s="86" t="s">
        <v>136</v>
      </c>
      <c r="L321" s="87">
        <v>2.35E-2</v>
      </c>
      <c r="M321" s="87">
        <v>2.1300000000002463E-2</v>
      </c>
      <c r="N321" s="83">
        <v>217005.02226300002</v>
      </c>
      <c r="O321" s="85">
        <v>101.47</v>
      </c>
      <c r="P321" s="83">
        <v>892.47236790600016</v>
      </c>
      <c r="Q321" s="84">
        <f t="shared" si="6"/>
        <v>6.2831287400053743E-4</v>
      </c>
      <c r="R321" s="84">
        <f>P321/'סכום נכסי הקרן'!$C$42</f>
        <v>1.4370944669437701E-5</v>
      </c>
    </row>
    <row r="322" spans="2:18">
      <c r="B322" s="76" t="s">
        <v>3803</v>
      </c>
      <c r="C322" s="86" t="s">
        <v>3294</v>
      </c>
      <c r="D322" s="73">
        <v>7993</v>
      </c>
      <c r="E322" s="73"/>
      <c r="F322" s="73" t="s">
        <v>516</v>
      </c>
      <c r="G322" s="95">
        <v>44119</v>
      </c>
      <c r="H322" s="73"/>
      <c r="I322" s="83">
        <v>3.3599999999989687</v>
      </c>
      <c r="J322" s="86" t="s">
        <v>781</v>
      </c>
      <c r="K322" s="86" t="s">
        <v>136</v>
      </c>
      <c r="L322" s="87">
        <v>2.35E-2</v>
      </c>
      <c r="M322" s="87">
        <v>2.1299999999998764E-2</v>
      </c>
      <c r="N322" s="83">
        <v>217005.02239800003</v>
      </c>
      <c r="O322" s="85">
        <v>101.47</v>
      </c>
      <c r="P322" s="83">
        <v>892.47236844700024</v>
      </c>
      <c r="Q322" s="84">
        <f t="shared" si="6"/>
        <v>6.2831287438140887E-4</v>
      </c>
      <c r="R322" s="84">
        <f>P322/'סכום נכסי הקרן'!$C$42</f>
        <v>1.4370944678149099E-5</v>
      </c>
    </row>
    <row r="323" spans="2:18">
      <c r="B323" s="76" t="s">
        <v>3803</v>
      </c>
      <c r="C323" s="86" t="s">
        <v>3294</v>
      </c>
      <c r="D323" s="73">
        <v>8187</v>
      </c>
      <c r="E323" s="73"/>
      <c r="F323" s="73" t="s">
        <v>516</v>
      </c>
      <c r="G323" s="95">
        <v>44211</v>
      </c>
      <c r="H323" s="73"/>
      <c r="I323" s="83">
        <v>3.35999999999982</v>
      </c>
      <c r="J323" s="86" t="s">
        <v>781</v>
      </c>
      <c r="K323" s="86" t="s">
        <v>136</v>
      </c>
      <c r="L323" s="87">
        <v>2.35E-2</v>
      </c>
      <c r="M323" s="87">
        <v>2.1300000000002463E-2</v>
      </c>
      <c r="N323" s="83">
        <v>217005.02226300002</v>
      </c>
      <c r="O323" s="85">
        <v>101.47</v>
      </c>
      <c r="P323" s="83">
        <v>892.47236790600016</v>
      </c>
      <c r="Q323" s="84">
        <f t="shared" si="6"/>
        <v>6.2831287400053743E-4</v>
      </c>
      <c r="R323" s="84">
        <f>P323/'סכום נכסי הקרן'!$C$42</f>
        <v>1.4370944669437701E-5</v>
      </c>
    </row>
    <row r="324" spans="2:18">
      <c r="B324" s="136"/>
      <c r="C324" s="136"/>
      <c r="D324" s="136"/>
      <c r="E324" s="136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</row>
    <row r="325" spans="2:18">
      <c r="B325" s="136"/>
      <c r="C325" s="136"/>
      <c r="D325" s="136"/>
      <c r="E325" s="136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</row>
    <row r="326" spans="2:18">
      <c r="B326" s="136"/>
      <c r="C326" s="136"/>
      <c r="D326" s="136"/>
      <c r="E326" s="136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</row>
    <row r="327" spans="2:18">
      <c r="B327" s="141" t="s">
        <v>227</v>
      </c>
      <c r="C327" s="136"/>
      <c r="D327" s="136"/>
      <c r="E327" s="136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</row>
    <row r="328" spans="2:18">
      <c r="B328" s="141" t="s">
        <v>114</v>
      </c>
      <c r="C328" s="136"/>
      <c r="D328" s="136"/>
      <c r="E328" s="136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</row>
    <row r="329" spans="2:18">
      <c r="B329" s="141" t="s">
        <v>210</v>
      </c>
      <c r="C329" s="136"/>
      <c r="D329" s="136"/>
      <c r="E329" s="136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</row>
    <row r="330" spans="2:18">
      <c r="B330" s="141" t="s">
        <v>218</v>
      </c>
      <c r="C330" s="136"/>
      <c r="D330" s="136"/>
      <c r="E330" s="136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</row>
    <row r="331" spans="2:18">
      <c r="B331" s="136"/>
      <c r="C331" s="136"/>
      <c r="D331" s="136"/>
      <c r="E331" s="136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</row>
    <row r="332" spans="2:18">
      <c r="B332" s="136"/>
      <c r="C332" s="136"/>
      <c r="D332" s="136"/>
      <c r="E332" s="136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</row>
    <row r="333" spans="2:18">
      <c r="B333" s="136"/>
      <c r="C333" s="136"/>
      <c r="D333" s="136"/>
      <c r="E333" s="136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</row>
    <row r="334" spans="2:18">
      <c r="B334" s="136"/>
      <c r="C334" s="136"/>
      <c r="D334" s="136"/>
      <c r="E334" s="136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</row>
    <row r="335" spans="2:18">
      <c r="B335" s="136"/>
      <c r="C335" s="136"/>
      <c r="D335" s="136"/>
      <c r="E335" s="136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</row>
    <row r="336" spans="2:18">
      <c r="B336" s="136"/>
      <c r="C336" s="136"/>
      <c r="D336" s="136"/>
      <c r="E336" s="136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</row>
    <row r="337" spans="2:18">
      <c r="B337" s="136"/>
      <c r="C337" s="136"/>
      <c r="D337" s="136"/>
      <c r="E337" s="136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</row>
    <row r="338" spans="2:18">
      <c r="B338" s="136"/>
      <c r="C338" s="136"/>
      <c r="D338" s="136"/>
      <c r="E338" s="136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</row>
    <row r="339" spans="2:18">
      <c r="B339" s="136"/>
      <c r="C339" s="136"/>
      <c r="D339" s="136"/>
      <c r="E339" s="136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</row>
    <row r="340" spans="2:18">
      <c r="B340" s="136"/>
      <c r="C340" s="136"/>
      <c r="D340" s="136"/>
      <c r="E340" s="136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</row>
    <row r="341" spans="2:18">
      <c r="B341" s="136"/>
      <c r="C341" s="136"/>
      <c r="D341" s="136"/>
      <c r="E341" s="136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</row>
    <row r="342" spans="2:18">
      <c r="B342" s="136"/>
      <c r="C342" s="136"/>
      <c r="D342" s="136"/>
      <c r="E342" s="136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</row>
    <row r="343" spans="2:18">
      <c r="B343" s="136"/>
      <c r="C343" s="136"/>
      <c r="D343" s="136"/>
      <c r="E343" s="136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</row>
    <row r="344" spans="2:18">
      <c r="B344" s="136"/>
      <c r="C344" s="136"/>
      <c r="D344" s="136"/>
      <c r="E344" s="136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</row>
    <row r="345" spans="2:18">
      <c r="B345" s="136"/>
      <c r="C345" s="136"/>
      <c r="D345" s="136"/>
      <c r="E345" s="136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</row>
    <row r="346" spans="2:18">
      <c r="B346" s="136"/>
      <c r="C346" s="136"/>
      <c r="D346" s="136"/>
      <c r="E346" s="136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</row>
    <row r="347" spans="2:18">
      <c r="B347" s="136"/>
      <c r="C347" s="136"/>
      <c r="D347" s="136"/>
      <c r="E347" s="136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</row>
    <row r="348" spans="2:18">
      <c r="B348" s="136"/>
      <c r="C348" s="136"/>
      <c r="D348" s="136"/>
      <c r="E348" s="136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</row>
    <row r="349" spans="2:18">
      <c r="B349" s="136"/>
      <c r="C349" s="136"/>
      <c r="D349" s="136"/>
      <c r="E349" s="136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</row>
    <row r="350" spans="2:18">
      <c r="B350" s="136"/>
      <c r="C350" s="136"/>
      <c r="D350" s="136"/>
      <c r="E350" s="136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</row>
    <row r="351" spans="2:18">
      <c r="B351" s="136"/>
      <c r="C351" s="136"/>
      <c r="D351" s="136"/>
      <c r="E351" s="136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</row>
    <row r="352" spans="2:18">
      <c r="B352" s="136"/>
      <c r="C352" s="136"/>
      <c r="D352" s="136"/>
      <c r="E352" s="136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</row>
    <row r="353" spans="2:18">
      <c r="B353" s="136"/>
      <c r="C353" s="136"/>
      <c r="D353" s="136"/>
      <c r="E353" s="136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</row>
    <row r="354" spans="2:18">
      <c r="B354" s="136"/>
      <c r="C354" s="136"/>
      <c r="D354" s="136"/>
      <c r="E354" s="136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</row>
    <row r="355" spans="2:18">
      <c r="B355" s="136"/>
      <c r="C355" s="136"/>
      <c r="D355" s="136"/>
      <c r="E355" s="136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</row>
    <row r="356" spans="2:18">
      <c r="B356" s="136"/>
      <c r="C356" s="136"/>
      <c r="D356" s="136"/>
      <c r="E356" s="136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</row>
    <row r="357" spans="2:18">
      <c r="B357" s="136"/>
      <c r="C357" s="136"/>
      <c r="D357" s="136"/>
      <c r="E357" s="136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</row>
    <row r="358" spans="2:18">
      <c r="B358" s="136"/>
      <c r="C358" s="136"/>
      <c r="D358" s="136"/>
      <c r="E358" s="136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</row>
    <row r="359" spans="2:18">
      <c r="B359" s="136"/>
      <c r="C359" s="136"/>
      <c r="D359" s="136"/>
      <c r="E359" s="136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</row>
    <row r="360" spans="2:18">
      <c r="B360" s="136"/>
      <c r="C360" s="136"/>
      <c r="D360" s="136"/>
      <c r="E360" s="136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</row>
    <row r="361" spans="2:18">
      <c r="B361" s="136"/>
      <c r="C361" s="136"/>
      <c r="D361" s="136"/>
      <c r="E361" s="136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</row>
    <row r="362" spans="2:18">
      <c r="B362" s="136"/>
      <c r="C362" s="136"/>
      <c r="D362" s="136"/>
      <c r="E362" s="136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</row>
    <row r="363" spans="2:18">
      <c r="B363" s="136"/>
      <c r="C363" s="136"/>
      <c r="D363" s="136"/>
      <c r="E363" s="136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</row>
    <row r="364" spans="2:18">
      <c r="B364" s="136"/>
      <c r="C364" s="136"/>
      <c r="D364" s="136"/>
      <c r="E364" s="136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</row>
    <row r="365" spans="2:18">
      <c r="B365" s="136"/>
      <c r="C365" s="136"/>
      <c r="D365" s="136"/>
      <c r="E365" s="136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</row>
    <row r="366" spans="2:18">
      <c r="B366" s="136"/>
      <c r="C366" s="136"/>
      <c r="D366" s="136"/>
      <c r="E366" s="136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</row>
    <row r="367" spans="2:18">
      <c r="B367" s="136"/>
      <c r="C367" s="136"/>
      <c r="D367" s="136"/>
      <c r="E367" s="136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</row>
    <row r="368" spans="2:18">
      <c r="B368" s="136"/>
      <c r="C368" s="136"/>
      <c r="D368" s="136"/>
      <c r="E368" s="136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</row>
    <row r="369" spans="2:18">
      <c r="B369" s="136"/>
      <c r="C369" s="136"/>
      <c r="D369" s="136"/>
      <c r="E369" s="136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</row>
    <row r="370" spans="2:18">
      <c r="B370" s="136"/>
      <c r="C370" s="136"/>
      <c r="D370" s="136"/>
      <c r="E370" s="136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</row>
    <row r="371" spans="2:18">
      <c r="B371" s="136"/>
      <c r="C371" s="136"/>
      <c r="D371" s="136"/>
      <c r="E371" s="136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</row>
    <row r="372" spans="2:18">
      <c r="B372" s="136"/>
      <c r="C372" s="136"/>
      <c r="D372" s="136"/>
      <c r="E372" s="136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</row>
    <row r="373" spans="2:18">
      <c r="B373" s="136"/>
      <c r="C373" s="136"/>
      <c r="D373" s="136"/>
      <c r="E373" s="136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</row>
    <row r="374" spans="2:18">
      <c r="B374" s="136"/>
      <c r="C374" s="136"/>
      <c r="D374" s="136"/>
      <c r="E374" s="136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</row>
    <row r="375" spans="2:18">
      <c r="B375" s="136"/>
      <c r="C375" s="136"/>
      <c r="D375" s="136"/>
      <c r="E375" s="136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</row>
    <row r="376" spans="2:18">
      <c r="B376" s="136"/>
      <c r="C376" s="136"/>
      <c r="D376" s="136"/>
      <c r="E376" s="136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</row>
    <row r="377" spans="2:18">
      <c r="B377" s="136"/>
      <c r="C377" s="136"/>
      <c r="D377" s="136"/>
      <c r="E377" s="136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</row>
    <row r="378" spans="2:18">
      <c r="B378" s="136"/>
      <c r="C378" s="136"/>
      <c r="D378" s="136"/>
      <c r="E378" s="136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</row>
    <row r="379" spans="2:18">
      <c r="B379" s="136"/>
      <c r="C379" s="136"/>
      <c r="D379" s="136"/>
      <c r="E379" s="136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</row>
    <row r="380" spans="2:18">
      <c r="B380" s="136"/>
      <c r="C380" s="136"/>
      <c r="D380" s="136"/>
      <c r="E380" s="136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</row>
    <row r="381" spans="2:18">
      <c r="B381" s="136"/>
      <c r="C381" s="136"/>
      <c r="D381" s="136"/>
      <c r="E381" s="136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</row>
    <row r="382" spans="2:18">
      <c r="B382" s="136"/>
      <c r="C382" s="136"/>
      <c r="D382" s="136"/>
      <c r="E382" s="136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</row>
    <row r="383" spans="2:18">
      <c r="B383" s="136"/>
      <c r="C383" s="136"/>
      <c r="D383" s="136"/>
      <c r="E383" s="136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</row>
    <row r="384" spans="2:18">
      <c r="B384" s="136"/>
      <c r="C384" s="136"/>
      <c r="D384" s="136"/>
      <c r="E384" s="136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</row>
    <row r="385" spans="2:18">
      <c r="B385" s="136"/>
      <c r="C385" s="136"/>
      <c r="D385" s="136"/>
      <c r="E385" s="136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</row>
    <row r="386" spans="2:18">
      <c r="B386" s="136"/>
      <c r="C386" s="136"/>
      <c r="D386" s="136"/>
      <c r="E386" s="136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</row>
    <row r="387" spans="2:18">
      <c r="B387" s="136"/>
      <c r="C387" s="136"/>
      <c r="D387" s="136"/>
      <c r="E387" s="136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</row>
    <row r="388" spans="2:18">
      <c r="B388" s="136"/>
      <c r="C388" s="136"/>
      <c r="D388" s="136"/>
      <c r="E388" s="136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</row>
    <row r="389" spans="2:18">
      <c r="B389" s="136"/>
      <c r="C389" s="136"/>
      <c r="D389" s="136"/>
      <c r="E389" s="136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</row>
    <row r="390" spans="2:18">
      <c r="B390" s="136"/>
      <c r="C390" s="136"/>
      <c r="D390" s="136"/>
      <c r="E390" s="136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</row>
    <row r="391" spans="2:18">
      <c r="B391" s="136"/>
      <c r="C391" s="136"/>
      <c r="D391" s="136"/>
      <c r="E391" s="136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</row>
    <row r="392" spans="2:18">
      <c r="B392" s="136"/>
      <c r="C392" s="136"/>
      <c r="D392" s="136"/>
      <c r="E392" s="136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</row>
    <row r="393" spans="2:18">
      <c r="B393" s="136"/>
      <c r="C393" s="136"/>
      <c r="D393" s="136"/>
      <c r="E393" s="136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</row>
    <row r="394" spans="2:18">
      <c r="B394" s="136"/>
      <c r="C394" s="136"/>
      <c r="D394" s="136"/>
      <c r="E394" s="136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</row>
    <row r="395" spans="2:18">
      <c r="B395" s="136"/>
      <c r="C395" s="136"/>
      <c r="D395" s="136"/>
      <c r="E395" s="136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</row>
    <row r="396" spans="2:18">
      <c r="B396" s="136"/>
      <c r="C396" s="136"/>
      <c r="D396" s="136"/>
      <c r="E396" s="136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</row>
    <row r="397" spans="2:18">
      <c r="B397" s="136"/>
      <c r="C397" s="136"/>
      <c r="D397" s="136"/>
      <c r="E397" s="136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</row>
    <row r="398" spans="2:18">
      <c r="B398" s="136"/>
      <c r="C398" s="136"/>
      <c r="D398" s="136"/>
      <c r="E398" s="136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</row>
    <row r="399" spans="2:18">
      <c r="B399" s="136"/>
      <c r="C399" s="136"/>
      <c r="D399" s="136"/>
      <c r="E399" s="136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</row>
    <row r="400" spans="2:18">
      <c r="B400" s="136"/>
      <c r="C400" s="136"/>
      <c r="D400" s="136"/>
      <c r="E400" s="136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</row>
    <row r="401" spans="2:18">
      <c r="B401" s="136"/>
      <c r="C401" s="136"/>
      <c r="D401" s="136"/>
      <c r="E401" s="136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</row>
    <row r="402" spans="2:18">
      <c r="B402" s="136"/>
      <c r="C402" s="136"/>
      <c r="D402" s="136"/>
      <c r="E402" s="136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</row>
    <row r="403" spans="2:18">
      <c r="B403" s="136"/>
      <c r="C403" s="136"/>
      <c r="D403" s="136"/>
      <c r="E403" s="136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</row>
    <row r="404" spans="2:18">
      <c r="B404" s="136"/>
      <c r="C404" s="136"/>
      <c r="D404" s="136"/>
      <c r="E404" s="136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</row>
    <row r="405" spans="2:18">
      <c r="B405" s="136"/>
      <c r="C405" s="136"/>
      <c r="D405" s="136"/>
      <c r="E405" s="136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</row>
    <row r="406" spans="2:18">
      <c r="B406" s="136"/>
      <c r="C406" s="136"/>
      <c r="D406" s="136"/>
      <c r="E406" s="136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</row>
    <row r="407" spans="2:18">
      <c r="B407" s="136"/>
      <c r="C407" s="136"/>
      <c r="D407" s="136"/>
      <c r="E407" s="136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</row>
    <row r="408" spans="2:18">
      <c r="B408" s="136"/>
      <c r="C408" s="136"/>
      <c r="D408" s="136"/>
      <c r="E408" s="136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</row>
    <row r="409" spans="2:18">
      <c r="B409" s="136"/>
      <c r="C409" s="136"/>
      <c r="D409" s="136"/>
      <c r="E409" s="136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</row>
    <row r="410" spans="2:18">
      <c r="B410" s="136"/>
      <c r="C410" s="136"/>
      <c r="D410" s="136"/>
      <c r="E410" s="136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</row>
    <row r="411" spans="2:18">
      <c r="B411" s="136"/>
      <c r="C411" s="136"/>
      <c r="D411" s="136"/>
      <c r="E411" s="136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</row>
    <row r="412" spans="2:18">
      <c r="B412" s="136"/>
      <c r="C412" s="136"/>
      <c r="D412" s="136"/>
      <c r="E412" s="136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</row>
    <row r="413" spans="2:18">
      <c r="B413" s="136"/>
      <c r="C413" s="136"/>
      <c r="D413" s="136"/>
      <c r="E413" s="136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</row>
    <row r="414" spans="2:18">
      <c r="B414" s="136"/>
      <c r="C414" s="136"/>
      <c r="D414" s="136"/>
      <c r="E414" s="136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</row>
    <row r="415" spans="2:18">
      <c r="B415" s="136"/>
      <c r="C415" s="136"/>
      <c r="D415" s="136"/>
      <c r="E415" s="136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</row>
    <row r="416" spans="2:18">
      <c r="B416" s="136"/>
      <c r="C416" s="136"/>
      <c r="D416" s="136"/>
      <c r="E416" s="136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</row>
    <row r="417" spans="2:18">
      <c r="B417" s="136"/>
      <c r="C417" s="136"/>
      <c r="D417" s="136"/>
      <c r="E417" s="136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</row>
    <row r="418" spans="2:18">
      <c r="B418" s="136"/>
      <c r="C418" s="136"/>
      <c r="D418" s="136"/>
      <c r="E418" s="136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</row>
    <row r="419" spans="2:18">
      <c r="B419" s="136"/>
      <c r="C419" s="136"/>
      <c r="D419" s="136"/>
      <c r="E419" s="136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</row>
    <row r="420" spans="2:18">
      <c r="B420" s="136"/>
      <c r="C420" s="136"/>
      <c r="D420" s="136"/>
      <c r="E420" s="136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</row>
    <row r="421" spans="2:18">
      <c r="B421" s="136"/>
      <c r="C421" s="136"/>
      <c r="D421" s="136"/>
      <c r="E421" s="136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</row>
    <row r="422" spans="2:18">
      <c r="B422" s="136"/>
      <c r="C422" s="136"/>
      <c r="D422" s="136"/>
      <c r="E422" s="136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</row>
    <row r="423" spans="2:18">
      <c r="B423" s="136"/>
      <c r="C423" s="136"/>
      <c r="D423" s="136"/>
      <c r="E423" s="136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</row>
    <row r="424" spans="2:18">
      <c r="B424" s="136"/>
      <c r="C424" s="136"/>
      <c r="D424" s="136"/>
      <c r="E424" s="136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</row>
    <row r="425" spans="2:18">
      <c r="B425" s="136"/>
      <c r="C425" s="136"/>
      <c r="D425" s="136"/>
      <c r="E425" s="136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</row>
    <row r="426" spans="2:18">
      <c r="B426" s="136"/>
      <c r="C426" s="136"/>
      <c r="D426" s="136"/>
      <c r="E426" s="136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</row>
    <row r="427" spans="2:18">
      <c r="B427" s="136"/>
      <c r="C427" s="136"/>
      <c r="D427" s="136"/>
      <c r="E427" s="136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</row>
    <row r="428" spans="2:18">
      <c r="B428" s="136"/>
      <c r="C428" s="136"/>
      <c r="D428" s="136"/>
      <c r="E428" s="136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</row>
    <row r="429" spans="2:18">
      <c r="B429" s="136"/>
      <c r="C429" s="136"/>
      <c r="D429" s="136"/>
      <c r="E429" s="136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</row>
    <row r="430" spans="2:18">
      <c r="B430" s="136"/>
      <c r="C430" s="136"/>
      <c r="D430" s="136"/>
      <c r="E430" s="136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</row>
    <row r="431" spans="2:18">
      <c r="B431" s="136"/>
      <c r="C431" s="136"/>
      <c r="D431" s="136"/>
      <c r="E431" s="136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</row>
    <row r="432" spans="2:18">
      <c r="B432" s="136"/>
      <c r="C432" s="136"/>
      <c r="D432" s="136"/>
      <c r="E432" s="136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</row>
    <row r="433" spans="2:18">
      <c r="B433" s="136"/>
      <c r="C433" s="136"/>
      <c r="D433" s="136"/>
      <c r="E433" s="136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</row>
    <row r="434" spans="2:18">
      <c r="B434" s="136"/>
      <c r="C434" s="136"/>
      <c r="D434" s="136"/>
      <c r="E434" s="136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</row>
    <row r="435" spans="2:18">
      <c r="B435" s="136"/>
      <c r="C435" s="136"/>
      <c r="D435" s="136"/>
      <c r="E435" s="136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</row>
    <row r="436" spans="2:18">
      <c r="B436" s="136"/>
      <c r="C436" s="136"/>
      <c r="D436" s="136"/>
      <c r="E436" s="136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</row>
    <row r="437" spans="2:18">
      <c r="B437" s="136"/>
      <c r="C437" s="136"/>
      <c r="D437" s="136"/>
      <c r="E437" s="136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</row>
    <row r="438" spans="2:18">
      <c r="B438" s="136"/>
      <c r="C438" s="136"/>
      <c r="D438" s="136"/>
      <c r="E438" s="136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</row>
    <row r="439" spans="2:18">
      <c r="B439" s="136"/>
      <c r="C439" s="136"/>
      <c r="D439" s="136"/>
      <c r="E439" s="136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</row>
    <row r="440" spans="2:18">
      <c r="B440" s="136"/>
      <c r="C440" s="136"/>
      <c r="D440" s="136"/>
      <c r="E440" s="136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</row>
    <row r="441" spans="2:18">
      <c r="B441" s="136"/>
      <c r="C441" s="136"/>
      <c r="D441" s="136"/>
      <c r="E441" s="136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</row>
    <row r="442" spans="2:18">
      <c r="B442" s="136"/>
      <c r="C442" s="136"/>
      <c r="D442" s="136"/>
      <c r="E442" s="136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</row>
    <row r="443" spans="2:18">
      <c r="B443" s="136"/>
      <c r="C443" s="136"/>
      <c r="D443" s="136"/>
      <c r="E443" s="136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</row>
    <row r="444" spans="2:18">
      <c r="B444" s="136"/>
      <c r="C444" s="136"/>
      <c r="D444" s="136"/>
      <c r="E444" s="136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</row>
    <row r="445" spans="2:18">
      <c r="B445" s="136"/>
      <c r="C445" s="136"/>
      <c r="D445" s="136"/>
      <c r="E445" s="136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</row>
    <row r="446" spans="2:18">
      <c r="B446" s="136"/>
      <c r="C446" s="136"/>
      <c r="D446" s="136"/>
      <c r="E446" s="136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</row>
    <row r="447" spans="2:18">
      <c r="B447" s="136"/>
      <c r="C447" s="136"/>
      <c r="D447" s="136"/>
      <c r="E447" s="136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</row>
    <row r="448" spans="2:18">
      <c r="B448" s="136"/>
      <c r="C448" s="136"/>
      <c r="D448" s="136"/>
      <c r="E448" s="136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</row>
    <row r="449" spans="2:18">
      <c r="B449" s="136"/>
      <c r="C449" s="136"/>
      <c r="D449" s="136"/>
      <c r="E449" s="136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</row>
    <row r="450" spans="2:18">
      <c r="B450" s="136"/>
      <c r="C450" s="136"/>
      <c r="D450" s="136"/>
      <c r="E450" s="136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</row>
    <row r="451" spans="2:18">
      <c r="B451" s="136"/>
      <c r="C451" s="136"/>
      <c r="D451" s="136"/>
      <c r="E451" s="136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</row>
    <row r="452" spans="2:18">
      <c r="B452" s="136"/>
      <c r="C452" s="136"/>
      <c r="D452" s="136"/>
      <c r="E452" s="136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</row>
    <row r="453" spans="2:18">
      <c r="B453" s="136"/>
      <c r="C453" s="136"/>
      <c r="D453" s="136"/>
      <c r="E453" s="136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</row>
    <row r="454" spans="2:18">
      <c r="B454" s="136"/>
      <c r="C454" s="136"/>
      <c r="D454" s="136"/>
      <c r="E454" s="136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</row>
    <row r="455" spans="2:18">
      <c r="B455" s="136"/>
      <c r="C455" s="136"/>
      <c r="D455" s="136"/>
      <c r="E455" s="136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</row>
    <row r="456" spans="2:18">
      <c r="B456" s="136"/>
      <c r="C456" s="136"/>
      <c r="D456" s="136"/>
      <c r="E456" s="136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</row>
    <row r="457" spans="2:18">
      <c r="B457" s="136"/>
      <c r="C457" s="136"/>
      <c r="D457" s="136"/>
      <c r="E457" s="136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</row>
    <row r="458" spans="2:18">
      <c r="B458" s="136"/>
      <c r="C458" s="136"/>
      <c r="D458" s="136"/>
      <c r="E458" s="136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</row>
    <row r="459" spans="2:18">
      <c r="B459" s="136"/>
      <c r="C459" s="136"/>
      <c r="D459" s="136"/>
      <c r="E459" s="136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</row>
    <row r="460" spans="2:18">
      <c r="B460" s="136"/>
      <c r="C460" s="136"/>
      <c r="D460" s="136"/>
      <c r="E460" s="136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</row>
    <row r="461" spans="2:18">
      <c r="B461" s="136"/>
      <c r="C461" s="136"/>
      <c r="D461" s="136"/>
      <c r="E461" s="136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</row>
    <row r="462" spans="2:18">
      <c r="B462" s="136"/>
      <c r="C462" s="136"/>
      <c r="D462" s="136"/>
      <c r="E462" s="136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</row>
    <row r="463" spans="2:18">
      <c r="B463" s="136"/>
      <c r="C463" s="136"/>
      <c r="D463" s="136"/>
      <c r="E463" s="136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</row>
    <row r="464" spans="2:18">
      <c r="B464" s="136"/>
      <c r="C464" s="136"/>
      <c r="D464" s="136"/>
      <c r="E464" s="136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</row>
    <row r="465" spans="2:18">
      <c r="B465" s="136"/>
      <c r="C465" s="136"/>
      <c r="D465" s="136"/>
      <c r="E465" s="136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</row>
    <row r="466" spans="2:18">
      <c r="B466" s="136"/>
      <c r="C466" s="136"/>
      <c r="D466" s="136"/>
      <c r="E466" s="136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</row>
    <row r="467" spans="2:18">
      <c r="B467" s="136"/>
      <c r="C467" s="136"/>
      <c r="D467" s="136"/>
      <c r="E467" s="136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</row>
    <row r="468" spans="2:18">
      <c r="B468" s="136"/>
      <c r="C468" s="136"/>
      <c r="D468" s="136"/>
      <c r="E468" s="136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</row>
    <row r="469" spans="2:18">
      <c r="B469" s="136"/>
      <c r="C469" s="136"/>
      <c r="D469" s="136"/>
      <c r="E469" s="136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</row>
    <row r="470" spans="2:18">
      <c r="B470" s="136"/>
      <c r="C470" s="136"/>
      <c r="D470" s="136"/>
      <c r="E470" s="136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</row>
    <row r="471" spans="2:18">
      <c r="B471" s="136"/>
      <c r="C471" s="136"/>
      <c r="D471" s="136"/>
      <c r="E471" s="136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</row>
    <row r="472" spans="2:18">
      <c r="B472" s="136"/>
      <c r="C472" s="136"/>
      <c r="D472" s="136"/>
      <c r="E472" s="136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</row>
    <row r="473" spans="2:18">
      <c r="B473" s="136"/>
      <c r="C473" s="136"/>
      <c r="D473" s="136"/>
      <c r="E473" s="136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</row>
    <row r="474" spans="2:18">
      <c r="B474" s="136"/>
      <c r="C474" s="136"/>
      <c r="D474" s="136"/>
      <c r="E474" s="136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</row>
    <row r="475" spans="2:18">
      <c r="B475" s="136"/>
      <c r="C475" s="136"/>
      <c r="D475" s="136"/>
      <c r="E475" s="136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</row>
    <row r="476" spans="2:18">
      <c r="B476" s="136"/>
      <c r="C476" s="136"/>
      <c r="D476" s="136"/>
      <c r="E476" s="136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</row>
    <row r="477" spans="2:18">
      <c r="B477" s="136"/>
      <c r="C477" s="136"/>
      <c r="D477" s="136"/>
      <c r="E477" s="136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</row>
    <row r="478" spans="2:18">
      <c r="B478" s="136"/>
      <c r="C478" s="136"/>
      <c r="D478" s="136"/>
      <c r="E478" s="136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</row>
    <row r="479" spans="2:18">
      <c r="B479" s="136"/>
      <c r="C479" s="136"/>
      <c r="D479" s="136"/>
      <c r="E479" s="136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</row>
    <row r="480" spans="2:18">
      <c r="B480" s="136"/>
      <c r="C480" s="136"/>
      <c r="D480" s="136"/>
      <c r="E480" s="136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</row>
    <row r="481" spans="2:18">
      <c r="B481" s="136"/>
      <c r="C481" s="136"/>
      <c r="D481" s="136"/>
      <c r="E481" s="136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</row>
    <row r="482" spans="2:18">
      <c r="B482" s="136"/>
      <c r="C482" s="136"/>
      <c r="D482" s="136"/>
      <c r="E482" s="136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</row>
    <row r="483" spans="2:18">
      <c r="B483" s="136"/>
      <c r="C483" s="136"/>
      <c r="D483" s="136"/>
      <c r="E483" s="136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</row>
    <row r="484" spans="2:18">
      <c r="B484" s="136"/>
      <c r="C484" s="136"/>
      <c r="D484" s="136"/>
      <c r="E484" s="136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</row>
    <row r="485" spans="2:18">
      <c r="B485" s="136"/>
      <c r="C485" s="136"/>
      <c r="D485" s="136"/>
      <c r="E485" s="136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</row>
    <row r="486" spans="2:18">
      <c r="B486" s="136"/>
      <c r="C486" s="136"/>
      <c r="D486" s="136"/>
      <c r="E486" s="136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</row>
    <row r="487" spans="2:18">
      <c r="B487" s="136"/>
      <c r="C487" s="136"/>
      <c r="D487" s="136"/>
      <c r="E487" s="136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</row>
    <row r="488" spans="2:18">
      <c r="B488" s="136"/>
      <c r="C488" s="136"/>
      <c r="D488" s="136"/>
      <c r="E488" s="136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</row>
    <row r="489" spans="2:18">
      <c r="B489" s="136"/>
      <c r="C489" s="136"/>
      <c r="D489" s="136"/>
      <c r="E489" s="136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</row>
    <row r="490" spans="2:18">
      <c r="B490" s="136"/>
      <c r="C490" s="136"/>
      <c r="D490" s="136"/>
      <c r="E490" s="136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</row>
    <row r="491" spans="2:18">
      <c r="B491" s="136"/>
      <c r="C491" s="136"/>
      <c r="D491" s="136"/>
      <c r="E491" s="136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</row>
    <row r="492" spans="2:18">
      <c r="B492" s="136"/>
      <c r="C492" s="136"/>
      <c r="D492" s="136"/>
      <c r="E492" s="136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</row>
    <row r="493" spans="2:18">
      <c r="B493" s="136"/>
      <c r="C493" s="136"/>
      <c r="D493" s="136"/>
      <c r="E493" s="136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</row>
    <row r="494" spans="2:18">
      <c r="B494" s="136"/>
      <c r="C494" s="136"/>
      <c r="D494" s="136"/>
      <c r="E494" s="136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</row>
    <row r="495" spans="2:18">
      <c r="B495" s="136"/>
      <c r="C495" s="136"/>
      <c r="D495" s="136"/>
      <c r="E495" s="136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</row>
    <row r="496" spans="2:18">
      <c r="B496" s="136"/>
      <c r="C496" s="136"/>
      <c r="D496" s="136"/>
      <c r="E496" s="136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</row>
    <row r="497" spans="2:18">
      <c r="B497" s="136"/>
      <c r="C497" s="136"/>
      <c r="D497" s="136"/>
      <c r="E497" s="136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</row>
    <row r="498" spans="2:18">
      <c r="B498" s="136"/>
      <c r="C498" s="136"/>
      <c r="D498" s="136"/>
      <c r="E498" s="136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</row>
    <row r="499" spans="2:18">
      <c r="B499" s="136"/>
      <c r="C499" s="136"/>
      <c r="D499" s="136"/>
      <c r="E499" s="136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</row>
    <row r="500" spans="2:18">
      <c r="B500" s="136"/>
      <c r="C500" s="136"/>
      <c r="D500" s="136"/>
      <c r="E500" s="136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</row>
    <row r="501" spans="2:18">
      <c r="B501" s="136"/>
      <c r="C501" s="136"/>
      <c r="D501" s="136"/>
      <c r="E501" s="136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</row>
    <row r="502" spans="2:18">
      <c r="B502" s="136"/>
      <c r="C502" s="136"/>
      <c r="D502" s="136"/>
      <c r="E502" s="136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</row>
    <row r="503" spans="2:18">
      <c r="B503" s="136"/>
      <c r="C503" s="136"/>
      <c r="D503" s="136"/>
      <c r="E503" s="136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</row>
    <row r="504" spans="2:18">
      <c r="B504" s="136"/>
      <c r="C504" s="136"/>
      <c r="D504" s="136"/>
      <c r="E504" s="136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</row>
    <row r="505" spans="2:18">
      <c r="B505" s="136"/>
      <c r="C505" s="136"/>
      <c r="D505" s="136"/>
      <c r="E505" s="136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</row>
    <row r="506" spans="2:18">
      <c r="B506" s="136"/>
      <c r="C506" s="136"/>
      <c r="D506" s="136"/>
      <c r="E506" s="136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</row>
    <row r="507" spans="2:18">
      <c r="B507" s="136"/>
      <c r="C507" s="136"/>
      <c r="D507" s="136"/>
      <c r="E507" s="136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</row>
    <row r="508" spans="2:18">
      <c r="B508" s="136"/>
      <c r="C508" s="136"/>
      <c r="D508" s="136"/>
      <c r="E508" s="136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</row>
    <row r="509" spans="2:18">
      <c r="B509" s="136"/>
      <c r="C509" s="136"/>
      <c r="D509" s="136"/>
      <c r="E509" s="136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</row>
    <row r="510" spans="2:18">
      <c r="B510" s="136"/>
      <c r="C510" s="136"/>
      <c r="D510" s="136"/>
      <c r="E510" s="136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</row>
    <row r="511" spans="2:18">
      <c r="B511" s="136"/>
      <c r="C511" s="136"/>
      <c r="D511" s="136"/>
      <c r="E511" s="136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</row>
    <row r="512" spans="2:18">
      <c r="B512" s="136"/>
      <c r="C512" s="136"/>
      <c r="D512" s="136"/>
      <c r="E512" s="136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</row>
    <row r="513" spans="2:18">
      <c r="B513" s="136"/>
      <c r="C513" s="136"/>
      <c r="D513" s="136"/>
      <c r="E513" s="136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</row>
    <row r="514" spans="2:18">
      <c r="B514" s="136"/>
      <c r="C514" s="136"/>
      <c r="D514" s="136"/>
      <c r="E514" s="136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</row>
    <row r="515" spans="2:18">
      <c r="B515" s="136"/>
      <c r="C515" s="136"/>
      <c r="D515" s="136"/>
      <c r="E515" s="136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</row>
    <row r="516" spans="2:18">
      <c r="B516" s="136"/>
      <c r="C516" s="136"/>
      <c r="D516" s="136"/>
      <c r="E516" s="136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</row>
    <row r="517" spans="2:18">
      <c r="B517" s="136"/>
      <c r="C517" s="136"/>
      <c r="D517" s="136"/>
      <c r="E517" s="136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</row>
    <row r="518" spans="2:18">
      <c r="B518" s="136"/>
      <c r="C518" s="136"/>
      <c r="D518" s="136"/>
      <c r="E518" s="136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</row>
    <row r="519" spans="2:18">
      <c r="B519" s="136"/>
      <c r="C519" s="136"/>
      <c r="D519" s="136"/>
      <c r="E519" s="136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</row>
    <row r="520" spans="2:18">
      <c r="B520" s="136"/>
      <c r="C520" s="136"/>
      <c r="D520" s="136"/>
      <c r="E520" s="136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</row>
    <row r="521" spans="2:18">
      <c r="B521" s="136"/>
      <c r="C521" s="136"/>
      <c r="D521" s="136"/>
      <c r="E521" s="136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</row>
    <row r="522" spans="2:18">
      <c r="B522" s="136"/>
      <c r="C522" s="136"/>
      <c r="D522" s="136"/>
      <c r="E522" s="136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</row>
    <row r="523" spans="2:18">
      <c r="B523" s="136"/>
      <c r="C523" s="136"/>
      <c r="D523" s="136"/>
      <c r="E523" s="136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</row>
    <row r="524" spans="2:18">
      <c r="B524" s="136"/>
      <c r="C524" s="136"/>
      <c r="D524" s="136"/>
      <c r="E524" s="136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</row>
    <row r="525" spans="2:18">
      <c r="B525" s="136"/>
      <c r="C525" s="136"/>
      <c r="D525" s="136"/>
      <c r="E525" s="136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</row>
    <row r="526" spans="2:18">
      <c r="B526" s="136"/>
      <c r="C526" s="136"/>
      <c r="D526" s="136"/>
      <c r="E526" s="136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</row>
    <row r="527" spans="2:18">
      <c r="B527" s="136"/>
      <c r="C527" s="136"/>
      <c r="D527" s="136"/>
      <c r="E527" s="136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</row>
    <row r="528" spans="2:18">
      <c r="B528" s="136"/>
      <c r="C528" s="136"/>
      <c r="D528" s="136"/>
      <c r="E528" s="136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</row>
    <row r="529" spans="2:18">
      <c r="B529" s="136"/>
      <c r="C529" s="136"/>
      <c r="D529" s="136"/>
      <c r="E529" s="136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</row>
    <row r="530" spans="2:18">
      <c r="B530" s="136"/>
      <c r="C530" s="136"/>
      <c r="D530" s="136"/>
      <c r="E530" s="136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</row>
    <row r="531" spans="2:18">
      <c r="B531" s="136"/>
      <c r="C531" s="136"/>
      <c r="D531" s="136"/>
      <c r="E531" s="136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</row>
    <row r="532" spans="2:18">
      <c r="B532" s="136"/>
      <c r="C532" s="136"/>
      <c r="D532" s="136"/>
      <c r="E532" s="136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</row>
    <row r="533" spans="2:18">
      <c r="B533" s="136"/>
      <c r="C533" s="136"/>
      <c r="D533" s="136"/>
      <c r="E533" s="136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</row>
    <row r="534" spans="2:18">
      <c r="B534" s="136"/>
      <c r="C534" s="136"/>
      <c r="D534" s="136"/>
      <c r="E534" s="136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</row>
    <row r="535" spans="2:18">
      <c r="B535" s="136"/>
      <c r="C535" s="136"/>
      <c r="D535" s="136"/>
      <c r="E535" s="136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</row>
    <row r="536" spans="2:18">
      <c r="B536" s="136"/>
      <c r="C536" s="136"/>
      <c r="D536" s="136"/>
      <c r="E536" s="136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</row>
    <row r="537" spans="2:18">
      <c r="B537" s="136"/>
      <c r="C537" s="136"/>
      <c r="D537" s="136"/>
      <c r="E537" s="136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</row>
    <row r="538" spans="2:18">
      <c r="B538" s="136"/>
      <c r="C538" s="136"/>
      <c r="D538" s="136"/>
      <c r="E538" s="136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</row>
    <row r="539" spans="2:18">
      <c r="B539" s="136"/>
      <c r="C539" s="136"/>
      <c r="D539" s="136"/>
      <c r="E539" s="136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</row>
    <row r="540" spans="2:18">
      <c r="B540" s="136"/>
      <c r="C540" s="136"/>
      <c r="D540" s="136"/>
      <c r="E540" s="136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</row>
    <row r="541" spans="2:18">
      <c r="B541" s="136"/>
      <c r="C541" s="136"/>
      <c r="D541" s="136"/>
      <c r="E541" s="136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</row>
    <row r="542" spans="2:18">
      <c r="B542" s="136"/>
      <c r="C542" s="136"/>
      <c r="D542" s="136"/>
      <c r="E542" s="136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</row>
    <row r="543" spans="2:18">
      <c r="B543" s="136"/>
      <c r="C543" s="136"/>
      <c r="D543" s="136"/>
      <c r="E543" s="136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</row>
    <row r="544" spans="2:18">
      <c r="B544" s="136"/>
      <c r="C544" s="136"/>
      <c r="D544" s="136"/>
      <c r="E544" s="136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</row>
    <row r="545" spans="2:18">
      <c r="B545" s="136"/>
      <c r="C545" s="136"/>
      <c r="D545" s="136"/>
      <c r="E545" s="136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</row>
    <row r="546" spans="2:18">
      <c r="B546" s="136"/>
      <c r="C546" s="136"/>
      <c r="D546" s="136"/>
      <c r="E546" s="136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</row>
    <row r="547" spans="2:18">
      <c r="B547" s="136"/>
      <c r="C547" s="136"/>
      <c r="D547" s="136"/>
      <c r="E547" s="136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</row>
    <row r="548" spans="2:18">
      <c r="B548" s="136"/>
      <c r="C548" s="136"/>
      <c r="D548" s="136"/>
      <c r="E548" s="136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</row>
    <row r="549" spans="2:18">
      <c r="B549" s="136"/>
      <c r="C549" s="136"/>
      <c r="D549" s="136"/>
      <c r="E549" s="136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</row>
    <row r="550" spans="2:18">
      <c r="B550" s="136"/>
      <c r="C550" s="136"/>
      <c r="D550" s="136"/>
      <c r="E550" s="136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</row>
    <row r="551" spans="2:18">
      <c r="B551" s="136"/>
      <c r="C551" s="136"/>
      <c r="D551" s="136"/>
      <c r="E551" s="136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</row>
    <row r="552" spans="2:18">
      <c r="B552" s="136"/>
      <c r="C552" s="136"/>
      <c r="D552" s="136"/>
      <c r="E552" s="136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</row>
    <row r="553" spans="2:18">
      <c r="B553" s="136"/>
      <c r="C553" s="136"/>
      <c r="D553" s="136"/>
      <c r="E553" s="136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</row>
    <row r="554" spans="2:18">
      <c r="B554" s="136"/>
      <c r="C554" s="136"/>
      <c r="D554" s="136"/>
      <c r="E554" s="136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</row>
    <row r="555" spans="2:18">
      <c r="B555" s="136"/>
      <c r="C555" s="136"/>
      <c r="D555" s="136"/>
      <c r="E555" s="136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</row>
    <row r="556" spans="2:18">
      <c r="B556" s="136"/>
      <c r="C556" s="136"/>
      <c r="D556" s="136"/>
      <c r="E556" s="136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</row>
    <row r="557" spans="2:18">
      <c r="B557" s="136"/>
      <c r="C557" s="136"/>
      <c r="D557" s="136"/>
      <c r="E557" s="136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</row>
    <row r="558" spans="2:18">
      <c r="B558" s="136"/>
      <c r="C558" s="136"/>
      <c r="D558" s="136"/>
      <c r="E558" s="136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</row>
    <row r="559" spans="2:18">
      <c r="B559" s="136"/>
      <c r="C559" s="136"/>
      <c r="D559" s="136"/>
      <c r="E559" s="136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</row>
    <row r="560" spans="2:18">
      <c r="B560" s="136"/>
      <c r="C560" s="136"/>
      <c r="D560" s="136"/>
      <c r="E560" s="136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</row>
    <row r="561" spans="2:18">
      <c r="B561" s="136"/>
      <c r="C561" s="136"/>
      <c r="D561" s="136"/>
      <c r="E561" s="136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</row>
    <row r="562" spans="2:18">
      <c r="B562" s="136"/>
      <c r="C562" s="136"/>
      <c r="D562" s="136"/>
      <c r="E562" s="136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</row>
    <row r="563" spans="2:18">
      <c r="B563" s="136"/>
      <c r="C563" s="136"/>
      <c r="D563" s="136"/>
      <c r="E563" s="136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</row>
    <row r="564" spans="2:18">
      <c r="B564" s="136"/>
      <c r="C564" s="136"/>
      <c r="D564" s="136"/>
      <c r="E564" s="136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</row>
    <row r="565" spans="2:18">
      <c r="B565" s="136"/>
      <c r="C565" s="136"/>
      <c r="D565" s="136"/>
      <c r="E565" s="136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</row>
    <row r="566" spans="2:18">
      <c r="B566" s="136"/>
      <c r="C566" s="136"/>
      <c r="D566" s="136"/>
      <c r="E566" s="136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</row>
    <row r="567" spans="2:18">
      <c r="B567" s="136"/>
      <c r="C567" s="136"/>
      <c r="D567" s="136"/>
      <c r="E567" s="136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</row>
    <row r="568" spans="2:18">
      <c r="B568" s="136"/>
      <c r="C568" s="136"/>
      <c r="D568" s="136"/>
      <c r="E568" s="136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</row>
    <row r="569" spans="2:18">
      <c r="B569" s="136"/>
      <c r="C569" s="136"/>
      <c r="D569" s="136"/>
      <c r="E569" s="136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</row>
    <row r="570" spans="2:18">
      <c r="B570" s="136"/>
      <c r="C570" s="136"/>
      <c r="D570" s="136"/>
      <c r="E570" s="136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</row>
    <row r="571" spans="2:18">
      <c r="B571" s="136"/>
      <c r="C571" s="136"/>
      <c r="D571" s="136"/>
      <c r="E571" s="136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</row>
    <row r="572" spans="2:18">
      <c r="B572" s="136"/>
      <c r="C572" s="136"/>
      <c r="D572" s="136"/>
      <c r="E572" s="136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</row>
    <row r="573" spans="2:18">
      <c r="B573" s="136"/>
      <c r="C573" s="136"/>
      <c r="D573" s="136"/>
      <c r="E573" s="136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</row>
    <row r="574" spans="2:18">
      <c r="B574" s="136"/>
      <c r="C574" s="136"/>
      <c r="D574" s="136"/>
      <c r="E574" s="136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</row>
    <row r="575" spans="2:18">
      <c r="B575" s="136"/>
      <c r="C575" s="136"/>
      <c r="D575" s="136"/>
      <c r="E575" s="136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</row>
    <row r="576" spans="2:18">
      <c r="B576" s="136"/>
      <c r="C576" s="136"/>
      <c r="D576" s="136"/>
      <c r="E576" s="136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</row>
    <row r="577" spans="2:18">
      <c r="B577" s="136"/>
      <c r="C577" s="136"/>
      <c r="D577" s="136"/>
      <c r="E577" s="136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</row>
    <row r="578" spans="2:18">
      <c r="B578" s="136"/>
      <c r="C578" s="136"/>
      <c r="D578" s="136"/>
      <c r="E578" s="136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</row>
    <row r="579" spans="2:18">
      <c r="B579" s="136"/>
      <c r="C579" s="136"/>
      <c r="D579" s="136"/>
      <c r="E579" s="136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</row>
    <row r="580" spans="2:18">
      <c r="B580" s="136"/>
      <c r="C580" s="136"/>
      <c r="D580" s="136"/>
      <c r="E580" s="136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</row>
    <row r="581" spans="2:18">
      <c r="B581" s="136"/>
      <c r="C581" s="136"/>
      <c r="D581" s="136"/>
      <c r="E581" s="136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</row>
    <row r="582" spans="2:18">
      <c r="B582" s="136"/>
      <c r="C582" s="136"/>
      <c r="D582" s="136"/>
      <c r="E582" s="136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</row>
    <row r="583" spans="2:18">
      <c r="B583" s="136"/>
      <c r="C583" s="136"/>
      <c r="D583" s="136"/>
      <c r="E583" s="136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</row>
    <row r="584" spans="2:18">
      <c r="B584" s="136"/>
      <c r="C584" s="136"/>
      <c r="D584" s="136"/>
      <c r="E584" s="136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</row>
    <row r="585" spans="2:18">
      <c r="B585" s="136"/>
      <c r="C585" s="136"/>
      <c r="D585" s="136"/>
      <c r="E585" s="136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</row>
    <row r="586" spans="2:18">
      <c r="B586" s="136"/>
      <c r="C586" s="136"/>
      <c r="D586" s="136"/>
      <c r="E586" s="136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</row>
    <row r="587" spans="2:18">
      <c r="B587" s="136"/>
      <c r="C587" s="136"/>
      <c r="D587" s="136"/>
      <c r="E587" s="136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</row>
    <row r="588" spans="2:18">
      <c r="B588" s="136"/>
      <c r="C588" s="136"/>
      <c r="D588" s="136"/>
      <c r="E588" s="136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</row>
    <row r="589" spans="2:18">
      <c r="B589" s="136"/>
      <c r="C589" s="136"/>
      <c r="D589" s="136"/>
      <c r="E589" s="136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</row>
    <row r="590" spans="2:18">
      <c r="B590" s="136"/>
      <c r="C590" s="136"/>
      <c r="D590" s="136"/>
      <c r="E590" s="136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</row>
    <row r="591" spans="2:18">
      <c r="B591" s="136"/>
      <c r="C591" s="136"/>
      <c r="D591" s="136"/>
      <c r="E591" s="136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</row>
    <row r="592" spans="2:18">
      <c r="B592" s="136"/>
      <c r="C592" s="136"/>
      <c r="D592" s="136"/>
      <c r="E592" s="136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</row>
    <row r="593" spans="2:18">
      <c r="B593" s="136"/>
      <c r="C593" s="136"/>
      <c r="D593" s="136"/>
      <c r="E593" s="136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</row>
    <row r="594" spans="2:18">
      <c r="B594" s="136"/>
      <c r="C594" s="136"/>
      <c r="D594" s="136"/>
      <c r="E594" s="136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</row>
    <row r="595" spans="2:18">
      <c r="B595" s="136"/>
      <c r="C595" s="136"/>
      <c r="D595" s="136"/>
      <c r="E595" s="136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</row>
    <row r="596" spans="2:18">
      <c r="B596" s="136"/>
      <c r="C596" s="136"/>
      <c r="D596" s="136"/>
      <c r="E596" s="136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</row>
    <row r="597" spans="2:18">
      <c r="B597" s="136"/>
      <c r="C597" s="136"/>
      <c r="D597" s="136"/>
      <c r="E597" s="136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</row>
    <row r="598" spans="2:18">
      <c r="B598" s="136"/>
      <c r="C598" s="136"/>
      <c r="D598" s="136"/>
      <c r="E598" s="136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</row>
    <row r="599" spans="2:18">
      <c r="B599" s="136"/>
      <c r="C599" s="136"/>
      <c r="D599" s="136"/>
      <c r="E599" s="136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</row>
    <row r="600" spans="2:18">
      <c r="B600" s="136"/>
      <c r="C600" s="136"/>
      <c r="D600" s="136"/>
      <c r="E600" s="136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</row>
    <row r="601" spans="2:18">
      <c r="B601" s="136"/>
      <c r="C601" s="136"/>
      <c r="D601" s="136"/>
      <c r="E601" s="136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</row>
    <row r="602" spans="2:18">
      <c r="B602" s="136"/>
      <c r="C602" s="136"/>
      <c r="D602" s="136"/>
      <c r="E602" s="136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</row>
    <row r="603" spans="2:18">
      <c r="B603" s="136"/>
      <c r="C603" s="136"/>
      <c r="D603" s="136"/>
      <c r="E603" s="136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</row>
    <row r="604" spans="2:18">
      <c r="B604" s="136"/>
      <c r="C604" s="136"/>
      <c r="D604" s="136"/>
      <c r="E604" s="136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</row>
    <row r="605" spans="2:18">
      <c r="B605" s="136"/>
      <c r="C605" s="136"/>
      <c r="D605" s="136"/>
      <c r="E605" s="136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</row>
    <row r="606" spans="2:18">
      <c r="B606" s="136"/>
      <c r="C606" s="136"/>
      <c r="D606" s="136"/>
      <c r="E606" s="136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</row>
    <row r="607" spans="2:18">
      <c r="B607" s="136"/>
      <c r="C607" s="136"/>
      <c r="D607" s="136"/>
      <c r="E607" s="136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</row>
    <row r="608" spans="2:18">
      <c r="B608" s="136"/>
      <c r="C608" s="136"/>
      <c r="D608" s="136"/>
      <c r="E608" s="136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</row>
    <row r="609" spans="2:18">
      <c r="B609" s="136"/>
      <c r="C609" s="136"/>
      <c r="D609" s="136"/>
      <c r="E609" s="136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</row>
    <row r="610" spans="2:18">
      <c r="B610" s="136"/>
      <c r="C610" s="136"/>
      <c r="D610" s="136"/>
      <c r="E610" s="136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</row>
    <row r="611" spans="2:18">
      <c r="B611" s="136"/>
      <c r="C611" s="136"/>
      <c r="D611" s="136"/>
      <c r="E611" s="136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</row>
    <row r="612" spans="2:18">
      <c r="B612" s="136"/>
      <c r="C612" s="136"/>
      <c r="D612" s="136"/>
      <c r="E612" s="136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</row>
    <row r="613" spans="2:18">
      <c r="B613" s="136"/>
      <c r="C613" s="136"/>
      <c r="D613" s="136"/>
      <c r="E613" s="136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</row>
    <row r="614" spans="2:18">
      <c r="B614" s="136"/>
      <c r="C614" s="136"/>
      <c r="D614" s="136"/>
      <c r="E614" s="136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</row>
    <row r="615" spans="2:18">
      <c r="B615" s="136"/>
      <c r="C615" s="136"/>
      <c r="D615" s="136"/>
      <c r="E615" s="136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</row>
    <row r="616" spans="2:18">
      <c r="B616" s="136"/>
      <c r="C616" s="136"/>
      <c r="D616" s="136"/>
      <c r="E616" s="136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</row>
    <row r="617" spans="2:18">
      <c r="B617" s="136"/>
      <c r="C617" s="136"/>
      <c r="D617" s="136"/>
      <c r="E617" s="136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</row>
    <row r="618" spans="2:18">
      <c r="B618" s="136"/>
      <c r="C618" s="136"/>
      <c r="D618" s="136"/>
      <c r="E618" s="136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</row>
    <row r="619" spans="2:18">
      <c r="B619" s="136"/>
      <c r="C619" s="136"/>
      <c r="D619" s="136"/>
      <c r="E619" s="136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</row>
    <row r="620" spans="2:18">
      <c r="B620" s="136"/>
      <c r="C620" s="136"/>
      <c r="D620" s="136"/>
      <c r="E620" s="136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</row>
    <row r="621" spans="2:18">
      <c r="B621" s="136"/>
      <c r="C621" s="136"/>
      <c r="D621" s="136"/>
      <c r="E621" s="136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</row>
    <row r="622" spans="2:18">
      <c r="B622" s="136"/>
      <c r="C622" s="136"/>
      <c r="D622" s="136"/>
      <c r="E622" s="136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</row>
    <row r="623" spans="2:18">
      <c r="B623" s="136"/>
      <c r="C623" s="136"/>
      <c r="D623" s="136"/>
      <c r="E623" s="136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</row>
    <row r="624" spans="2:18">
      <c r="B624" s="136"/>
      <c r="C624" s="136"/>
      <c r="D624" s="136"/>
      <c r="E624" s="136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</row>
    <row r="625" spans="2:18">
      <c r="B625" s="136"/>
      <c r="C625" s="136"/>
      <c r="D625" s="136"/>
      <c r="E625" s="136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</row>
    <row r="626" spans="2:18">
      <c r="B626" s="136"/>
      <c r="C626" s="136"/>
      <c r="D626" s="136"/>
      <c r="E626" s="136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</row>
    <row r="627" spans="2:18">
      <c r="B627" s="136"/>
      <c r="C627" s="136"/>
      <c r="D627" s="136"/>
      <c r="E627" s="136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</row>
    <row r="628" spans="2:18">
      <c r="B628" s="136"/>
      <c r="C628" s="136"/>
      <c r="D628" s="136"/>
      <c r="E628" s="136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</row>
    <row r="629" spans="2:18">
      <c r="B629" s="136"/>
      <c r="C629" s="136"/>
      <c r="D629" s="136"/>
      <c r="E629" s="136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</row>
    <row r="630" spans="2:18">
      <c r="B630" s="136"/>
      <c r="C630" s="136"/>
      <c r="D630" s="136"/>
      <c r="E630" s="136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</row>
    <row r="631" spans="2:18">
      <c r="B631" s="136"/>
      <c r="C631" s="136"/>
      <c r="D631" s="136"/>
      <c r="E631" s="136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</row>
    <row r="632" spans="2:18">
      <c r="B632" s="136"/>
      <c r="C632" s="136"/>
      <c r="D632" s="136"/>
      <c r="E632" s="136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</row>
    <row r="633" spans="2:18">
      <c r="B633" s="136"/>
      <c r="C633" s="136"/>
      <c r="D633" s="136"/>
      <c r="E633" s="136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</row>
    <row r="634" spans="2:18">
      <c r="B634" s="136"/>
      <c r="C634" s="136"/>
      <c r="D634" s="136"/>
      <c r="E634" s="136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</row>
    <row r="635" spans="2:18">
      <c r="B635" s="136"/>
      <c r="C635" s="136"/>
      <c r="D635" s="136"/>
      <c r="E635" s="136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</row>
    <row r="636" spans="2:18">
      <c r="B636" s="136"/>
      <c r="C636" s="136"/>
      <c r="D636" s="136"/>
      <c r="E636" s="136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</row>
    <row r="637" spans="2:18">
      <c r="B637" s="136"/>
      <c r="C637" s="136"/>
      <c r="D637" s="136"/>
      <c r="E637" s="136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</row>
    <row r="638" spans="2:18">
      <c r="B638" s="136"/>
      <c r="C638" s="136"/>
      <c r="D638" s="136"/>
      <c r="E638" s="136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</row>
    <row r="639" spans="2:18">
      <c r="B639" s="136"/>
      <c r="C639" s="136"/>
      <c r="D639" s="136"/>
      <c r="E639" s="136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</row>
    <row r="640" spans="2:18">
      <c r="B640" s="136"/>
      <c r="C640" s="136"/>
      <c r="D640" s="136"/>
      <c r="E640" s="136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</row>
    <row r="641" spans="2:18">
      <c r="B641" s="136"/>
      <c r="C641" s="136"/>
      <c r="D641" s="136"/>
      <c r="E641" s="136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</row>
    <row r="642" spans="2:18">
      <c r="B642" s="136"/>
      <c r="C642" s="136"/>
      <c r="D642" s="136"/>
      <c r="E642" s="136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</row>
    <row r="643" spans="2:18">
      <c r="B643" s="136"/>
      <c r="C643" s="136"/>
      <c r="D643" s="136"/>
      <c r="E643" s="136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</row>
    <row r="644" spans="2:18">
      <c r="B644" s="136"/>
      <c r="C644" s="136"/>
      <c r="D644" s="136"/>
      <c r="E644" s="136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</row>
    <row r="645" spans="2:18">
      <c r="B645" s="136"/>
      <c r="C645" s="136"/>
      <c r="D645" s="136"/>
      <c r="E645" s="136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</row>
    <row r="646" spans="2:18">
      <c r="B646" s="136"/>
      <c r="C646" s="136"/>
      <c r="D646" s="136"/>
      <c r="E646" s="136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</row>
    <row r="647" spans="2:18">
      <c r="B647" s="136"/>
      <c r="C647" s="136"/>
      <c r="D647" s="136"/>
      <c r="E647" s="136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</row>
    <row r="648" spans="2:18">
      <c r="B648" s="136"/>
      <c r="C648" s="136"/>
      <c r="D648" s="136"/>
      <c r="E648" s="136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</row>
    <row r="649" spans="2:18">
      <c r="B649" s="136"/>
      <c r="C649" s="136"/>
      <c r="D649" s="136"/>
      <c r="E649" s="136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</row>
    <row r="650" spans="2:18">
      <c r="B650" s="136"/>
      <c r="C650" s="136"/>
      <c r="D650" s="136"/>
      <c r="E650" s="136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</row>
    <row r="651" spans="2:18">
      <c r="B651" s="136"/>
      <c r="C651" s="136"/>
      <c r="D651" s="136"/>
      <c r="E651" s="136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</row>
    <row r="652" spans="2:18">
      <c r="B652" s="136"/>
      <c r="C652" s="136"/>
      <c r="D652" s="136"/>
      <c r="E652" s="136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</row>
    <row r="653" spans="2:18">
      <c r="B653" s="136"/>
      <c r="C653" s="136"/>
      <c r="D653" s="136"/>
      <c r="E653" s="136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</row>
    <row r="654" spans="2:18">
      <c r="B654" s="136"/>
      <c r="C654" s="136"/>
      <c r="D654" s="136"/>
      <c r="E654" s="136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</row>
    <row r="655" spans="2:18">
      <c r="B655" s="136"/>
      <c r="C655" s="136"/>
      <c r="D655" s="136"/>
      <c r="E655" s="136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</row>
    <row r="656" spans="2:18">
      <c r="B656" s="136"/>
      <c r="C656" s="136"/>
      <c r="D656" s="136"/>
      <c r="E656" s="136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</row>
    <row r="657" spans="2:18">
      <c r="B657" s="136"/>
      <c r="C657" s="136"/>
      <c r="D657" s="136"/>
      <c r="E657" s="136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</row>
    <row r="658" spans="2:18">
      <c r="B658" s="136"/>
      <c r="C658" s="136"/>
      <c r="D658" s="136"/>
      <c r="E658" s="136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</row>
    <row r="659" spans="2:18">
      <c r="B659" s="136"/>
      <c r="C659" s="136"/>
      <c r="D659" s="136"/>
      <c r="E659" s="136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</row>
    <row r="660" spans="2:18">
      <c r="B660" s="136"/>
      <c r="C660" s="136"/>
      <c r="D660" s="136"/>
      <c r="E660" s="136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</row>
    <row r="661" spans="2:18">
      <c r="B661" s="136"/>
      <c r="C661" s="136"/>
      <c r="D661" s="136"/>
      <c r="E661" s="136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</row>
    <row r="662" spans="2:18">
      <c r="B662" s="136"/>
      <c r="C662" s="136"/>
      <c r="D662" s="136"/>
      <c r="E662" s="136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</row>
    <row r="663" spans="2:18">
      <c r="B663" s="136"/>
      <c r="C663" s="136"/>
      <c r="D663" s="136"/>
      <c r="E663" s="136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</row>
    <row r="664" spans="2:18">
      <c r="B664" s="136"/>
      <c r="C664" s="136"/>
      <c r="D664" s="136"/>
      <c r="E664" s="136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</row>
    <row r="665" spans="2:18">
      <c r="B665" s="136"/>
      <c r="C665" s="136"/>
      <c r="D665" s="136"/>
      <c r="E665" s="136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</row>
    <row r="666" spans="2:18">
      <c r="B666" s="136"/>
      <c r="C666" s="136"/>
      <c r="D666" s="136"/>
      <c r="E666" s="136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</row>
    <row r="667" spans="2:18">
      <c r="B667" s="136"/>
      <c r="C667" s="136"/>
      <c r="D667" s="136"/>
      <c r="E667" s="136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</row>
    <row r="668" spans="2:18">
      <c r="B668" s="136"/>
      <c r="C668" s="136"/>
      <c r="D668" s="136"/>
      <c r="E668" s="136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</row>
    <row r="669" spans="2:18">
      <c r="B669" s="136"/>
      <c r="C669" s="136"/>
      <c r="D669" s="136"/>
      <c r="E669" s="136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</row>
    <row r="670" spans="2:18">
      <c r="B670" s="136"/>
      <c r="C670" s="136"/>
      <c r="D670" s="136"/>
      <c r="E670" s="136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</row>
    <row r="671" spans="2:18">
      <c r="B671" s="136"/>
      <c r="C671" s="136"/>
      <c r="D671" s="136"/>
      <c r="E671" s="136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</row>
    <row r="672" spans="2:18">
      <c r="B672" s="136"/>
      <c r="C672" s="136"/>
      <c r="D672" s="136"/>
      <c r="E672" s="136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</row>
    <row r="673" spans="2:18">
      <c r="B673" s="136"/>
      <c r="C673" s="136"/>
      <c r="D673" s="136"/>
      <c r="E673" s="136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</row>
    <row r="674" spans="2:18">
      <c r="B674" s="136"/>
      <c r="C674" s="136"/>
      <c r="D674" s="136"/>
      <c r="E674" s="136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</row>
    <row r="675" spans="2:18">
      <c r="B675" s="136"/>
      <c r="C675" s="136"/>
      <c r="D675" s="136"/>
      <c r="E675" s="136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</row>
    <row r="676" spans="2:18">
      <c r="B676" s="136"/>
      <c r="C676" s="136"/>
      <c r="D676" s="136"/>
      <c r="E676" s="136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</row>
    <row r="677" spans="2:18">
      <c r="B677" s="136"/>
      <c r="C677" s="136"/>
      <c r="D677" s="136"/>
      <c r="E677" s="136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</row>
    <row r="678" spans="2:18">
      <c r="B678" s="136"/>
      <c r="C678" s="136"/>
      <c r="D678" s="136"/>
      <c r="E678" s="136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</row>
    <row r="679" spans="2:18">
      <c r="B679" s="136"/>
      <c r="C679" s="136"/>
      <c r="D679" s="136"/>
      <c r="E679" s="136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</row>
    <row r="680" spans="2:18">
      <c r="B680" s="136"/>
      <c r="C680" s="136"/>
      <c r="D680" s="136"/>
      <c r="E680" s="136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</row>
    <row r="681" spans="2:18">
      <c r="B681" s="136"/>
      <c r="C681" s="136"/>
      <c r="D681" s="136"/>
      <c r="E681" s="136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</row>
    <row r="682" spans="2:18">
      <c r="B682" s="136"/>
      <c r="C682" s="136"/>
      <c r="D682" s="136"/>
      <c r="E682" s="136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</row>
    <row r="683" spans="2:18">
      <c r="B683" s="136"/>
      <c r="C683" s="136"/>
      <c r="D683" s="136"/>
      <c r="E683" s="136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</row>
    <row r="684" spans="2:18">
      <c r="B684" s="136"/>
      <c r="C684" s="136"/>
      <c r="D684" s="136"/>
      <c r="E684" s="136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</row>
    <row r="685" spans="2:18">
      <c r="B685" s="136"/>
      <c r="C685" s="136"/>
      <c r="D685" s="136"/>
      <c r="E685" s="136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</row>
    <row r="686" spans="2:18">
      <c r="B686" s="136"/>
      <c r="C686" s="136"/>
      <c r="D686" s="136"/>
      <c r="E686" s="136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</row>
    <row r="687" spans="2:18">
      <c r="B687" s="136"/>
      <c r="C687" s="136"/>
      <c r="D687" s="136"/>
      <c r="E687" s="136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</row>
    <row r="688" spans="2:18">
      <c r="B688" s="136"/>
      <c r="C688" s="136"/>
      <c r="D688" s="136"/>
      <c r="E688" s="136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</row>
    <row r="689" spans="2:18">
      <c r="B689" s="136"/>
      <c r="C689" s="136"/>
      <c r="D689" s="136"/>
      <c r="E689" s="136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</row>
    <row r="690" spans="2:18">
      <c r="B690" s="136"/>
      <c r="C690" s="136"/>
      <c r="D690" s="136"/>
      <c r="E690" s="136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</row>
    <row r="691" spans="2:18">
      <c r="B691" s="136"/>
      <c r="C691" s="136"/>
      <c r="D691" s="136"/>
      <c r="E691" s="136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</row>
    <row r="692" spans="2:18">
      <c r="B692" s="136"/>
      <c r="C692" s="136"/>
      <c r="D692" s="136"/>
      <c r="E692" s="136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</row>
    <row r="693" spans="2:18">
      <c r="B693" s="136"/>
      <c r="C693" s="136"/>
      <c r="D693" s="136"/>
      <c r="E693" s="136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</row>
    <row r="694" spans="2:18">
      <c r="B694" s="136"/>
      <c r="C694" s="136"/>
      <c r="D694" s="136"/>
      <c r="E694" s="136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</row>
    <row r="695" spans="2:18">
      <c r="B695" s="136"/>
      <c r="C695" s="136"/>
      <c r="D695" s="136"/>
      <c r="E695" s="136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</row>
    <row r="696" spans="2:18">
      <c r="B696" s="136"/>
      <c r="C696" s="136"/>
      <c r="D696" s="136"/>
      <c r="E696" s="136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</row>
    <row r="697" spans="2:18">
      <c r="B697" s="136"/>
      <c r="C697" s="136"/>
      <c r="D697" s="136"/>
      <c r="E697" s="136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</row>
    <row r="698" spans="2:18">
      <c r="B698" s="136"/>
      <c r="C698" s="136"/>
      <c r="D698" s="136"/>
      <c r="E698" s="136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</row>
    <row r="699" spans="2:18">
      <c r="B699" s="136"/>
      <c r="C699" s="136"/>
      <c r="D699" s="136"/>
      <c r="E699" s="136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</row>
    <row r="700" spans="2:18">
      <c r="B700" s="136"/>
      <c r="C700" s="136"/>
      <c r="D700" s="136"/>
      <c r="E700" s="136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</row>
    <row r="701" spans="2:18">
      <c r="B701" s="136"/>
      <c r="C701" s="136"/>
      <c r="D701" s="136"/>
      <c r="E701" s="136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</row>
    <row r="702" spans="2:18">
      <c r="B702" s="136"/>
      <c r="C702" s="136"/>
      <c r="D702" s="136"/>
      <c r="E702" s="136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</row>
    <row r="703" spans="2:18">
      <c r="B703" s="136"/>
      <c r="C703" s="136"/>
      <c r="D703" s="136"/>
      <c r="E703" s="136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</row>
    <row r="704" spans="2:18">
      <c r="B704" s="136"/>
      <c r="C704" s="136"/>
      <c r="D704" s="136"/>
      <c r="E704" s="136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</row>
    <row r="705" spans="2:18">
      <c r="B705" s="136"/>
      <c r="C705" s="136"/>
      <c r="D705" s="136"/>
      <c r="E705" s="136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</row>
    <row r="706" spans="2:18">
      <c r="B706" s="136"/>
      <c r="C706" s="136"/>
      <c r="D706" s="136"/>
      <c r="E706" s="136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</row>
    <row r="707" spans="2:18">
      <c r="B707" s="136"/>
      <c r="C707" s="136"/>
      <c r="D707" s="136"/>
      <c r="E707" s="136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</row>
    <row r="708" spans="2:18">
      <c r="B708" s="136"/>
      <c r="C708" s="136"/>
      <c r="D708" s="136"/>
      <c r="E708" s="136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</row>
    <row r="709" spans="2:18">
      <c r="B709" s="136"/>
      <c r="C709" s="136"/>
      <c r="D709" s="136"/>
      <c r="E709" s="136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</row>
    <row r="710" spans="2:18">
      <c r="B710" s="136"/>
      <c r="C710" s="136"/>
      <c r="D710" s="136"/>
      <c r="E710" s="136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</row>
    <row r="711" spans="2:18">
      <c r="B711" s="136"/>
      <c r="C711" s="136"/>
      <c r="D711" s="136"/>
      <c r="E711" s="136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</row>
    <row r="712" spans="2:18">
      <c r="B712" s="136"/>
      <c r="C712" s="136"/>
      <c r="D712" s="136"/>
      <c r="E712" s="136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</row>
    <row r="713" spans="2:18">
      <c r="B713" s="136"/>
      <c r="C713" s="136"/>
      <c r="D713" s="136"/>
      <c r="E713" s="136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</row>
    <row r="714" spans="2:18">
      <c r="B714" s="136"/>
      <c r="C714" s="136"/>
      <c r="D714" s="136"/>
      <c r="E714" s="136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</row>
    <row r="715" spans="2:18">
      <c r="B715" s="136"/>
      <c r="C715" s="136"/>
      <c r="D715" s="136"/>
      <c r="E715" s="136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</row>
    <row r="716" spans="2:18">
      <c r="B716" s="136"/>
      <c r="C716" s="136"/>
      <c r="D716" s="136"/>
      <c r="E716" s="136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</row>
    <row r="717" spans="2:18">
      <c r="B717" s="136"/>
      <c r="C717" s="136"/>
      <c r="D717" s="136"/>
      <c r="E717" s="136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</row>
    <row r="718" spans="2:18">
      <c r="B718" s="136"/>
      <c r="C718" s="136"/>
      <c r="D718" s="136"/>
      <c r="E718" s="136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</row>
    <row r="719" spans="2:18">
      <c r="B719" s="136"/>
      <c r="C719" s="136"/>
      <c r="D719" s="136"/>
      <c r="E719" s="136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</row>
    <row r="720" spans="2:18">
      <c r="B720" s="136"/>
      <c r="C720" s="136"/>
      <c r="D720" s="136"/>
      <c r="E720" s="136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</row>
    <row r="721" spans="2:18">
      <c r="B721" s="136"/>
      <c r="C721" s="136"/>
      <c r="D721" s="136"/>
      <c r="E721" s="136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</row>
    <row r="722" spans="2:18">
      <c r="B722" s="136"/>
      <c r="C722" s="136"/>
      <c r="D722" s="136"/>
      <c r="E722" s="136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</row>
    <row r="723" spans="2:18">
      <c r="B723" s="136"/>
      <c r="C723" s="136"/>
      <c r="D723" s="136"/>
      <c r="E723" s="136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</row>
    <row r="724" spans="2:18">
      <c r="B724" s="136"/>
      <c r="C724" s="136"/>
      <c r="D724" s="136"/>
      <c r="E724" s="136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</row>
    <row r="725" spans="2:18">
      <c r="B725" s="136"/>
      <c r="C725" s="136"/>
      <c r="D725" s="136"/>
      <c r="E725" s="136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</row>
    <row r="726" spans="2:18">
      <c r="B726" s="136"/>
      <c r="C726" s="136"/>
      <c r="D726" s="136"/>
      <c r="E726" s="136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</row>
    <row r="727" spans="2:18">
      <c r="B727" s="136"/>
      <c r="C727" s="136"/>
      <c r="D727" s="136"/>
      <c r="E727" s="136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</row>
    <row r="728" spans="2:18">
      <c r="B728" s="136"/>
      <c r="C728" s="136"/>
      <c r="D728" s="136"/>
      <c r="E728" s="136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</row>
    <row r="729" spans="2:18">
      <c r="B729" s="136"/>
      <c r="C729" s="136"/>
      <c r="D729" s="136"/>
      <c r="E729" s="136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</row>
    <row r="730" spans="2:18">
      <c r="B730" s="136"/>
      <c r="C730" s="136"/>
      <c r="D730" s="136"/>
      <c r="E730" s="136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</row>
    <row r="731" spans="2:18">
      <c r="B731" s="136"/>
      <c r="C731" s="136"/>
      <c r="D731" s="136"/>
      <c r="E731" s="136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</row>
    <row r="732" spans="2:18">
      <c r="B732" s="136"/>
      <c r="C732" s="136"/>
      <c r="D732" s="136"/>
      <c r="E732" s="136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</row>
    <row r="733" spans="2:18">
      <c r="B733" s="136"/>
      <c r="C733" s="136"/>
      <c r="D733" s="136"/>
      <c r="E733" s="136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</row>
    <row r="734" spans="2:18">
      <c r="B734" s="136"/>
      <c r="C734" s="136"/>
      <c r="D734" s="136"/>
      <c r="E734" s="136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</row>
    <row r="735" spans="2:18">
      <c r="B735" s="136"/>
      <c r="C735" s="136"/>
      <c r="D735" s="136"/>
      <c r="E735" s="136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</row>
    <row r="736" spans="2:18">
      <c r="B736" s="136"/>
      <c r="C736" s="136"/>
      <c r="D736" s="136"/>
      <c r="E736" s="136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</row>
    <row r="737" spans="2:18">
      <c r="B737" s="136"/>
      <c r="C737" s="136"/>
      <c r="D737" s="136"/>
      <c r="E737" s="136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</row>
    <row r="738" spans="2:18">
      <c r="B738" s="136"/>
      <c r="C738" s="136"/>
      <c r="D738" s="136"/>
      <c r="E738" s="136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</row>
    <row r="739" spans="2:18">
      <c r="B739" s="136"/>
      <c r="C739" s="136"/>
      <c r="D739" s="136"/>
      <c r="E739" s="136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</row>
    <row r="740" spans="2:18">
      <c r="B740" s="136"/>
      <c r="C740" s="136"/>
      <c r="D740" s="136"/>
      <c r="E740" s="136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</row>
    <row r="741" spans="2:18">
      <c r="B741" s="136"/>
      <c r="C741" s="136"/>
      <c r="D741" s="136"/>
      <c r="E741" s="136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</row>
    <row r="742" spans="2:18">
      <c r="B742" s="136"/>
      <c r="C742" s="136"/>
      <c r="D742" s="136"/>
      <c r="E742" s="136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</row>
    <row r="743" spans="2:18">
      <c r="B743" s="136"/>
      <c r="C743" s="136"/>
      <c r="D743" s="136"/>
      <c r="E743" s="136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</row>
    <row r="744" spans="2:18">
      <c r="B744" s="136"/>
      <c r="C744" s="136"/>
      <c r="D744" s="136"/>
      <c r="E744" s="136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</row>
    <row r="745" spans="2:18">
      <c r="B745" s="136"/>
      <c r="C745" s="136"/>
      <c r="D745" s="136"/>
      <c r="E745" s="136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</row>
    <row r="746" spans="2:18">
      <c r="B746" s="136"/>
      <c r="C746" s="136"/>
      <c r="D746" s="136"/>
      <c r="E746" s="136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</row>
    <row r="747" spans="2:18">
      <c r="B747" s="136"/>
      <c r="C747" s="136"/>
      <c r="D747" s="136"/>
      <c r="E747" s="136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</row>
    <row r="748" spans="2:18">
      <c r="B748" s="136"/>
      <c r="C748" s="136"/>
      <c r="D748" s="136"/>
      <c r="E748" s="136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</row>
    <row r="749" spans="2:18">
      <c r="B749" s="136"/>
      <c r="C749" s="136"/>
      <c r="D749" s="136"/>
      <c r="E749" s="136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</row>
    <row r="750" spans="2:18">
      <c r="B750" s="136"/>
      <c r="C750" s="136"/>
      <c r="D750" s="136"/>
      <c r="E750" s="136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</row>
    <row r="751" spans="2:18">
      <c r="B751" s="136"/>
      <c r="C751" s="136"/>
      <c r="D751" s="136"/>
      <c r="E751" s="136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</row>
    <row r="752" spans="2:18">
      <c r="B752" s="136"/>
      <c r="C752" s="136"/>
      <c r="D752" s="136"/>
      <c r="E752" s="136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</row>
    <row r="753" spans="2:18">
      <c r="B753" s="136"/>
      <c r="C753" s="136"/>
      <c r="D753" s="136"/>
      <c r="E753" s="136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</row>
    <row r="754" spans="2:18">
      <c r="B754" s="136"/>
      <c r="C754" s="136"/>
      <c r="D754" s="136"/>
      <c r="E754" s="136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</row>
    <row r="755" spans="2:18">
      <c r="B755" s="136"/>
      <c r="C755" s="136"/>
      <c r="D755" s="136"/>
      <c r="E755" s="136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</row>
    <row r="756" spans="2:18">
      <c r="B756" s="136"/>
      <c r="C756" s="136"/>
      <c r="D756" s="136"/>
      <c r="E756" s="136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</row>
    <row r="757" spans="2:18">
      <c r="B757" s="136"/>
      <c r="C757" s="136"/>
      <c r="D757" s="136"/>
      <c r="E757" s="136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</row>
    <row r="758" spans="2:18">
      <c r="B758" s="136"/>
      <c r="C758" s="136"/>
      <c r="D758" s="136"/>
      <c r="E758" s="136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</row>
    <row r="759" spans="2:18">
      <c r="B759" s="136"/>
      <c r="C759" s="136"/>
      <c r="D759" s="136"/>
      <c r="E759" s="136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</row>
    <row r="760" spans="2:18">
      <c r="B760" s="136"/>
      <c r="C760" s="136"/>
      <c r="D760" s="136"/>
      <c r="E760" s="136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</row>
    <row r="761" spans="2:18">
      <c r="B761" s="136"/>
      <c r="C761" s="136"/>
      <c r="D761" s="136"/>
      <c r="E761" s="136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</row>
    <row r="762" spans="2:18">
      <c r="B762" s="136"/>
      <c r="C762" s="136"/>
      <c r="D762" s="136"/>
      <c r="E762" s="136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</row>
    <row r="763" spans="2:18">
      <c r="B763" s="136"/>
      <c r="C763" s="136"/>
      <c r="D763" s="136"/>
      <c r="E763" s="136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</row>
    <row r="764" spans="2:18">
      <c r="B764" s="136"/>
      <c r="C764" s="136"/>
      <c r="D764" s="136"/>
      <c r="E764" s="136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</row>
    <row r="765" spans="2:18">
      <c r="B765" s="136"/>
      <c r="C765" s="136"/>
      <c r="D765" s="136"/>
      <c r="E765" s="136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</row>
    <row r="766" spans="2:18">
      <c r="B766" s="136"/>
      <c r="C766" s="136"/>
      <c r="D766" s="136"/>
      <c r="E766" s="136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</row>
    <row r="767" spans="2:18">
      <c r="B767" s="136"/>
      <c r="C767" s="136"/>
      <c r="D767" s="136"/>
      <c r="E767" s="136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</row>
    <row r="768" spans="2:18">
      <c r="B768" s="136"/>
      <c r="C768" s="136"/>
      <c r="D768" s="136"/>
      <c r="E768" s="136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</row>
    <row r="769" spans="2:18">
      <c r="B769" s="136"/>
      <c r="C769" s="136"/>
      <c r="D769" s="136"/>
      <c r="E769" s="136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</row>
    <row r="770" spans="2:18">
      <c r="B770" s="136"/>
      <c r="C770" s="136"/>
      <c r="D770" s="136"/>
      <c r="E770" s="136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</row>
    <row r="771" spans="2:18">
      <c r="B771" s="136"/>
      <c r="C771" s="136"/>
      <c r="D771" s="136"/>
      <c r="E771" s="136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</row>
    <row r="772" spans="2:18">
      <c r="B772" s="136"/>
      <c r="C772" s="136"/>
      <c r="D772" s="136"/>
      <c r="E772" s="136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</row>
    <row r="773" spans="2:18">
      <c r="B773" s="136"/>
      <c r="C773" s="136"/>
      <c r="D773" s="136"/>
      <c r="E773" s="136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</row>
    <row r="774" spans="2:18">
      <c r="B774" s="136"/>
      <c r="C774" s="136"/>
      <c r="D774" s="136"/>
      <c r="E774" s="136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</row>
    <row r="775" spans="2:18">
      <c r="B775" s="136"/>
      <c r="C775" s="136"/>
      <c r="D775" s="136"/>
      <c r="E775" s="136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</row>
    <row r="776" spans="2:18">
      <c r="B776" s="136"/>
      <c r="C776" s="136"/>
      <c r="D776" s="136"/>
      <c r="E776" s="136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</row>
    <row r="777" spans="2:18">
      <c r="B777" s="136"/>
      <c r="C777" s="136"/>
      <c r="D777" s="136"/>
      <c r="E777" s="136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</row>
    <row r="778" spans="2:18">
      <c r="B778" s="136"/>
      <c r="C778" s="136"/>
      <c r="D778" s="136"/>
      <c r="E778" s="136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</row>
    <row r="779" spans="2:18">
      <c r="B779" s="136"/>
      <c r="C779" s="136"/>
      <c r="D779" s="136"/>
      <c r="E779" s="136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</row>
    <row r="780" spans="2:18">
      <c r="B780" s="136"/>
      <c r="C780" s="136"/>
      <c r="D780" s="136"/>
      <c r="E780" s="136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</row>
    <row r="781" spans="2:18">
      <c r="B781" s="136"/>
      <c r="C781" s="136"/>
      <c r="D781" s="136"/>
      <c r="E781" s="136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</row>
    <row r="782" spans="2:18">
      <c r="B782" s="136"/>
      <c r="C782" s="136"/>
      <c r="D782" s="136"/>
      <c r="E782" s="136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</row>
    <row r="783" spans="2:18">
      <c r="B783" s="136"/>
      <c r="C783" s="136"/>
      <c r="D783" s="136"/>
      <c r="E783" s="136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</row>
    <row r="784" spans="2:18">
      <c r="B784" s="136"/>
      <c r="C784" s="136"/>
      <c r="D784" s="136"/>
      <c r="E784" s="136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</row>
    <row r="785" spans="2:18">
      <c r="B785" s="136"/>
      <c r="C785" s="136"/>
      <c r="D785" s="136"/>
      <c r="E785" s="136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</row>
    <row r="786" spans="2:18">
      <c r="B786" s="136"/>
      <c r="C786" s="136"/>
      <c r="D786" s="136"/>
      <c r="E786" s="136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</row>
    <row r="787" spans="2:18">
      <c r="B787" s="136"/>
      <c r="C787" s="136"/>
      <c r="D787" s="136"/>
      <c r="E787" s="136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</row>
    <row r="788" spans="2:18">
      <c r="B788" s="136"/>
      <c r="C788" s="136"/>
      <c r="D788" s="136"/>
      <c r="E788" s="136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</row>
    <row r="789" spans="2:18">
      <c r="B789" s="136"/>
      <c r="C789" s="136"/>
      <c r="D789" s="136"/>
      <c r="E789" s="136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</row>
    <row r="790" spans="2:18">
      <c r="B790" s="136"/>
      <c r="C790" s="136"/>
      <c r="D790" s="136"/>
      <c r="E790" s="136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</row>
    <row r="791" spans="2:18">
      <c r="B791" s="136"/>
      <c r="C791" s="136"/>
      <c r="D791" s="136"/>
      <c r="E791" s="136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</row>
    <row r="792" spans="2:18">
      <c r="B792" s="136"/>
      <c r="C792" s="136"/>
      <c r="D792" s="136"/>
      <c r="E792" s="136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</row>
    <row r="793" spans="2:18">
      <c r="B793" s="136"/>
      <c r="C793" s="136"/>
      <c r="D793" s="136"/>
      <c r="E793" s="136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</row>
    <row r="794" spans="2:18">
      <c r="B794" s="136"/>
      <c r="C794" s="136"/>
      <c r="D794" s="136"/>
      <c r="E794" s="136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</row>
    <row r="795" spans="2:18">
      <c r="B795" s="136"/>
      <c r="C795" s="136"/>
      <c r="D795" s="136"/>
      <c r="E795" s="136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</row>
    <row r="796" spans="2:18">
      <c r="B796" s="136"/>
      <c r="C796" s="136"/>
      <c r="D796" s="136"/>
      <c r="E796" s="136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</row>
    <row r="797" spans="2:18">
      <c r="B797" s="136"/>
      <c r="C797" s="136"/>
      <c r="D797" s="136"/>
      <c r="E797" s="136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</row>
    <row r="798" spans="2:18">
      <c r="B798" s="136"/>
      <c r="C798" s="136"/>
      <c r="D798" s="136"/>
      <c r="E798" s="136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</row>
    <row r="799" spans="2:18">
      <c r="B799" s="136"/>
      <c r="C799" s="136"/>
      <c r="D799" s="136"/>
      <c r="E799" s="136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</row>
    <row r="800" spans="2:18">
      <c r="B800" s="136"/>
      <c r="C800" s="136"/>
      <c r="D800" s="136"/>
      <c r="E800" s="136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</row>
    <row r="801" spans="2:18">
      <c r="B801" s="136"/>
      <c r="C801" s="136"/>
      <c r="D801" s="136"/>
      <c r="E801" s="136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</row>
    <row r="802" spans="2:18">
      <c r="B802" s="136"/>
      <c r="C802" s="136"/>
      <c r="D802" s="136"/>
      <c r="E802" s="136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</row>
    <row r="803" spans="2:18">
      <c r="B803" s="136"/>
      <c r="C803" s="136"/>
      <c r="D803" s="136"/>
      <c r="E803" s="136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</row>
    <row r="804" spans="2:18">
      <c r="B804" s="136"/>
      <c r="C804" s="136"/>
      <c r="D804" s="136"/>
      <c r="E804" s="136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</row>
    <row r="805" spans="2:18">
      <c r="B805" s="136"/>
      <c r="C805" s="136"/>
      <c r="D805" s="136"/>
      <c r="E805" s="136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</row>
    <row r="806" spans="2:18">
      <c r="B806" s="136"/>
      <c r="C806" s="136"/>
      <c r="D806" s="136"/>
      <c r="E806" s="136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</row>
    <row r="807" spans="2:18">
      <c r="B807" s="136"/>
      <c r="C807" s="136"/>
      <c r="D807" s="136"/>
      <c r="E807" s="136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</row>
    <row r="808" spans="2:18">
      <c r="B808" s="136"/>
      <c r="C808" s="136"/>
      <c r="D808" s="136"/>
      <c r="E808" s="136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</row>
    <row r="809" spans="2:18">
      <c r="B809" s="136"/>
      <c r="C809" s="136"/>
      <c r="D809" s="136"/>
      <c r="E809" s="136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</row>
    <row r="810" spans="2:18">
      <c r="B810" s="136"/>
      <c r="C810" s="136"/>
      <c r="D810" s="136"/>
      <c r="E810" s="136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</row>
    <row r="811" spans="2:18">
      <c r="B811" s="136"/>
      <c r="C811" s="136"/>
      <c r="D811" s="136"/>
      <c r="E811" s="136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</row>
    <row r="812" spans="2:18">
      <c r="B812" s="136"/>
      <c r="C812" s="136"/>
      <c r="D812" s="136"/>
      <c r="E812" s="136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</row>
    <row r="813" spans="2:18">
      <c r="B813" s="136"/>
      <c r="C813" s="136"/>
      <c r="D813" s="136"/>
      <c r="E813" s="136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</row>
    <row r="814" spans="2:18">
      <c r="B814" s="136"/>
      <c r="C814" s="136"/>
      <c r="D814" s="136"/>
      <c r="E814" s="136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</row>
    <row r="815" spans="2:18">
      <c r="B815" s="136"/>
      <c r="C815" s="136"/>
      <c r="D815" s="136"/>
      <c r="E815" s="136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</row>
    <row r="816" spans="2:18">
      <c r="B816" s="136"/>
      <c r="C816" s="136"/>
      <c r="D816" s="136"/>
      <c r="E816" s="136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</row>
    <row r="817" spans="2:18">
      <c r="B817" s="136"/>
      <c r="C817" s="136"/>
      <c r="D817" s="136"/>
      <c r="E817" s="136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</row>
    <row r="818" spans="2:18">
      <c r="B818" s="136"/>
      <c r="C818" s="136"/>
      <c r="D818" s="136"/>
      <c r="E818" s="136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</row>
    <row r="819" spans="2:18">
      <c r="B819" s="136"/>
      <c r="C819" s="136"/>
      <c r="D819" s="136"/>
      <c r="E819" s="136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</row>
    <row r="820" spans="2:18">
      <c r="B820" s="136"/>
      <c r="C820" s="136"/>
      <c r="D820" s="136"/>
      <c r="E820" s="136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</row>
    <row r="821" spans="2:18">
      <c r="B821" s="136"/>
      <c r="C821" s="136"/>
      <c r="D821" s="136"/>
      <c r="E821" s="136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</row>
    <row r="822" spans="2:18">
      <c r="B822" s="136"/>
      <c r="C822" s="136"/>
      <c r="D822" s="136"/>
      <c r="E822" s="136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</row>
    <row r="823" spans="2:18">
      <c r="B823" s="136"/>
      <c r="C823" s="136"/>
      <c r="D823" s="136"/>
      <c r="E823" s="136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</row>
    <row r="824" spans="2:18">
      <c r="B824" s="136"/>
      <c r="C824" s="136"/>
      <c r="D824" s="136"/>
      <c r="E824" s="136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</row>
    <row r="825" spans="2:18">
      <c r="B825" s="136"/>
      <c r="C825" s="136"/>
      <c r="D825" s="136"/>
      <c r="E825" s="136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</row>
    <row r="826" spans="2:18">
      <c r="B826" s="136"/>
      <c r="C826" s="136"/>
      <c r="D826" s="136"/>
      <c r="E826" s="136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</row>
    <row r="827" spans="2:18">
      <c r="B827" s="136"/>
      <c r="C827" s="136"/>
      <c r="D827" s="136"/>
      <c r="E827" s="136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</row>
    <row r="828" spans="2:18">
      <c r="B828" s="136"/>
      <c r="C828" s="136"/>
      <c r="D828" s="136"/>
      <c r="E828" s="136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</row>
    <row r="829" spans="2:18">
      <c r="B829" s="136"/>
      <c r="C829" s="136"/>
      <c r="D829" s="136"/>
      <c r="E829" s="136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</row>
    <row r="830" spans="2:18">
      <c r="B830" s="136"/>
      <c r="C830" s="136"/>
      <c r="D830" s="136"/>
      <c r="E830" s="136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</row>
    <row r="831" spans="2:18">
      <c r="B831" s="136"/>
      <c r="C831" s="136"/>
      <c r="D831" s="136"/>
      <c r="E831" s="136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</row>
    <row r="832" spans="2:18">
      <c r="B832" s="136"/>
      <c r="C832" s="136"/>
      <c r="D832" s="136"/>
      <c r="E832" s="136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</row>
    <row r="833" spans="2:18">
      <c r="B833" s="136"/>
      <c r="C833" s="136"/>
      <c r="D833" s="136"/>
      <c r="E833" s="136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</row>
    <row r="834" spans="2:18">
      <c r="B834" s="136"/>
      <c r="C834" s="136"/>
      <c r="D834" s="136"/>
      <c r="E834" s="136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</row>
    <row r="835" spans="2:18">
      <c r="B835" s="136"/>
      <c r="C835" s="136"/>
      <c r="D835" s="136"/>
      <c r="E835" s="136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</row>
    <row r="836" spans="2:18">
      <c r="B836" s="136"/>
      <c r="C836" s="136"/>
      <c r="D836" s="136"/>
      <c r="E836" s="136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</row>
    <row r="837" spans="2:18">
      <c r="B837" s="136"/>
      <c r="C837" s="136"/>
      <c r="D837" s="136"/>
      <c r="E837" s="136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</row>
    <row r="838" spans="2:18">
      <c r="B838" s="136"/>
      <c r="C838" s="136"/>
      <c r="D838" s="136"/>
      <c r="E838" s="136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</row>
    <row r="839" spans="2:18">
      <c r="B839" s="136"/>
      <c r="C839" s="136"/>
      <c r="D839" s="136"/>
      <c r="E839" s="136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</row>
    <row r="840" spans="2:18">
      <c r="B840" s="136"/>
      <c r="C840" s="136"/>
      <c r="D840" s="136"/>
      <c r="E840" s="136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</row>
    <row r="841" spans="2:18">
      <c r="B841" s="136"/>
      <c r="C841" s="136"/>
      <c r="D841" s="136"/>
      <c r="E841" s="136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</row>
    <row r="842" spans="2:18">
      <c r="B842" s="136"/>
      <c r="C842" s="136"/>
      <c r="D842" s="136"/>
      <c r="E842" s="136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</row>
    <row r="843" spans="2:18">
      <c r="B843" s="136"/>
      <c r="C843" s="136"/>
      <c r="D843" s="136"/>
      <c r="E843" s="136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</row>
    <row r="844" spans="2:18">
      <c r="B844" s="136"/>
      <c r="C844" s="136"/>
      <c r="D844" s="136"/>
      <c r="E844" s="136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</row>
    <row r="845" spans="2:18">
      <c r="B845" s="136"/>
      <c r="C845" s="136"/>
      <c r="D845" s="136"/>
      <c r="E845" s="136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</row>
    <row r="846" spans="2:18">
      <c r="B846" s="136"/>
      <c r="C846" s="136"/>
      <c r="D846" s="136"/>
      <c r="E846" s="136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</row>
    <row r="847" spans="2:18">
      <c r="B847" s="136"/>
      <c r="C847" s="136"/>
      <c r="D847" s="136"/>
      <c r="E847" s="136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</row>
    <row r="848" spans="2:18">
      <c r="B848" s="136"/>
      <c r="C848" s="136"/>
      <c r="D848" s="136"/>
      <c r="E848" s="136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</row>
    <row r="849" spans="2:18">
      <c r="B849" s="136"/>
      <c r="C849" s="136"/>
      <c r="D849" s="136"/>
      <c r="E849" s="136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</row>
    <row r="850" spans="2:18">
      <c r="B850" s="136"/>
      <c r="C850" s="136"/>
      <c r="D850" s="136"/>
      <c r="E850" s="136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</row>
    <row r="851" spans="2:18">
      <c r="B851" s="136"/>
      <c r="C851" s="136"/>
      <c r="D851" s="136"/>
      <c r="E851" s="136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</row>
    <row r="852" spans="2:18">
      <c r="B852" s="136"/>
      <c r="C852" s="136"/>
      <c r="D852" s="136"/>
      <c r="E852" s="136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</row>
    <row r="853" spans="2:18">
      <c r="B853" s="136"/>
      <c r="C853" s="136"/>
      <c r="D853" s="136"/>
      <c r="E853" s="136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</row>
    <row r="854" spans="2:18">
      <c r="B854" s="136"/>
      <c r="C854" s="136"/>
      <c r="D854" s="136"/>
      <c r="E854" s="136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</row>
    <row r="855" spans="2:18">
      <c r="B855" s="136"/>
      <c r="C855" s="136"/>
      <c r="D855" s="136"/>
      <c r="E855" s="136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</row>
    <row r="856" spans="2:18">
      <c r="B856" s="136"/>
      <c r="C856" s="136"/>
      <c r="D856" s="136"/>
      <c r="E856" s="136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</row>
    <row r="857" spans="2:18">
      <c r="B857" s="136"/>
      <c r="C857" s="136"/>
      <c r="D857" s="136"/>
      <c r="E857" s="136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</row>
    <row r="858" spans="2:18">
      <c r="B858" s="136"/>
      <c r="C858" s="136"/>
      <c r="D858" s="136"/>
      <c r="E858" s="136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</row>
    <row r="859" spans="2:18">
      <c r="B859" s="136"/>
      <c r="C859" s="136"/>
      <c r="D859" s="136"/>
      <c r="E859" s="136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</row>
    <row r="860" spans="2:18">
      <c r="B860" s="136"/>
      <c r="C860" s="136"/>
      <c r="D860" s="136"/>
      <c r="E860" s="136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</row>
    <row r="861" spans="2:18">
      <c r="B861" s="136"/>
      <c r="C861" s="136"/>
      <c r="D861" s="136"/>
      <c r="E861" s="136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</row>
    <row r="862" spans="2:18">
      <c r="B862" s="136"/>
      <c r="C862" s="136"/>
      <c r="D862" s="136"/>
      <c r="E862" s="136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</row>
    <row r="863" spans="2:18">
      <c r="B863" s="136"/>
      <c r="C863" s="136"/>
      <c r="D863" s="136"/>
      <c r="E863" s="136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</row>
    <row r="864" spans="2:18">
      <c r="B864" s="136"/>
      <c r="C864" s="136"/>
      <c r="D864" s="136"/>
      <c r="E864" s="136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</row>
    <row r="865" spans="2:18">
      <c r="B865" s="136"/>
      <c r="C865" s="136"/>
      <c r="D865" s="136"/>
      <c r="E865" s="136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</row>
    <row r="866" spans="2:18">
      <c r="B866" s="136"/>
      <c r="C866" s="136"/>
      <c r="D866" s="136"/>
      <c r="E866" s="136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</row>
    <row r="867" spans="2:18">
      <c r="B867" s="136"/>
      <c r="C867" s="136"/>
      <c r="D867" s="136"/>
      <c r="E867" s="136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</row>
    <row r="868" spans="2:18">
      <c r="B868" s="136"/>
      <c r="C868" s="136"/>
      <c r="D868" s="136"/>
      <c r="E868" s="136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</row>
    <row r="869" spans="2:18">
      <c r="B869" s="136"/>
      <c r="C869" s="136"/>
      <c r="D869" s="136"/>
      <c r="E869" s="136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</row>
    <row r="870" spans="2:18">
      <c r="B870" s="136"/>
      <c r="C870" s="136"/>
      <c r="D870" s="136"/>
      <c r="E870" s="136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</row>
    <row r="871" spans="2:18">
      <c r="B871" s="136"/>
      <c r="C871" s="136"/>
      <c r="D871" s="136"/>
      <c r="E871" s="136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</row>
    <row r="872" spans="2:18">
      <c r="B872" s="136"/>
      <c r="C872" s="136"/>
      <c r="D872" s="136"/>
      <c r="E872" s="136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</row>
    <row r="873" spans="2:18">
      <c r="B873" s="136"/>
      <c r="C873" s="136"/>
      <c r="D873" s="136"/>
      <c r="E873" s="136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</row>
    <row r="874" spans="2:18">
      <c r="B874" s="136"/>
      <c r="C874" s="136"/>
      <c r="D874" s="136"/>
      <c r="E874" s="136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</row>
    <row r="875" spans="2:18">
      <c r="B875" s="136"/>
      <c r="C875" s="136"/>
      <c r="D875" s="136"/>
      <c r="E875" s="136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</row>
    <row r="876" spans="2:18">
      <c r="B876" s="136"/>
      <c r="C876" s="136"/>
      <c r="D876" s="136"/>
      <c r="E876" s="136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</row>
    <row r="877" spans="2:18">
      <c r="B877" s="136"/>
      <c r="C877" s="136"/>
      <c r="D877" s="136"/>
      <c r="E877" s="136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</row>
    <row r="878" spans="2:18">
      <c r="B878" s="136"/>
      <c r="C878" s="136"/>
      <c r="D878" s="136"/>
      <c r="E878" s="136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</row>
    <row r="879" spans="2:18">
      <c r="B879" s="136"/>
      <c r="C879" s="136"/>
      <c r="D879" s="136"/>
      <c r="E879" s="136"/>
      <c r="F879" s="137"/>
      <c r="G879" s="137"/>
      <c r="H879" s="137"/>
      <c r="I879" s="137"/>
      <c r="J879" s="137"/>
      <c r="K879" s="137"/>
      <c r="L879" s="137"/>
      <c r="M879" s="137"/>
      <c r="N879" s="137"/>
      <c r="O879" s="137"/>
      <c r="P879" s="137"/>
      <c r="Q879" s="137"/>
      <c r="R879" s="137"/>
    </row>
    <row r="880" spans="2:18">
      <c r="B880" s="136"/>
      <c r="C880" s="136"/>
      <c r="D880" s="136"/>
      <c r="E880" s="136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</row>
    <row r="881" spans="2:18">
      <c r="B881" s="136"/>
      <c r="C881" s="136"/>
      <c r="D881" s="136"/>
      <c r="E881" s="136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</row>
    <row r="882" spans="2:18">
      <c r="B882" s="136"/>
      <c r="C882" s="136"/>
      <c r="D882" s="136"/>
      <c r="E882" s="136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</row>
    <row r="883" spans="2:18">
      <c r="B883" s="136"/>
      <c r="C883" s="136"/>
      <c r="D883" s="136"/>
      <c r="E883" s="136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</row>
    <row r="884" spans="2:18">
      <c r="B884" s="136"/>
      <c r="C884" s="136"/>
      <c r="D884" s="136"/>
      <c r="E884" s="136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</row>
    <row r="885" spans="2:18">
      <c r="B885" s="136"/>
      <c r="C885" s="136"/>
      <c r="D885" s="136"/>
      <c r="E885" s="136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</row>
    <row r="886" spans="2:18">
      <c r="B886" s="136"/>
      <c r="C886" s="136"/>
      <c r="D886" s="136"/>
      <c r="E886" s="136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</row>
    <row r="887" spans="2:18">
      <c r="B887" s="136"/>
      <c r="C887" s="136"/>
      <c r="D887" s="136"/>
      <c r="E887" s="136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</row>
    <row r="888" spans="2:18">
      <c r="B888" s="136"/>
      <c r="C888" s="136"/>
      <c r="D888" s="136"/>
      <c r="E888" s="136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</row>
    <row r="889" spans="2:18">
      <c r="B889" s="136"/>
      <c r="C889" s="136"/>
      <c r="D889" s="136"/>
      <c r="E889" s="136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</row>
    <row r="890" spans="2:18">
      <c r="B890" s="136"/>
      <c r="C890" s="136"/>
      <c r="D890" s="136"/>
      <c r="E890" s="136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</row>
    <row r="891" spans="2:18">
      <c r="B891" s="136"/>
      <c r="C891" s="136"/>
      <c r="D891" s="136"/>
      <c r="E891" s="136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</row>
    <row r="892" spans="2:18">
      <c r="B892" s="136"/>
      <c r="C892" s="136"/>
      <c r="D892" s="136"/>
      <c r="E892" s="136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</row>
    <row r="893" spans="2:18">
      <c r="B893" s="136"/>
      <c r="C893" s="136"/>
      <c r="D893" s="136"/>
      <c r="E893" s="136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</row>
    <row r="894" spans="2:18">
      <c r="B894" s="136"/>
      <c r="C894" s="136"/>
      <c r="D894" s="136"/>
      <c r="E894" s="136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</row>
    <row r="895" spans="2:18">
      <c r="B895" s="136"/>
      <c r="C895" s="136"/>
      <c r="D895" s="136"/>
      <c r="E895" s="136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</row>
    <row r="896" spans="2:18">
      <c r="B896" s="136"/>
      <c r="C896" s="136"/>
      <c r="D896" s="136"/>
      <c r="E896" s="136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</row>
    <row r="897" spans="2:18">
      <c r="B897" s="136"/>
      <c r="C897" s="136"/>
      <c r="D897" s="136"/>
      <c r="E897" s="136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</row>
    <row r="898" spans="2:18">
      <c r="B898" s="136"/>
      <c r="C898" s="136"/>
      <c r="D898" s="136"/>
      <c r="E898" s="136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</row>
    <row r="899" spans="2:18">
      <c r="B899" s="136"/>
      <c r="C899" s="136"/>
      <c r="D899" s="136"/>
      <c r="E899" s="136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</row>
    <row r="900" spans="2:18">
      <c r="B900" s="136"/>
      <c r="C900" s="136"/>
      <c r="D900" s="136"/>
      <c r="E900" s="136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</row>
    <row r="901" spans="2:18">
      <c r="B901" s="136"/>
      <c r="C901" s="136"/>
      <c r="D901" s="136"/>
      <c r="E901" s="136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</row>
    <row r="902" spans="2:18">
      <c r="B902" s="136"/>
      <c r="C902" s="136"/>
      <c r="D902" s="136"/>
      <c r="E902" s="136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</row>
    <row r="903" spans="2:18">
      <c r="B903" s="136"/>
      <c r="C903" s="136"/>
      <c r="D903" s="136"/>
      <c r="E903" s="136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</row>
    <row r="904" spans="2:18">
      <c r="B904" s="136"/>
      <c r="C904" s="136"/>
      <c r="D904" s="136"/>
      <c r="E904" s="136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</row>
    <row r="905" spans="2:18">
      <c r="B905" s="136"/>
      <c r="C905" s="136"/>
      <c r="D905" s="136"/>
      <c r="E905" s="136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</row>
    <row r="906" spans="2:18">
      <c r="B906" s="136"/>
      <c r="C906" s="136"/>
      <c r="D906" s="136"/>
      <c r="E906" s="136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</row>
    <row r="907" spans="2:18">
      <c r="B907" s="136"/>
      <c r="C907" s="136"/>
      <c r="D907" s="136"/>
      <c r="E907" s="136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</row>
    <row r="908" spans="2:18">
      <c r="B908" s="136"/>
      <c r="C908" s="136"/>
      <c r="D908" s="136"/>
      <c r="E908" s="136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</row>
    <row r="909" spans="2:18">
      <c r="B909" s="136"/>
      <c r="C909" s="136"/>
      <c r="D909" s="136"/>
      <c r="E909" s="136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</row>
    <row r="910" spans="2:18">
      <c r="B910" s="136"/>
      <c r="C910" s="136"/>
      <c r="D910" s="136"/>
      <c r="E910" s="136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</row>
    <row r="911" spans="2:18">
      <c r="B911" s="136"/>
      <c r="C911" s="136"/>
      <c r="D911" s="136"/>
      <c r="E911" s="136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</row>
    <row r="912" spans="2:18">
      <c r="B912" s="136"/>
      <c r="C912" s="136"/>
      <c r="D912" s="136"/>
      <c r="E912" s="136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</row>
    <row r="913" spans="2:18">
      <c r="B913" s="136"/>
      <c r="C913" s="136"/>
      <c r="D913" s="136"/>
      <c r="E913" s="136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</row>
    <row r="914" spans="2:18">
      <c r="B914" s="136"/>
      <c r="C914" s="136"/>
      <c r="D914" s="136"/>
      <c r="E914" s="136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</row>
    <row r="915" spans="2:18">
      <c r="B915" s="136"/>
      <c r="C915" s="136"/>
      <c r="D915" s="136"/>
      <c r="E915" s="136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</row>
    <row r="916" spans="2:18">
      <c r="B916" s="136"/>
      <c r="C916" s="136"/>
      <c r="D916" s="136"/>
      <c r="E916" s="136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</row>
    <row r="917" spans="2:18">
      <c r="B917" s="136"/>
      <c r="C917" s="136"/>
      <c r="D917" s="136"/>
      <c r="E917" s="136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</row>
    <row r="918" spans="2:18">
      <c r="B918" s="136"/>
      <c r="C918" s="136"/>
      <c r="D918" s="136"/>
      <c r="E918" s="136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</row>
    <row r="919" spans="2:18">
      <c r="B919" s="136"/>
      <c r="C919" s="136"/>
      <c r="D919" s="136"/>
      <c r="E919" s="136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</row>
    <row r="920" spans="2:18">
      <c r="B920" s="136"/>
      <c r="C920" s="136"/>
      <c r="D920" s="136"/>
      <c r="E920" s="136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</row>
    <row r="921" spans="2:18">
      <c r="B921" s="136"/>
      <c r="C921" s="136"/>
      <c r="D921" s="136"/>
      <c r="E921" s="136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</row>
    <row r="922" spans="2:18">
      <c r="B922" s="136"/>
      <c r="C922" s="136"/>
      <c r="D922" s="136"/>
      <c r="E922" s="136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</row>
    <row r="923" spans="2:18">
      <c r="B923" s="136"/>
      <c r="C923" s="136"/>
      <c r="D923" s="136"/>
      <c r="E923" s="136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</row>
    <row r="924" spans="2:18">
      <c r="B924" s="136"/>
      <c r="C924" s="136"/>
      <c r="D924" s="136"/>
      <c r="E924" s="136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</row>
    <row r="925" spans="2:18">
      <c r="B925" s="136"/>
      <c r="C925" s="136"/>
      <c r="D925" s="136"/>
      <c r="E925" s="136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</row>
    <row r="926" spans="2:18">
      <c r="B926" s="136"/>
      <c r="C926" s="136"/>
      <c r="D926" s="136"/>
      <c r="E926" s="136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</row>
    <row r="927" spans="2:18">
      <c r="B927" s="136"/>
      <c r="C927" s="136"/>
      <c r="D927" s="136"/>
      <c r="E927" s="136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</row>
    <row r="928" spans="2:18">
      <c r="B928" s="136"/>
      <c r="C928" s="136"/>
      <c r="D928" s="136"/>
      <c r="E928" s="136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</row>
    <row r="929" spans="2:18">
      <c r="B929" s="136"/>
      <c r="C929" s="136"/>
      <c r="D929" s="136"/>
      <c r="E929" s="136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</row>
    <row r="930" spans="2:18">
      <c r="B930" s="136"/>
      <c r="C930" s="136"/>
      <c r="D930" s="136"/>
      <c r="E930" s="136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</row>
    <row r="931" spans="2:18">
      <c r="B931" s="136"/>
      <c r="C931" s="136"/>
      <c r="D931" s="136"/>
      <c r="E931" s="136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</row>
    <row r="932" spans="2:18">
      <c r="B932" s="136"/>
      <c r="C932" s="136"/>
      <c r="D932" s="136"/>
      <c r="E932" s="136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</row>
    <row r="933" spans="2:18">
      <c r="B933" s="136"/>
      <c r="C933" s="136"/>
      <c r="D933" s="136"/>
      <c r="E933" s="136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</row>
    <row r="934" spans="2:18">
      <c r="B934" s="136"/>
      <c r="C934" s="136"/>
      <c r="D934" s="136"/>
      <c r="E934" s="136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</row>
    <row r="935" spans="2:18">
      <c r="B935" s="136"/>
      <c r="C935" s="136"/>
      <c r="D935" s="136"/>
      <c r="E935" s="136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</row>
    <row r="936" spans="2:18">
      <c r="B936" s="136"/>
      <c r="C936" s="136"/>
      <c r="D936" s="136"/>
      <c r="E936" s="136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</row>
    <row r="937" spans="2:18">
      <c r="B937" s="136"/>
      <c r="C937" s="136"/>
      <c r="D937" s="136"/>
      <c r="E937" s="136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</row>
    <row r="938" spans="2:18">
      <c r="B938" s="136"/>
      <c r="C938" s="136"/>
      <c r="D938" s="136"/>
      <c r="E938" s="136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</row>
    <row r="939" spans="2:18">
      <c r="B939" s="136"/>
      <c r="C939" s="136"/>
      <c r="D939" s="136"/>
      <c r="E939" s="136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</row>
    <row r="940" spans="2:18">
      <c r="B940" s="136"/>
      <c r="C940" s="136"/>
      <c r="D940" s="136"/>
      <c r="E940" s="136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</row>
    <row r="941" spans="2:18">
      <c r="B941" s="136"/>
      <c r="C941" s="136"/>
      <c r="D941" s="136"/>
      <c r="E941" s="136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</row>
    <row r="942" spans="2:18">
      <c r="B942" s="136"/>
      <c r="C942" s="136"/>
      <c r="D942" s="136"/>
      <c r="E942" s="136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</row>
    <row r="943" spans="2:18">
      <c r="B943" s="136"/>
      <c r="C943" s="136"/>
      <c r="D943" s="136"/>
      <c r="E943" s="136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</row>
    <row r="944" spans="2:18">
      <c r="B944" s="136"/>
      <c r="C944" s="136"/>
      <c r="D944" s="136"/>
      <c r="E944" s="136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</row>
    <row r="945" spans="2:18">
      <c r="B945" s="136"/>
      <c r="C945" s="136"/>
      <c r="D945" s="136"/>
      <c r="E945" s="136"/>
      <c r="F945" s="137"/>
      <c r="G945" s="137"/>
      <c r="H945" s="137"/>
      <c r="I945" s="137"/>
      <c r="J945" s="137"/>
      <c r="K945" s="137"/>
      <c r="L945" s="137"/>
      <c r="M945" s="137"/>
      <c r="N945" s="137"/>
      <c r="O945" s="137"/>
      <c r="P945" s="137"/>
      <c r="Q945" s="137"/>
      <c r="R945" s="137"/>
    </row>
    <row r="946" spans="2:18">
      <c r="B946" s="136"/>
      <c r="C946" s="136"/>
      <c r="D946" s="136"/>
      <c r="E946" s="136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</row>
    <row r="947" spans="2:18">
      <c r="B947" s="136"/>
      <c r="C947" s="136"/>
      <c r="D947" s="136"/>
      <c r="E947" s="136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</row>
    <row r="948" spans="2:18">
      <c r="B948" s="136"/>
      <c r="C948" s="136"/>
      <c r="D948" s="136"/>
      <c r="E948" s="136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</row>
    <row r="949" spans="2:18">
      <c r="B949" s="136"/>
      <c r="C949" s="136"/>
      <c r="D949" s="136"/>
      <c r="E949" s="136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</row>
    <row r="950" spans="2:18">
      <c r="B950" s="136"/>
      <c r="C950" s="136"/>
      <c r="D950" s="136"/>
      <c r="E950" s="136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</row>
    <row r="951" spans="2:18">
      <c r="B951" s="136"/>
      <c r="C951" s="136"/>
      <c r="D951" s="136"/>
      <c r="E951" s="136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</row>
    <row r="952" spans="2:18">
      <c r="B952" s="136"/>
      <c r="C952" s="136"/>
      <c r="D952" s="136"/>
      <c r="E952" s="136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</row>
    <row r="953" spans="2:18">
      <c r="B953" s="136"/>
      <c r="C953" s="136"/>
      <c r="D953" s="136"/>
      <c r="E953" s="136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</row>
    <row r="954" spans="2:18">
      <c r="B954" s="136"/>
      <c r="C954" s="136"/>
      <c r="D954" s="136"/>
      <c r="E954" s="136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</row>
    <row r="955" spans="2:18">
      <c r="B955" s="136"/>
      <c r="C955" s="136"/>
      <c r="D955" s="136"/>
      <c r="E955" s="136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</row>
    <row r="956" spans="2:18">
      <c r="B956" s="136"/>
      <c r="C956" s="136"/>
      <c r="D956" s="136"/>
      <c r="E956" s="136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</row>
    <row r="957" spans="2:18">
      <c r="B957" s="136"/>
      <c r="C957" s="136"/>
      <c r="D957" s="136"/>
      <c r="E957" s="136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</row>
    <row r="958" spans="2:18">
      <c r="B958" s="136"/>
      <c r="C958" s="136"/>
      <c r="D958" s="136"/>
      <c r="E958" s="136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</row>
    <row r="959" spans="2:18">
      <c r="B959" s="136"/>
      <c r="C959" s="136"/>
      <c r="D959" s="136"/>
      <c r="E959" s="136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</row>
    <row r="960" spans="2:18">
      <c r="B960" s="136"/>
      <c r="C960" s="136"/>
      <c r="D960" s="136"/>
      <c r="E960" s="136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</row>
    <row r="961" spans="2:18">
      <c r="B961" s="136"/>
      <c r="C961" s="136"/>
      <c r="D961" s="136"/>
      <c r="E961" s="136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</row>
    <row r="962" spans="2:18">
      <c r="B962" s="136"/>
      <c r="C962" s="136"/>
      <c r="D962" s="136"/>
      <c r="E962" s="136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</row>
    <row r="963" spans="2:18">
      <c r="B963" s="136"/>
      <c r="C963" s="136"/>
      <c r="D963" s="136"/>
      <c r="E963" s="136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</row>
    <row r="964" spans="2:18">
      <c r="B964" s="136"/>
      <c r="C964" s="136"/>
      <c r="D964" s="136"/>
      <c r="E964" s="136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</row>
    <row r="965" spans="2:18">
      <c r="B965" s="136"/>
      <c r="C965" s="136"/>
      <c r="D965" s="136"/>
      <c r="E965" s="136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</row>
    <row r="966" spans="2:18">
      <c r="B966" s="136"/>
      <c r="C966" s="136"/>
      <c r="D966" s="136"/>
      <c r="E966" s="136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</row>
    <row r="967" spans="2:18">
      <c r="B967" s="136"/>
      <c r="C967" s="136"/>
      <c r="D967" s="136"/>
      <c r="E967" s="136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</row>
    <row r="968" spans="2:18">
      <c r="B968" s="136"/>
      <c r="C968" s="136"/>
      <c r="D968" s="136"/>
      <c r="E968" s="136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</row>
    <row r="969" spans="2:18">
      <c r="B969" s="136"/>
      <c r="C969" s="136"/>
      <c r="D969" s="136"/>
      <c r="E969" s="136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</row>
    <row r="970" spans="2:18">
      <c r="B970" s="136"/>
      <c r="C970" s="136"/>
      <c r="D970" s="136"/>
      <c r="E970" s="136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</row>
    <row r="971" spans="2:18">
      <c r="B971" s="136"/>
      <c r="C971" s="136"/>
      <c r="D971" s="136"/>
      <c r="E971" s="136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</row>
    <row r="972" spans="2:18">
      <c r="B972" s="136"/>
      <c r="C972" s="136"/>
      <c r="D972" s="136"/>
      <c r="E972" s="136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</row>
    <row r="973" spans="2:18">
      <c r="B973" s="136"/>
      <c r="C973" s="136"/>
      <c r="D973" s="136"/>
      <c r="E973" s="136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</row>
    <row r="974" spans="2:18">
      <c r="B974" s="136"/>
      <c r="C974" s="136"/>
      <c r="D974" s="136"/>
      <c r="E974" s="136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</row>
    <row r="975" spans="2:18">
      <c r="B975" s="136"/>
      <c r="C975" s="136"/>
      <c r="D975" s="136"/>
      <c r="E975" s="136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</row>
    <row r="976" spans="2:18">
      <c r="B976" s="136"/>
      <c r="C976" s="136"/>
      <c r="D976" s="136"/>
      <c r="E976" s="136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</row>
    <row r="977" spans="2:18">
      <c r="B977" s="136"/>
      <c r="C977" s="136"/>
      <c r="D977" s="136"/>
      <c r="E977" s="136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</row>
    <row r="978" spans="2:18">
      <c r="B978" s="136"/>
      <c r="C978" s="136"/>
      <c r="D978" s="136"/>
      <c r="E978" s="136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</row>
    <row r="979" spans="2:18">
      <c r="B979" s="136"/>
      <c r="C979" s="136"/>
      <c r="D979" s="136"/>
      <c r="E979" s="136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</row>
    <row r="980" spans="2:18">
      <c r="B980" s="136"/>
      <c r="C980" s="136"/>
      <c r="D980" s="136"/>
      <c r="E980" s="136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</row>
    <row r="981" spans="2:18">
      <c r="B981" s="136"/>
      <c r="C981" s="136"/>
      <c r="D981" s="136"/>
      <c r="E981" s="136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</row>
    <row r="982" spans="2:18">
      <c r="B982" s="136"/>
      <c r="C982" s="136"/>
      <c r="D982" s="136"/>
      <c r="E982" s="136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</row>
    <row r="983" spans="2:18">
      <c r="B983" s="136"/>
      <c r="C983" s="136"/>
      <c r="D983" s="136"/>
      <c r="E983" s="136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</row>
    <row r="984" spans="2:18">
      <c r="B984" s="136"/>
      <c r="C984" s="136"/>
      <c r="D984" s="136"/>
      <c r="E984" s="136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</row>
    <row r="985" spans="2:18">
      <c r="B985" s="136"/>
      <c r="C985" s="136"/>
      <c r="D985" s="136"/>
      <c r="E985" s="136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</row>
    <row r="986" spans="2:18">
      <c r="B986" s="136"/>
      <c r="C986" s="136"/>
      <c r="D986" s="136"/>
      <c r="E986" s="136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</row>
    <row r="987" spans="2:18">
      <c r="B987" s="136"/>
      <c r="C987" s="136"/>
      <c r="D987" s="136"/>
      <c r="E987" s="136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</row>
    <row r="988" spans="2:18">
      <c r="B988" s="136"/>
      <c r="C988" s="136"/>
      <c r="D988" s="136"/>
      <c r="E988" s="136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</row>
    <row r="989" spans="2:18">
      <c r="B989" s="136"/>
      <c r="C989" s="136"/>
      <c r="D989" s="136"/>
      <c r="E989" s="136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</row>
    <row r="990" spans="2:18">
      <c r="B990" s="136"/>
      <c r="C990" s="136"/>
      <c r="D990" s="136"/>
      <c r="E990" s="136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</row>
    <row r="991" spans="2:18">
      <c r="B991" s="136"/>
      <c r="C991" s="136"/>
      <c r="D991" s="136"/>
      <c r="E991" s="136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</row>
    <row r="992" spans="2:18">
      <c r="B992" s="136"/>
      <c r="C992" s="136"/>
      <c r="D992" s="136"/>
      <c r="E992" s="136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</row>
    <row r="993" spans="2:18">
      <c r="B993" s="136"/>
      <c r="C993" s="136"/>
      <c r="D993" s="136"/>
      <c r="E993" s="136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</row>
    <row r="994" spans="2:18">
      <c r="B994" s="136"/>
      <c r="C994" s="136"/>
      <c r="D994" s="136"/>
      <c r="E994" s="136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</row>
    <row r="995" spans="2:18">
      <c r="B995" s="136"/>
      <c r="C995" s="136"/>
      <c r="D995" s="136"/>
      <c r="E995" s="136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</row>
    <row r="996" spans="2:18">
      <c r="B996" s="136"/>
      <c r="C996" s="136"/>
      <c r="D996" s="136"/>
      <c r="E996" s="136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</row>
    <row r="997" spans="2:18">
      <c r="B997" s="136"/>
      <c r="C997" s="136"/>
      <c r="D997" s="136"/>
      <c r="E997" s="136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</row>
    <row r="998" spans="2:18">
      <c r="B998" s="136"/>
      <c r="C998" s="136"/>
      <c r="D998" s="136"/>
      <c r="E998" s="136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</row>
    <row r="999" spans="2:18">
      <c r="B999" s="136"/>
      <c r="C999" s="136"/>
      <c r="D999" s="136"/>
      <c r="E999" s="136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</row>
    <row r="1000" spans="2:18">
      <c r="B1000" s="136"/>
      <c r="C1000" s="136"/>
      <c r="D1000" s="136"/>
      <c r="E1000" s="136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</row>
    <row r="1001" spans="2:18">
      <c r="B1001" s="136"/>
      <c r="C1001" s="136"/>
      <c r="D1001" s="136"/>
      <c r="E1001" s="136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</row>
    <row r="1002" spans="2:18">
      <c r="B1002" s="136"/>
      <c r="C1002" s="136"/>
      <c r="D1002" s="136"/>
      <c r="E1002" s="136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</row>
    <row r="1003" spans="2:18">
      <c r="B1003" s="136"/>
      <c r="C1003" s="136"/>
      <c r="D1003" s="136"/>
      <c r="E1003" s="136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</row>
    <row r="1004" spans="2:18">
      <c r="B1004" s="136"/>
      <c r="C1004" s="136"/>
      <c r="D1004" s="136"/>
      <c r="E1004" s="136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</row>
    <row r="1005" spans="2:18">
      <c r="B1005" s="136"/>
      <c r="C1005" s="136"/>
      <c r="D1005" s="136"/>
      <c r="E1005" s="136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</row>
    <row r="1006" spans="2:18">
      <c r="B1006" s="136"/>
      <c r="C1006" s="136"/>
      <c r="D1006" s="136"/>
      <c r="E1006" s="136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</row>
    <row r="1007" spans="2:18">
      <c r="B1007" s="136"/>
      <c r="C1007" s="136"/>
      <c r="D1007" s="136"/>
      <c r="E1007" s="136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</row>
    <row r="1008" spans="2:18">
      <c r="B1008" s="136"/>
      <c r="C1008" s="136"/>
      <c r="D1008" s="136"/>
      <c r="E1008" s="136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</row>
    <row r="1009" spans="2:18">
      <c r="B1009" s="136"/>
      <c r="C1009" s="136"/>
      <c r="D1009" s="136"/>
      <c r="E1009" s="136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</row>
    <row r="1010" spans="2:18">
      <c r="B1010" s="136"/>
      <c r="C1010" s="136"/>
      <c r="D1010" s="136"/>
      <c r="E1010" s="136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</row>
    <row r="1011" spans="2:18">
      <c r="B1011" s="136"/>
      <c r="C1011" s="136"/>
      <c r="D1011" s="136"/>
      <c r="E1011" s="136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</row>
    <row r="1012" spans="2:18">
      <c r="B1012" s="136"/>
      <c r="C1012" s="136"/>
      <c r="D1012" s="136"/>
      <c r="E1012" s="136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</row>
    <row r="1013" spans="2:18">
      <c r="B1013" s="136"/>
      <c r="C1013" s="136"/>
      <c r="D1013" s="136"/>
      <c r="E1013" s="136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</row>
    <row r="1014" spans="2:18">
      <c r="B1014" s="136"/>
      <c r="C1014" s="136"/>
      <c r="D1014" s="136"/>
      <c r="E1014" s="136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</row>
    <row r="1015" spans="2:18">
      <c r="B1015" s="136"/>
      <c r="C1015" s="136"/>
      <c r="D1015" s="136"/>
      <c r="E1015" s="136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</row>
    <row r="1016" spans="2:18">
      <c r="B1016" s="136"/>
      <c r="C1016" s="136"/>
      <c r="D1016" s="136"/>
      <c r="E1016" s="136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</row>
    <row r="1017" spans="2:18">
      <c r="B1017" s="136"/>
      <c r="C1017" s="136"/>
      <c r="D1017" s="136"/>
      <c r="E1017" s="136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</row>
    <row r="1018" spans="2:18">
      <c r="B1018" s="136"/>
      <c r="C1018" s="136"/>
      <c r="D1018" s="136"/>
      <c r="E1018" s="136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</row>
    <row r="1019" spans="2:18">
      <c r="B1019" s="136"/>
      <c r="C1019" s="136"/>
      <c r="D1019" s="136"/>
      <c r="E1019" s="136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</row>
    <row r="1020" spans="2:18">
      <c r="B1020" s="136"/>
      <c r="C1020" s="136"/>
      <c r="D1020" s="136"/>
      <c r="E1020" s="136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</row>
    <row r="1021" spans="2:18">
      <c r="B1021" s="136"/>
      <c r="C1021" s="136"/>
      <c r="D1021" s="136"/>
      <c r="E1021" s="136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</row>
    <row r="1022" spans="2:18">
      <c r="B1022" s="136"/>
      <c r="C1022" s="136"/>
      <c r="D1022" s="136"/>
      <c r="E1022" s="136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</row>
    <row r="1023" spans="2:18">
      <c r="B1023" s="136"/>
      <c r="C1023" s="136"/>
      <c r="D1023" s="136"/>
      <c r="E1023" s="136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</row>
    <row r="1024" spans="2:18">
      <c r="B1024" s="136"/>
      <c r="C1024" s="136"/>
      <c r="D1024" s="136"/>
      <c r="E1024" s="136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</row>
    <row r="1025" spans="2:18">
      <c r="B1025" s="136"/>
      <c r="C1025" s="136"/>
      <c r="D1025" s="136"/>
      <c r="E1025" s="136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</row>
    <row r="1026" spans="2:18">
      <c r="B1026" s="136"/>
      <c r="C1026" s="136"/>
      <c r="D1026" s="136"/>
      <c r="E1026" s="136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</row>
    <row r="1027" spans="2:18">
      <c r="B1027" s="136"/>
      <c r="C1027" s="136"/>
      <c r="D1027" s="136"/>
      <c r="E1027" s="136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</row>
    <row r="1028" spans="2:18">
      <c r="B1028" s="136"/>
      <c r="C1028" s="136"/>
      <c r="D1028" s="136"/>
      <c r="E1028" s="136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</row>
    <row r="1029" spans="2:18">
      <c r="B1029" s="136"/>
      <c r="C1029" s="136"/>
      <c r="D1029" s="136"/>
      <c r="E1029" s="136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</row>
    <row r="1030" spans="2:18">
      <c r="B1030" s="136"/>
      <c r="C1030" s="136"/>
      <c r="D1030" s="136"/>
      <c r="E1030" s="136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</row>
    <row r="1031" spans="2:18">
      <c r="B1031" s="136"/>
      <c r="C1031" s="136"/>
      <c r="D1031" s="136"/>
      <c r="E1031" s="136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</row>
    <row r="1032" spans="2:18">
      <c r="B1032" s="136"/>
      <c r="C1032" s="136"/>
      <c r="D1032" s="136"/>
      <c r="E1032" s="136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</row>
    <row r="1033" spans="2:18">
      <c r="B1033" s="136"/>
      <c r="C1033" s="136"/>
      <c r="D1033" s="136"/>
      <c r="E1033" s="136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</row>
    <row r="1034" spans="2:18">
      <c r="B1034" s="136"/>
      <c r="C1034" s="136"/>
      <c r="D1034" s="136"/>
      <c r="E1034" s="136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</row>
    <row r="1035" spans="2:18">
      <c r="B1035" s="136"/>
      <c r="C1035" s="136"/>
      <c r="D1035" s="136"/>
      <c r="E1035" s="136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</row>
    <row r="1036" spans="2:18">
      <c r="B1036" s="136"/>
      <c r="C1036" s="136"/>
      <c r="D1036" s="136"/>
      <c r="E1036" s="136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</row>
    <row r="1037" spans="2:18">
      <c r="B1037" s="136"/>
      <c r="C1037" s="136"/>
      <c r="D1037" s="136"/>
      <c r="E1037" s="136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</row>
    <row r="1038" spans="2:18">
      <c r="B1038" s="136"/>
      <c r="C1038" s="136"/>
      <c r="D1038" s="136"/>
      <c r="E1038" s="136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</row>
    <row r="1039" spans="2:18">
      <c r="B1039" s="136"/>
      <c r="C1039" s="136"/>
      <c r="D1039" s="136"/>
      <c r="E1039" s="136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</row>
    <row r="1040" spans="2:18">
      <c r="B1040" s="136"/>
      <c r="C1040" s="136"/>
      <c r="D1040" s="136"/>
      <c r="E1040" s="136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</row>
    <row r="1041" spans="2:18">
      <c r="B1041" s="136"/>
      <c r="C1041" s="136"/>
      <c r="D1041" s="136"/>
      <c r="E1041" s="136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</row>
    <row r="1042" spans="2:18">
      <c r="B1042" s="136"/>
      <c r="C1042" s="136"/>
      <c r="D1042" s="136"/>
      <c r="E1042" s="136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</row>
    <row r="1043" spans="2:18">
      <c r="B1043" s="136"/>
      <c r="C1043" s="136"/>
      <c r="D1043" s="136"/>
      <c r="E1043" s="136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</row>
    <row r="1044" spans="2:18">
      <c r="B1044" s="136"/>
      <c r="C1044" s="136"/>
      <c r="D1044" s="136"/>
      <c r="E1044" s="136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</row>
    <row r="1045" spans="2:18">
      <c r="B1045" s="136"/>
      <c r="C1045" s="136"/>
      <c r="D1045" s="136"/>
      <c r="E1045" s="136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</row>
    <row r="1046" spans="2:18">
      <c r="B1046" s="136"/>
      <c r="C1046" s="136"/>
      <c r="D1046" s="136"/>
      <c r="E1046" s="136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</row>
    <row r="1047" spans="2:18">
      <c r="B1047" s="136"/>
      <c r="C1047" s="136"/>
      <c r="D1047" s="136"/>
      <c r="E1047" s="136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</row>
    <row r="1048" spans="2:18">
      <c r="B1048" s="136"/>
      <c r="C1048" s="136"/>
      <c r="D1048" s="136"/>
      <c r="E1048" s="136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</row>
    <row r="1049" spans="2:18">
      <c r="B1049" s="136"/>
      <c r="C1049" s="136"/>
      <c r="D1049" s="136"/>
      <c r="E1049" s="136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</row>
    <row r="1050" spans="2:18">
      <c r="B1050" s="136"/>
      <c r="C1050" s="136"/>
      <c r="D1050" s="136"/>
      <c r="E1050" s="136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</row>
    <row r="1051" spans="2:18">
      <c r="B1051" s="136"/>
      <c r="C1051" s="136"/>
      <c r="D1051" s="136"/>
      <c r="E1051" s="136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</row>
    <row r="1052" spans="2:18">
      <c r="B1052" s="136"/>
      <c r="C1052" s="136"/>
      <c r="D1052" s="136"/>
      <c r="E1052" s="136"/>
      <c r="F1052" s="137"/>
      <c r="G1052" s="137"/>
      <c r="H1052" s="137"/>
      <c r="I1052" s="137"/>
      <c r="J1052" s="137"/>
      <c r="K1052" s="137"/>
      <c r="L1052" s="137"/>
      <c r="M1052" s="137"/>
      <c r="N1052" s="137"/>
      <c r="O1052" s="137"/>
      <c r="P1052" s="137"/>
      <c r="Q1052" s="137"/>
      <c r="R1052" s="137"/>
    </row>
    <row r="1053" spans="2:18">
      <c r="B1053" s="136"/>
      <c r="C1053" s="136"/>
      <c r="D1053" s="136"/>
      <c r="E1053" s="136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</row>
    <row r="1054" spans="2:18">
      <c r="B1054" s="136"/>
      <c r="C1054" s="136"/>
      <c r="D1054" s="136"/>
      <c r="E1054" s="136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</row>
    <row r="1055" spans="2:18">
      <c r="B1055" s="136"/>
      <c r="C1055" s="136"/>
      <c r="D1055" s="136"/>
      <c r="E1055" s="136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</row>
    <row r="1056" spans="2:18">
      <c r="B1056" s="136"/>
      <c r="C1056" s="136"/>
      <c r="D1056" s="136"/>
      <c r="E1056" s="136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</row>
    <row r="1057" spans="2:18">
      <c r="B1057" s="136"/>
      <c r="C1057" s="136"/>
      <c r="D1057" s="136"/>
      <c r="E1057" s="136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</row>
    <row r="1058" spans="2:18">
      <c r="B1058" s="136"/>
      <c r="C1058" s="136"/>
      <c r="D1058" s="136"/>
      <c r="E1058" s="136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</row>
    <row r="1059" spans="2:18">
      <c r="B1059" s="136"/>
      <c r="C1059" s="136"/>
      <c r="D1059" s="136"/>
      <c r="E1059" s="136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</row>
    <row r="1060" spans="2:18">
      <c r="B1060" s="136"/>
      <c r="C1060" s="136"/>
      <c r="D1060" s="136"/>
      <c r="E1060" s="136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</row>
    <row r="1061" spans="2:18">
      <c r="B1061" s="136"/>
      <c r="C1061" s="136"/>
      <c r="D1061" s="136"/>
      <c r="E1061" s="136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</row>
    <row r="1062" spans="2:18">
      <c r="B1062" s="136"/>
      <c r="C1062" s="136"/>
      <c r="D1062" s="136"/>
      <c r="E1062" s="136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</row>
    <row r="1063" spans="2:18">
      <c r="B1063" s="136"/>
      <c r="C1063" s="136"/>
      <c r="D1063" s="136"/>
      <c r="E1063" s="136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</row>
    <row r="1064" spans="2:18">
      <c r="B1064" s="136"/>
      <c r="C1064" s="136"/>
      <c r="D1064" s="136"/>
      <c r="E1064" s="136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</row>
    <row r="1065" spans="2:18">
      <c r="B1065" s="136"/>
      <c r="C1065" s="136"/>
      <c r="D1065" s="136"/>
      <c r="E1065" s="136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</row>
    <row r="1066" spans="2:18">
      <c r="B1066" s="136"/>
      <c r="C1066" s="136"/>
      <c r="D1066" s="136"/>
      <c r="E1066" s="136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</row>
  </sheetData>
  <sheetProtection sheet="1" objects="1" scenarios="1"/>
  <mergeCells count="1">
    <mergeCell ref="B6:R6"/>
  </mergeCells>
  <phoneticPr fontId="3" type="noConversion"/>
  <conditionalFormatting sqref="B58:B323">
    <cfRule type="cellIs" dxfId="5" priority="4" operator="equal">
      <formula>2958465</formula>
    </cfRule>
    <cfRule type="cellIs" dxfId="4" priority="5" operator="equal">
      <formula>"NR3"</formula>
    </cfRule>
    <cfRule type="cellIs" dxfId="3" priority="6" operator="equal">
      <formula>"דירוג פנימי"</formula>
    </cfRule>
  </conditionalFormatting>
  <conditionalFormatting sqref="B58:B323">
    <cfRule type="cellIs" dxfId="2" priority="3" operator="equal">
      <formula>2958465</formula>
    </cfRule>
  </conditionalFormatting>
  <conditionalFormatting sqref="B11:B12 B15:B43">
    <cfRule type="cellIs" dxfId="1" priority="2" operator="equal">
      <formula>"NR3"</formula>
    </cfRule>
  </conditionalFormatting>
  <conditionalFormatting sqref="B13:B14">
    <cfRule type="cellIs" dxfId="0" priority="1" operator="equal">
      <formula>"NR3"</formula>
    </cfRule>
  </conditionalFormatting>
  <dataValidations count="1">
    <dataValidation allowBlank="1" showInputMessage="1" showErrorMessage="1" sqref="C5 D1:R5 C7:R9 B1:B9 B324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8.7109375" style="2" bestFit="1" customWidth="1"/>
    <col min="3" max="3" width="48.42578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148</v>
      </c>
      <c r="C1" s="67" t="s" vm="1">
        <v>236</v>
      </c>
    </row>
    <row r="2" spans="2:15">
      <c r="B2" s="46" t="s">
        <v>147</v>
      </c>
      <c r="C2" s="67" t="s">
        <v>237</v>
      </c>
    </row>
    <row r="3" spans="2:15">
      <c r="B3" s="46" t="s">
        <v>149</v>
      </c>
      <c r="C3" s="67" t="s">
        <v>238</v>
      </c>
    </row>
    <row r="4" spans="2:15">
      <c r="B4" s="46" t="s">
        <v>150</v>
      </c>
      <c r="C4" s="67">
        <v>2102</v>
      </c>
    </row>
    <row r="6" spans="2:15" ht="26.25" customHeight="1">
      <c r="B6" s="180" t="s">
        <v>179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/>
    </row>
    <row r="7" spans="2:15" s="3" customFormat="1" ht="63">
      <c r="B7" s="47" t="s">
        <v>118</v>
      </c>
      <c r="C7" s="48" t="s">
        <v>46</v>
      </c>
      <c r="D7" s="48" t="s">
        <v>119</v>
      </c>
      <c r="E7" s="48" t="s">
        <v>14</v>
      </c>
      <c r="F7" s="48" t="s">
        <v>68</v>
      </c>
      <c r="G7" s="48" t="s">
        <v>17</v>
      </c>
      <c r="H7" s="48" t="s">
        <v>105</v>
      </c>
      <c r="I7" s="48" t="s">
        <v>55</v>
      </c>
      <c r="J7" s="48" t="s">
        <v>18</v>
      </c>
      <c r="K7" s="48" t="s">
        <v>212</v>
      </c>
      <c r="L7" s="48" t="s">
        <v>211</v>
      </c>
      <c r="M7" s="48" t="s">
        <v>113</v>
      </c>
      <c r="N7" s="48" t="s">
        <v>151</v>
      </c>
      <c r="O7" s="50" t="s">
        <v>153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219</v>
      </c>
      <c r="L8" s="31"/>
      <c r="M8" s="31" t="s">
        <v>215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91" t="s">
        <v>40</v>
      </c>
      <c r="C10" s="73"/>
      <c r="D10" s="73"/>
      <c r="E10" s="73"/>
      <c r="F10" s="73"/>
      <c r="G10" s="83">
        <v>1.9207872371720918</v>
      </c>
      <c r="H10" s="73"/>
      <c r="I10" s="73"/>
      <c r="J10" s="84">
        <v>2.1365809592977892E-2</v>
      </c>
      <c r="K10" s="83"/>
      <c r="L10" s="85"/>
      <c r="M10" s="83">
        <v>35184.569380000008</v>
      </c>
      <c r="N10" s="84">
        <f>IFERROR(M10/$M$10,0)</f>
        <v>1</v>
      </c>
      <c r="O10" s="84">
        <f>M10/'סכום נכסי הקרן'!$C$42</f>
        <v>5.6655591585915441E-4</v>
      </c>
    </row>
    <row r="11" spans="2:15" ht="20.25" customHeight="1">
      <c r="B11" s="90" t="s">
        <v>204</v>
      </c>
      <c r="C11" s="73"/>
      <c r="D11" s="73"/>
      <c r="E11" s="73"/>
      <c r="F11" s="73"/>
      <c r="G11" s="83">
        <v>1.9207872371720918</v>
      </c>
      <c r="H11" s="73"/>
      <c r="I11" s="73"/>
      <c r="J11" s="84">
        <v>2.1365809592977892E-2</v>
      </c>
      <c r="K11" s="83"/>
      <c r="L11" s="85"/>
      <c r="M11" s="83">
        <v>35184.569380000008</v>
      </c>
      <c r="N11" s="84">
        <f t="shared" ref="N11:N19" si="0">IFERROR(M11/$M$10,0)</f>
        <v>1</v>
      </c>
      <c r="O11" s="84">
        <f>M11/'סכום נכסי הקרן'!$C$42</f>
        <v>5.6655591585915441E-4</v>
      </c>
    </row>
    <row r="12" spans="2:15">
      <c r="B12" s="92" t="s">
        <v>199</v>
      </c>
      <c r="C12" s="71"/>
      <c r="D12" s="71"/>
      <c r="E12" s="71"/>
      <c r="F12" s="71"/>
      <c r="G12" s="80">
        <v>1.9207872371720918</v>
      </c>
      <c r="H12" s="71"/>
      <c r="I12" s="71"/>
      <c r="J12" s="81">
        <v>2.1365809592977892E-2</v>
      </c>
      <c r="K12" s="80"/>
      <c r="L12" s="82"/>
      <c r="M12" s="80">
        <v>35184.569380000008</v>
      </c>
      <c r="N12" s="81">
        <f t="shared" si="0"/>
        <v>1</v>
      </c>
      <c r="O12" s="81">
        <f>M12/'סכום נכסי הקרן'!$C$42</f>
        <v>5.6655591585915441E-4</v>
      </c>
    </row>
    <row r="13" spans="2:15">
      <c r="B13" s="76" t="s">
        <v>3467</v>
      </c>
      <c r="C13" s="73" t="s">
        <v>3468</v>
      </c>
      <c r="D13" s="73">
        <v>20</v>
      </c>
      <c r="E13" s="73" t="s">
        <v>304</v>
      </c>
      <c r="F13" s="73" t="s">
        <v>305</v>
      </c>
      <c r="G13" s="83">
        <v>2.62</v>
      </c>
      <c r="H13" s="86" t="s">
        <v>135</v>
      </c>
      <c r="I13" s="87">
        <v>5.6500000000000002E-2</v>
      </c>
      <c r="J13" s="84">
        <v>2.0799999999999996E-2</v>
      </c>
      <c r="K13" s="83">
        <v>1069797.9800000002</v>
      </c>
      <c r="L13" s="85">
        <v>151.19999999999999</v>
      </c>
      <c r="M13" s="83">
        <v>1617.5345800000002</v>
      </c>
      <c r="N13" s="84">
        <f t="shared" si="0"/>
        <v>4.5972840040482535E-2</v>
      </c>
      <c r="O13" s="84">
        <f>M13/'סכום נכסי הקרן'!$C$42</f>
        <v>2.6046184493781988E-5</v>
      </c>
    </row>
    <row r="14" spans="2:15">
      <c r="B14" s="76" t="s">
        <v>3469</v>
      </c>
      <c r="C14" s="73" t="s">
        <v>3470</v>
      </c>
      <c r="D14" s="73">
        <v>12</v>
      </c>
      <c r="E14" s="73" t="s">
        <v>304</v>
      </c>
      <c r="F14" s="73" t="s">
        <v>305</v>
      </c>
      <c r="G14" s="83">
        <v>1.18</v>
      </c>
      <c r="H14" s="86" t="s">
        <v>135</v>
      </c>
      <c r="I14" s="87">
        <v>5.0499999999999996E-2</v>
      </c>
      <c r="J14" s="84">
        <v>2.2899999999999997E-2</v>
      </c>
      <c r="K14" s="83">
        <v>3743275.4400000004</v>
      </c>
      <c r="L14" s="85">
        <v>144.01</v>
      </c>
      <c r="M14" s="83">
        <v>5390.6912300000013</v>
      </c>
      <c r="N14" s="84">
        <f t="shared" si="0"/>
        <v>0.15321180065555204</v>
      </c>
      <c r="O14" s="84">
        <f>M14/'סכום נכסי הקרן'!$C$42</f>
        <v>8.6803052040836473E-5</v>
      </c>
    </row>
    <row r="15" spans="2:15">
      <c r="B15" s="76" t="s">
        <v>3471</v>
      </c>
      <c r="C15" s="73" t="s">
        <v>3472</v>
      </c>
      <c r="D15" s="73">
        <v>20</v>
      </c>
      <c r="E15" s="73" t="s">
        <v>304</v>
      </c>
      <c r="F15" s="73" t="s">
        <v>305</v>
      </c>
      <c r="G15" s="83">
        <v>3.02</v>
      </c>
      <c r="H15" s="86" t="s">
        <v>135</v>
      </c>
      <c r="I15" s="87">
        <v>5.7500000000000002E-2</v>
      </c>
      <c r="J15" s="84">
        <v>1.9699999999999999E-2</v>
      </c>
      <c r="K15" s="83">
        <v>549214.85000000009</v>
      </c>
      <c r="L15" s="85">
        <v>167.21</v>
      </c>
      <c r="M15" s="83">
        <v>918.34210000000007</v>
      </c>
      <c r="N15" s="84">
        <f t="shared" si="0"/>
        <v>2.6100705968054676E-2</v>
      </c>
      <c r="O15" s="84">
        <f>M15/'סכום נכסי הקרן'!$C$42</f>
        <v>1.4787509374301715E-5</v>
      </c>
    </row>
    <row r="16" spans="2:15">
      <c r="B16" s="76" t="s">
        <v>3473</v>
      </c>
      <c r="C16" s="73" t="s">
        <v>3474</v>
      </c>
      <c r="D16" s="73">
        <v>12</v>
      </c>
      <c r="E16" s="73" t="s">
        <v>304</v>
      </c>
      <c r="F16" s="73" t="s">
        <v>305</v>
      </c>
      <c r="G16" s="83">
        <v>2.6199999999999997</v>
      </c>
      <c r="H16" s="86" t="s">
        <v>135</v>
      </c>
      <c r="I16" s="87">
        <v>5.5999999999999994E-2</v>
      </c>
      <c r="J16" s="84">
        <v>2.0400000000000001E-2</v>
      </c>
      <c r="K16" s="83">
        <v>4270981.2600000007</v>
      </c>
      <c r="L16" s="85">
        <v>151.15</v>
      </c>
      <c r="M16" s="83">
        <v>6455.5880700000016</v>
      </c>
      <c r="N16" s="84">
        <f t="shared" si="0"/>
        <v>0.18347781950315858</v>
      </c>
      <c r="O16" s="84">
        <f>M16/'סכום נכסי הקרן'!$C$42</f>
        <v>1.0395044406845263E-4</v>
      </c>
    </row>
    <row r="17" spans="2:15">
      <c r="B17" s="76" t="s">
        <v>3475</v>
      </c>
      <c r="C17" s="73" t="s">
        <v>3476</v>
      </c>
      <c r="D17" s="73">
        <v>12</v>
      </c>
      <c r="E17" s="73" t="s">
        <v>304</v>
      </c>
      <c r="F17" s="73" t="s">
        <v>305</v>
      </c>
      <c r="G17" s="83">
        <v>0.67999999999999994</v>
      </c>
      <c r="H17" s="86" t="s">
        <v>135</v>
      </c>
      <c r="I17" s="87">
        <v>5.0999999999999997E-2</v>
      </c>
      <c r="J17" s="84">
        <v>2.4399999999999998E-2</v>
      </c>
      <c r="K17" s="83">
        <v>1924937.4200000004</v>
      </c>
      <c r="L17" s="85">
        <v>142.49</v>
      </c>
      <c r="M17" s="83">
        <v>2742.8433500000006</v>
      </c>
      <c r="N17" s="84">
        <f t="shared" si="0"/>
        <v>7.7955859580851286E-2</v>
      </c>
      <c r="O17" s="84">
        <f>M17/'סכום נכסי הקרן'!$C$42</f>
        <v>4.4166353421416837E-5</v>
      </c>
    </row>
    <row r="18" spans="2:15">
      <c r="B18" s="76" t="s">
        <v>3477</v>
      </c>
      <c r="C18" s="73" t="s">
        <v>3478</v>
      </c>
      <c r="D18" s="73">
        <v>12</v>
      </c>
      <c r="E18" s="73" t="s">
        <v>304</v>
      </c>
      <c r="F18" s="73" t="s">
        <v>305</v>
      </c>
      <c r="G18" s="83">
        <v>1.6700000000000002</v>
      </c>
      <c r="H18" s="86" t="s">
        <v>135</v>
      </c>
      <c r="I18" s="87">
        <v>5.0499999999999996E-2</v>
      </c>
      <c r="J18" s="84">
        <v>2.1500000000000005E-2</v>
      </c>
      <c r="K18" s="83">
        <v>5481060.0900000008</v>
      </c>
      <c r="L18" s="85">
        <v>140.91</v>
      </c>
      <c r="M18" s="83">
        <v>7723.3617900000008</v>
      </c>
      <c r="N18" s="84">
        <f t="shared" si="0"/>
        <v>0.21950991375185616</v>
      </c>
      <c r="O18" s="84">
        <f>M18/'סכום נכסי הקרן'!$C$42</f>
        <v>1.2436464022584686E-4</v>
      </c>
    </row>
    <row r="19" spans="2:15">
      <c r="B19" s="76" t="s">
        <v>3479</v>
      </c>
      <c r="C19" s="73" t="s">
        <v>3480</v>
      </c>
      <c r="D19" s="73">
        <v>12</v>
      </c>
      <c r="E19" s="73" t="s">
        <v>304</v>
      </c>
      <c r="F19" s="73" t="s">
        <v>305</v>
      </c>
      <c r="G19" s="83">
        <v>2.1800000000000002</v>
      </c>
      <c r="H19" s="86" t="s">
        <v>135</v>
      </c>
      <c r="I19" s="87">
        <v>5.0499999999999996E-2</v>
      </c>
      <c r="J19" s="84">
        <v>2.0499999999999997E-2</v>
      </c>
      <c r="K19" s="83">
        <v>7135309.040000001</v>
      </c>
      <c r="L19" s="85">
        <v>144.86000000000001</v>
      </c>
      <c r="M19" s="83">
        <v>10336.208260000001</v>
      </c>
      <c r="N19" s="84">
        <f t="shared" si="0"/>
        <v>0.29377106050004465</v>
      </c>
      <c r="O19" s="84">
        <f>M19/'סכום נכסי הקרן'!$C$42</f>
        <v>1.6643773223451786E-4</v>
      </c>
    </row>
    <row r="20" spans="2:15">
      <c r="B20" s="72"/>
      <c r="C20" s="73"/>
      <c r="D20" s="73"/>
      <c r="E20" s="73"/>
      <c r="F20" s="73"/>
      <c r="G20" s="73"/>
      <c r="H20" s="73"/>
      <c r="I20" s="73"/>
      <c r="J20" s="84"/>
      <c r="K20" s="83"/>
      <c r="L20" s="85"/>
      <c r="M20" s="73"/>
      <c r="N20" s="84"/>
      <c r="O20" s="73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141" t="s">
        <v>227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141" t="s">
        <v>114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141" t="s">
        <v>210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141" t="s">
        <v>218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136"/>
      <c r="C120" s="136"/>
      <c r="D120" s="13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</row>
    <row r="121" spans="2:15">
      <c r="B121" s="136"/>
      <c r="C121" s="136"/>
      <c r="D121" s="13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</row>
    <row r="122" spans="2:15">
      <c r="B122" s="136"/>
      <c r="C122" s="136"/>
      <c r="D122" s="13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</row>
    <row r="123" spans="2:15">
      <c r="B123" s="136"/>
      <c r="C123" s="136"/>
      <c r="D123" s="13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</row>
    <row r="124" spans="2:15">
      <c r="B124" s="136"/>
      <c r="C124" s="136"/>
      <c r="D124" s="13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</row>
    <row r="125" spans="2:15">
      <c r="B125" s="136"/>
      <c r="C125" s="136"/>
      <c r="D125" s="13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</row>
    <row r="126" spans="2:15">
      <c r="B126" s="136"/>
      <c r="C126" s="136"/>
      <c r="D126" s="13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</row>
    <row r="127" spans="2:15">
      <c r="B127" s="136"/>
      <c r="C127" s="136"/>
      <c r="D127" s="13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</row>
    <row r="128" spans="2:15">
      <c r="B128" s="136"/>
      <c r="C128" s="136"/>
      <c r="D128" s="13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</row>
    <row r="129" spans="2:15">
      <c r="B129" s="136"/>
      <c r="C129" s="136"/>
      <c r="D129" s="13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</row>
    <row r="130" spans="2:15">
      <c r="B130" s="136"/>
      <c r="C130" s="136"/>
      <c r="D130" s="13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</row>
    <row r="131" spans="2:15">
      <c r="B131" s="136"/>
      <c r="C131" s="136"/>
      <c r="D131" s="13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</row>
    <row r="132" spans="2:15">
      <c r="B132" s="136"/>
      <c r="C132" s="136"/>
      <c r="D132" s="136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</row>
    <row r="133" spans="2:15">
      <c r="B133" s="136"/>
      <c r="C133" s="136"/>
      <c r="D133" s="13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</row>
    <row r="134" spans="2:15">
      <c r="B134" s="136"/>
      <c r="C134" s="136"/>
      <c r="D134" s="13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</row>
    <row r="135" spans="2:15">
      <c r="B135" s="136"/>
      <c r="C135" s="136"/>
      <c r="D135" s="13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</row>
    <row r="136" spans="2:15">
      <c r="B136" s="136"/>
      <c r="C136" s="136"/>
      <c r="D136" s="13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</row>
    <row r="137" spans="2:15">
      <c r="B137" s="136"/>
      <c r="C137" s="136"/>
      <c r="D137" s="13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</row>
    <row r="138" spans="2:15">
      <c r="B138" s="136"/>
      <c r="C138" s="136"/>
      <c r="D138" s="13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</row>
    <row r="139" spans="2:15">
      <c r="B139" s="136"/>
      <c r="C139" s="136"/>
      <c r="D139" s="13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</row>
    <row r="140" spans="2:15">
      <c r="B140" s="136"/>
      <c r="C140" s="136"/>
      <c r="D140" s="13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</row>
    <row r="141" spans="2:15">
      <c r="B141" s="136"/>
      <c r="C141" s="136"/>
      <c r="D141" s="13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</row>
    <row r="142" spans="2:15">
      <c r="B142" s="136"/>
      <c r="C142" s="136"/>
      <c r="D142" s="13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</row>
    <row r="143" spans="2:15">
      <c r="B143" s="136"/>
      <c r="C143" s="136"/>
      <c r="D143" s="13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</row>
    <row r="144" spans="2:15">
      <c r="B144" s="136"/>
      <c r="C144" s="136"/>
      <c r="D144" s="13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</row>
    <row r="145" spans="2:15">
      <c r="B145" s="136"/>
      <c r="C145" s="136"/>
      <c r="D145" s="13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</row>
    <row r="146" spans="2:15">
      <c r="B146" s="136"/>
      <c r="C146" s="136"/>
      <c r="D146" s="13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</row>
    <row r="147" spans="2:15">
      <c r="B147" s="136"/>
      <c r="C147" s="136"/>
      <c r="D147" s="13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</row>
    <row r="148" spans="2:15">
      <c r="B148" s="136"/>
      <c r="C148" s="136"/>
      <c r="D148" s="13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</row>
    <row r="149" spans="2:15">
      <c r="B149" s="136"/>
      <c r="C149" s="136"/>
      <c r="D149" s="13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</row>
    <row r="150" spans="2:15">
      <c r="B150" s="136"/>
      <c r="C150" s="136"/>
      <c r="D150" s="13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</row>
    <row r="151" spans="2:15">
      <c r="B151" s="136"/>
      <c r="C151" s="136"/>
      <c r="D151" s="13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</row>
    <row r="152" spans="2:15">
      <c r="B152" s="136"/>
      <c r="C152" s="136"/>
      <c r="D152" s="13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</row>
    <row r="153" spans="2:15">
      <c r="B153" s="136"/>
      <c r="C153" s="136"/>
      <c r="D153" s="13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</row>
    <row r="154" spans="2:15">
      <c r="B154" s="136"/>
      <c r="C154" s="136"/>
      <c r="D154" s="136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</row>
    <row r="155" spans="2:15">
      <c r="B155" s="136"/>
      <c r="C155" s="136"/>
      <c r="D155" s="13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</row>
    <row r="156" spans="2:15">
      <c r="B156" s="136"/>
      <c r="C156" s="136"/>
      <c r="D156" s="13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</row>
    <row r="157" spans="2:15">
      <c r="B157" s="136"/>
      <c r="C157" s="136"/>
      <c r="D157" s="13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</row>
    <row r="158" spans="2:15">
      <c r="B158" s="136"/>
      <c r="C158" s="136"/>
      <c r="D158" s="13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</row>
    <row r="159" spans="2:15">
      <c r="B159" s="136"/>
      <c r="C159" s="136"/>
      <c r="D159" s="13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</row>
    <row r="160" spans="2:15">
      <c r="B160" s="136"/>
      <c r="C160" s="136"/>
      <c r="D160" s="13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</row>
    <row r="161" spans="2:15">
      <c r="B161" s="136"/>
      <c r="C161" s="136"/>
      <c r="D161" s="13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</row>
    <row r="162" spans="2:15">
      <c r="B162" s="136"/>
      <c r="C162" s="136"/>
      <c r="D162" s="13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</row>
    <row r="163" spans="2:15">
      <c r="B163" s="136"/>
      <c r="C163" s="136"/>
      <c r="D163" s="13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</row>
    <row r="164" spans="2:15">
      <c r="B164" s="136"/>
      <c r="C164" s="136"/>
      <c r="D164" s="13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</row>
    <row r="165" spans="2:15">
      <c r="B165" s="136"/>
      <c r="C165" s="136"/>
      <c r="D165" s="13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</row>
    <row r="166" spans="2:15">
      <c r="B166" s="136"/>
      <c r="C166" s="136"/>
      <c r="D166" s="13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</row>
    <row r="167" spans="2:15">
      <c r="B167" s="136"/>
      <c r="C167" s="136"/>
      <c r="D167" s="13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</row>
    <row r="168" spans="2:15">
      <c r="B168" s="136"/>
      <c r="C168" s="136"/>
      <c r="D168" s="13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</row>
    <row r="169" spans="2:15">
      <c r="B169" s="136"/>
      <c r="C169" s="136"/>
      <c r="D169" s="13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</row>
    <row r="170" spans="2:15">
      <c r="B170" s="136"/>
      <c r="C170" s="136"/>
      <c r="D170" s="13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</row>
    <row r="171" spans="2:15">
      <c r="B171" s="136"/>
      <c r="C171" s="136"/>
      <c r="D171" s="13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</row>
    <row r="172" spans="2:15">
      <c r="B172" s="136"/>
      <c r="C172" s="136"/>
      <c r="D172" s="13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</row>
    <row r="173" spans="2:15">
      <c r="B173" s="136"/>
      <c r="C173" s="136"/>
      <c r="D173" s="13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</row>
    <row r="174" spans="2:15">
      <c r="B174" s="136"/>
      <c r="C174" s="136"/>
      <c r="D174" s="13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</row>
    <row r="175" spans="2:15">
      <c r="B175" s="136"/>
      <c r="C175" s="136"/>
      <c r="D175" s="13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</row>
    <row r="176" spans="2:15">
      <c r="B176" s="136"/>
      <c r="C176" s="136"/>
      <c r="D176" s="13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</row>
    <row r="177" spans="2:15">
      <c r="B177" s="136"/>
      <c r="C177" s="136"/>
      <c r="D177" s="13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</row>
    <row r="178" spans="2:15">
      <c r="B178" s="136"/>
      <c r="C178" s="136"/>
      <c r="D178" s="13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</row>
    <row r="179" spans="2:15">
      <c r="B179" s="136"/>
      <c r="C179" s="136"/>
      <c r="D179" s="13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</row>
    <row r="180" spans="2:15">
      <c r="B180" s="136"/>
      <c r="C180" s="136"/>
      <c r="D180" s="13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</row>
    <row r="181" spans="2:15">
      <c r="B181" s="136"/>
      <c r="C181" s="136"/>
      <c r="D181" s="13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</row>
    <row r="182" spans="2:15">
      <c r="B182" s="136"/>
      <c r="C182" s="136"/>
      <c r="D182" s="13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</row>
    <row r="183" spans="2:15">
      <c r="B183" s="136"/>
      <c r="C183" s="136"/>
      <c r="D183" s="13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</row>
    <row r="184" spans="2:15">
      <c r="B184" s="136"/>
      <c r="C184" s="136"/>
      <c r="D184" s="13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</row>
    <row r="185" spans="2:15">
      <c r="B185" s="136"/>
      <c r="C185" s="136"/>
      <c r="D185" s="13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</row>
    <row r="186" spans="2:15">
      <c r="B186" s="136"/>
      <c r="C186" s="136"/>
      <c r="D186" s="13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</row>
    <row r="187" spans="2:15">
      <c r="B187" s="136"/>
      <c r="C187" s="136"/>
      <c r="D187" s="13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</row>
    <row r="188" spans="2:15">
      <c r="B188" s="136"/>
      <c r="C188" s="136"/>
      <c r="D188" s="13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</row>
    <row r="189" spans="2:15">
      <c r="B189" s="136"/>
      <c r="C189" s="136"/>
      <c r="D189" s="13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</row>
    <row r="190" spans="2:15">
      <c r="B190" s="136"/>
      <c r="C190" s="136"/>
      <c r="D190" s="13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</row>
    <row r="191" spans="2:15">
      <c r="B191" s="136"/>
      <c r="C191" s="136"/>
      <c r="D191" s="13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</row>
    <row r="192" spans="2:15">
      <c r="B192" s="136"/>
      <c r="C192" s="136"/>
      <c r="D192" s="13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</row>
    <row r="193" spans="2:15">
      <c r="B193" s="136"/>
      <c r="C193" s="136"/>
      <c r="D193" s="13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</row>
    <row r="194" spans="2:15">
      <c r="B194" s="136"/>
      <c r="C194" s="136"/>
      <c r="D194" s="13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</row>
    <row r="195" spans="2:15">
      <c r="B195" s="136"/>
      <c r="C195" s="136"/>
      <c r="D195" s="13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</row>
    <row r="196" spans="2:15">
      <c r="B196" s="136"/>
      <c r="C196" s="136"/>
      <c r="D196" s="13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</row>
    <row r="197" spans="2:15">
      <c r="B197" s="136"/>
      <c r="C197" s="136"/>
      <c r="D197" s="13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</row>
    <row r="198" spans="2:15">
      <c r="B198" s="136"/>
      <c r="C198" s="136"/>
      <c r="D198" s="13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</row>
    <row r="199" spans="2:15">
      <c r="B199" s="136"/>
      <c r="C199" s="136"/>
      <c r="D199" s="13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</row>
    <row r="200" spans="2:15">
      <c r="B200" s="136"/>
      <c r="C200" s="136"/>
      <c r="D200" s="13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</row>
    <row r="201" spans="2:15">
      <c r="B201" s="136"/>
      <c r="C201" s="136"/>
      <c r="D201" s="13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</row>
    <row r="202" spans="2:15">
      <c r="B202" s="136"/>
      <c r="C202" s="136"/>
      <c r="D202" s="13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</row>
    <row r="203" spans="2:15">
      <c r="B203" s="136"/>
      <c r="C203" s="136"/>
      <c r="D203" s="13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</row>
    <row r="204" spans="2:15">
      <c r="B204" s="136"/>
      <c r="C204" s="136"/>
      <c r="D204" s="13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</row>
    <row r="205" spans="2:15">
      <c r="B205" s="136"/>
      <c r="C205" s="136"/>
      <c r="D205" s="13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</row>
    <row r="206" spans="2:15">
      <c r="B206" s="136"/>
      <c r="C206" s="136"/>
      <c r="D206" s="13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</row>
    <row r="207" spans="2:15">
      <c r="B207" s="136"/>
      <c r="C207" s="136"/>
      <c r="D207" s="13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</row>
    <row r="208" spans="2:15">
      <c r="B208" s="136"/>
      <c r="C208" s="136"/>
      <c r="D208" s="13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</row>
    <row r="209" spans="2:15">
      <c r="B209" s="136"/>
      <c r="C209" s="136"/>
      <c r="D209" s="13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</row>
    <row r="210" spans="2:15">
      <c r="B210" s="136"/>
      <c r="C210" s="136"/>
      <c r="D210" s="13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</row>
    <row r="211" spans="2:15">
      <c r="B211" s="136"/>
      <c r="C211" s="136"/>
      <c r="D211" s="13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</row>
    <row r="212" spans="2:15">
      <c r="B212" s="136"/>
      <c r="C212" s="136"/>
      <c r="D212" s="13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</row>
    <row r="213" spans="2:15">
      <c r="B213" s="136"/>
      <c r="C213" s="136"/>
      <c r="D213" s="13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</row>
    <row r="214" spans="2:15">
      <c r="B214" s="136"/>
      <c r="C214" s="136"/>
      <c r="D214" s="13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</row>
    <row r="215" spans="2:15">
      <c r="B215" s="136"/>
      <c r="C215" s="136"/>
      <c r="D215" s="13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</row>
    <row r="216" spans="2:15">
      <c r="B216" s="136"/>
      <c r="C216" s="136"/>
      <c r="D216" s="13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</row>
    <row r="217" spans="2:15">
      <c r="B217" s="136"/>
      <c r="C217" s="136"/>
      <c r="D217" s="13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</row>
    <row r="218" spans="2:15">
      <c r="B218" s="136"/>
      <c r="C218" s="136"/>
      <c r="D218" s="13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</row>
    <row r="219" spans="2:15">
      <c r="B219" s="136"/>
      <c r="C219" s="136"/>
      <c r="D219" s="13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</row>
    <row r="220" spans="2:15">
      <c r="B220" s="136"/>
      <c r="C220" s="136"/>
      <c r="D220" s="13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</row>
    <row r="221" spans="2:15">
      <c r="B221" s="136"/>
      <c r="C221" s="136"/>
      <c r="D221" s="13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</row>
    <row r="222" spans="2:15">
      <c r="B222" s="136"/>
      <c r="C222" s="136"/>
      <c r="D222" s="13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</row>
    <row r="223" spans="2:15">
      <c r="B223" s="136"/>
      <c r="C223" s="136"/>
      <c r="D223" s="13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</row>
    <row r="224" spans="2:15">
      <c r="B224" s="136"/>
      <c r="C224" s="136"/>
      <c r="D224" s="13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</row>
    <row r="225" spans="2:15">
      <c r="B225" s="136"/>
      <c r="C225" s="136"/>
      <c r="D225" s="13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</row>
    <row r="226" spans="2:15">
      <c r="B226" s="136"/>
      <c r="C226" s="136"/>
      <c r="D226" s="13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</row>
    <row r="227" spans="2:15">
      <c r="B227" s="136"/>
      <c r="C227" s="136"/>
      <c r="D227" s="13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</row>
    <row r="228" spans="2:15">
      <c r="B228" s="136"/>
      <c r="C228" s="136"/>
      <c r="D228" s="13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</row>
    <row r="229" spans="2:15">
      <c r="B229" s="136"/>
      <c r="C229" s="136"/>
      <c r="D229" s="13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</row>
    <row r="230" spans="2:15">
      <c r="B230" s="136"/>
      <c r="C230" s="136"/>
      <c r="D230" s="13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</row>
    <row r="231" spans="2:15">
      <c r="B231" s="136"/>
      <c r="C231" s="136"/>
      <c r="D231" s="13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</row>
    <row r="232" spans="2:15">
      <c r="B232" s="136"/>
      <c r="C232" s="136"/>
      <c r="D232" s="13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</row>
    <row r="233" spans="2:15">
      <c r="B233" s="136"/>
      <c r="C233" s="136"/>
      <c r="D233" s="13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</row>
    <row r="234" spans="2:15">
      <c r="B234" s="136"/>
      <c r="C234" s="136"/>
      <c r="D234" s="13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</row>
    <row r="235" spans="2:15">
      <c r="B235" s="136"/>
      <c r="C235" s="136"/>
      <c r="D235" s="13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</row>
    <row r="236" spans="2:15">
      <c r="B236" s="136"/>
      <c r="C236" s="136"/>
      <c r="D236" s="13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</row>
    <row r="237" spans="2:15">
      <c r="B237" s="136"/>
      <c r="C237" s="136"/>
      <c r="D237" s="13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</row>
    <row r="238" spans="2:15">
      <c r="B238" s="136"/>
      <c r="C238" s="136"/>
      <c r="D238" s="136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</row>
    <row r="239" spans="2:15">
      <c r="B239" s="136"/>
      <c r="C239" s="136"/>
      <c r="D239" s="13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</row>
    <row r="240" spans="2:15">
      <c r="B240" s="136"/>
      <c r="C240" s="136"/>
      <c r="D240" s="13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</row>
    <row r="241" spans="2:15">
      <c r="B241" s="136"/>
      <c r="C241" s="136"/>
      <c r="D241" s="13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</row>
    <row r="242" spans="2:15">
      <c r="B242" s="136"/>
      <c r="C242" s="136"/>
      <c r="D242" s="136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</row>
    <row r="243" spans="2:15">
      <c r="B243" s="136"/>
      <c r="C243" s="136"/>
      <c r="D243" s="13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</row>
    <row r="244" spans="2:15">
      <c r="B244" s="136"/>
      <c r="C244" s="136"/>
      <c r="D244" s="13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</row>
    <row r="245" spans="2:15">
      <c r="B245" s="136"/>
      <c r="C245" s="136"/>
      <c r="D245" s="13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</row>
    <row r="246" spans="2:15">
      <c r="B246" s="136"/>
      <c r="C246" s="136"/>
      <c r="D246" s="13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</row>
    <row r="247" spans="2:15">
      <c r="B247" s="136"/>
      <c r="C247" s="136"/>
      <c r="D247" s="13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</row>
    <row r="248" spans="2:15">
      <c r="B248" s="136"/>
      <c r="C248" s="136"/>
      <c r="D248" s="13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</row>
    <row r="249" spans="2:15">
      <c r="B249" s="136"/>
      <c r="C249" s="136"/>
      <c r="D249" s="13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</row>
    <row r="250" spans="2:15">
      <c r="B250" s="136"/>
      <c r="C250" s="136"/>
      <c r="D250" s="13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</row>
    <row r="251" spans="2:15">
      <c r="B251" s="136"/>
      <c r="C251" s="136"/>
      <c r="D251" s="13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</row>
    <row r="252" spans="2:15">
      <c r="B252" s="136"/>
      <c r="C252" s="136"/>
      <c r="D252" s="13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</row>
    <row r="253" spans="2:15">
      <c r="B253" s="136"/>
      <c r="C253" s="136"/>
      <c r="D253" s="13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</row>
    <row r="254" spans="2:15">
      <c r="B254" s="136"/>
      <c r="C254" s="136"/>
      <c r="D254" s="13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</row>
    <row r="255" spans="2:15">
      <c r="B255" s="136"/>
      <c r="C255" s="136"/>
      <c r="D255" s="13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</row>
    <row r="256" spans="2:15">
      <c r="B256" s="136"/>
      <c r="C256" s="136"/>
      <c r="D256" s="13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</row>
    <row r="257" spans="2:15">
      <c r="B257" s="136"/>
      <c r="C257" s="136"/>
      <c r="D257" s="13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</row>
    <row r="258" spans="2:15">
      <c r="B258" s="136"/>
      <c r="C258" s="136"/>
      <c r="D258" s="13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</row>
    <row r="259" spans="2:15">
      <c r="B259" s="136"/>
      <c r="C259" s="136"/>
      <c r="D259" s="13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</row>
    <row r="260" spans="2:15">
      <c r="B260" s="136"/>
      <c r="C260" s="136"/>
      <c r="D260" s="13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</row>
    <row r="261" spans="2:15">
      <c r="B261" s="136"/>
      <c r="C261" s="136"/>
      <c r="D261" s="13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</row>
    <row r="262" spans="2:15">
      <c r="B262" s="136"/>
      <c r="C262" s="136"/>
      <c r="D262" s="13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</row>
    <row r="263" spans="2:15">
      <c r="B263" s="136"/>
      <c r="C263" s="136"/>
      <c r="D263" s="13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</row>
    <row r="264" spans="2:15">
      <c r="B264" s="136"/>
      <c r="C264" s="136"/>
      <c r="D264" s="13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</row>
    <row r="265" spans="2:15">
      <c r="B265" s="136"/>
      <c r="C265" s="136"/>
      <c r="D265" s="13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</row>
    <row r="266" spans="2:15">
      <c r="B266" s="136"/>
      <c r="C266" s="136"/>
      <c r="D266" s="13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</row>
    <row r="267" spans="2:15">
      <c r="B267" s="136"/>
      <c r="C267" s="136"/>
      <c r="D267" s="13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</row>
    <row r="268" spans="2:15">
      <c r="B268" s="136"/>
      <c r="C268" s="136"/>
      <c r="D268" s="13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</row>
    <row r="269" spans="2:15">
      <c r="B269" s="136"/>
      <c r="C269" s="136"/>
      <c r="D269" s="13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</row>
    <row r="270" spans="2:15">
      <c r="B270" s="136"/>
      <c r="C270" s="136"/>
      <c r="D270" s="13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</row>
    <row r="271" spans="2:15">
      <c r="B271" s="136"/>
      <c r="C271" s="136"/>
      <c r="D271" s="13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</row>
    <row r="272" spans="2:15">
      <c r="B272" s="136"/>
      <c r="C272" s="136"/>
      <c r="D272" s="13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</row>
    <row r="273" spans="2:15">
      <c r="B273" s="136"/>
      <c r="C273" s="136"/>
      <c r="D273" s="13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</row>
    <row r="274" spans="2:15">
      <c r="B274" s="136"/>
      <c r="C274" s="136"/>
      <c r="D274" s="13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</row>
    <row r="275" spans="2:15">
      <c r="B275" s="136"/>
      <c r="C275" s="136"/>
      <c r="D275" s="13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</row>
    <row r="276" spans="2:15">
      <c r="B276" s="136"/>
      <c r="C276" s="136"/>
      <c r="D276" s="13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</row>
    <row r="277" spans="2:15">
      <c r="B277" s="136"/>
      <c r="C277" s="136"/>
      <c r="D277" s="13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</row>
    <row r="278" spans="2:15">
      <c r="B278" s="136"/>
      <c r="C278" s="136"/>
      <c r="D278" s="13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</row>
    <row r="279" spans="2:15">
      <c r="B279" s="136"/>
      <c r="C279" s="136"/>
      <c r="D279" s="13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</row>
    <row r="280" spans="2:15">
      <c r="B280" s="136"/>
      <c r="C280" s="136"/>
      <c r="D280" s="13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</row>
    <row r="281" spans="2:15">
      <c r="B281" s="136"/>
      <c r="C281" s="136"/>
      <c r="D281" s="13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</row>
    <row r="282" spans="2:15">
      <c r="B282" s="136"/>
      <c r="C282" s="136"/>
      <c r="D282" s="13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</row>
    <row r="283" spans="2:15">
      <c r="B283" s="136"/>
      <c r="C283" s="136"/>
      <c r="D283" s="13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</row>
    <row r="284" spans="2:15">
      <c r="B284" s="136"/>
      <c r="C284" s="136"/>
      <c r="D284" s="13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</row>
    <row r="285" spans="2:15">
      <c r="B285" s="136"/>
      <c r="C285" s="136"/>
      <c r="D285" s="136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</row>
    <row r="286" spans="2:15">
      <c r="B286" s="136"/>
      <c r="C286" s="136"/>
      <c r="D286" s="13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</row>
    <row r="287" spans="2:15">
      <c r="B287" s="136"/>
      <c r="C287" s="136"/>
      <c r="D287" s="13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</row>
    <row r="288" spans="2:15">
      <c r="B288" s="136"/>
      <c r="C288" s="136"/>
      <c r="D288" s="13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</row>
    <row r="289" spans="2:15">
      <c r="B289" s="136"/>
      <c r="C289" s="136"/>
      <c r="D289" s="13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</row>
    <row r="290" spans="2:15">
      <c r="B290" s="136"/>
      <c r="C290" s="136"/>
      <c r="D290" s="13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</row>
    <row r="291" spans="2:15">
      <c r="B291" s="136"/>
      <c r="C291" s="136"/>
      <c r="D291" s="13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</row>
    <row r="292" spans="2:15">
      <c r="B292" s="136"/>
      <c r="C292" s="136"/>
      <c r="D292" s="13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</row>
    <row r="293" spans="2:15">
      <c r="B293" s="136"/>
      <c r="C293" s="136"/>
      <c r="D293" s="13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</row>
    <row r="294" spans="2:15">
      <c r="B294" s="136"/>
      <c r="C294" s="136"/>
      <c r="D294" s="13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</row>
    <row r="295" spans="2:15">
      <c r="B295" s="136"/>
      <c r="C295" s="136"/>
      <c r="D295" s="13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</row>
    <row r="296" spans="2:15">
      <c r="B296" s="136"/>
      <c r="C296" s="136"/>
      <c r="D296" s="13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</row>
    <row r="297" spans="2:15">
      <c r="B297" s="136"/>
      <c r="C297" s="136"/>
      <c r="D297" s="13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</row>
    <row r="298" spans="2:15">
      <c r="B298" s="136"/>
      <c r="C298" s="136"/>
      <c r="D298" s="13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</row>
    <row r="299" spans="2:15">
      <c r="B299" s="136"/>
      <c r="C299" s="136"/>
      <c r="D299" s="13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</row>
    <row r="300" spans="2:15">
      <c r="B300" s="136"/>
      <c r="C300" s="136"/>
      <c r="D300" s="13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zoomScale="85" zoomScaleNormal="85" workbookViewId="0">
      <selection activeCell="E12" sqref="E12"/>
    </sheetView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48.42578125" style="2" bestFit="1" customWidth="1"/>
    <col min="4" max="4" width="7.140625" style="1" bestFit="1" customWidth="1"/>
    <col min="5" max="5" width="8" style="1" bestFit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148</v>
      </c>
      <c r="C1" s="67" t="s" vm="1">
        <v>236</v>
      </c>
    </row>
    <row r="2" spans="2:10">
      <c r="B2" s="46" t="s">
        <v>147</v>
      </c>
      <c r="C2" s="67" t="s">
        <v>237</v>
      </c>
    </row>
    <row r="3" spans="2:10">
      <c r="B3" s="46" t="s">
        <v>149</v>
      </c>
      <c r="C3" s="67" t="s">
        <v>238</v>
      </c>
    </row>
    <row r="4" spans="2:10">
      <c r="B4" s="46" t="s">
        <v>150</v>
      </c>
      <c r="C4" s="67">
        <v>2102</v>
      </c>
    </row>
    <row r="6" spans="2:10" ht="26.25" customHeight="1">
      <c r="B6" s="180" t="s">
        <v>180</v>
      </c>
      <c r="C6" s="181"/>
      <c r="D6" s="181"/>
      <c r="E6" s="181"/>
      <c r="F6" s="181"/>
      <c r="G6" s="181"/>
      <c r="H6" s="181"/>
      <c r="I6" s="181"/>
      <c r="J6" s="182"/>
    </row>
    <row r="7" spans="2:10" s="3" customFormat="1" ht="63">
      <c r="B7" s="47" t="s">
        <v>118</v>
      </c>
      <c r="C7" s="49" t="s">
        <v>57</v>
      </c>
      <c r="D7" s="49" t="s">
        <v>88</v>
      </c>
      <c r="E7" s="49" t="s">
        <v>58</v>
      </c>
      <c r="F7" s="49" t="s">
        <v>105</v>
      </c>
      <c r="G7" s="49" t="s">
        <v>192</v>
      </c>
      <c r="H7" s="49" t="s">
        <v>151</v>
      </c>
      <c r="I7" s="49" t="s">
        <v>152</v>
      </c>
      <c r="J7" s="64" t="s">
        <v>222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216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6" t="s">
        <v>42</v>
      </c>
      <c r="C10" s="111"/>
      <c r="D10" s="106"/>
      <c r="E10" s="112">
        <v>3.9323574050930683E-2</v>
      </c>
      <c r="F10" s="107"/>
      <c r="G10" s="108">
        <v>2427817.7912699999</v>
      </c>
      <c r="H10" s="109">
        <f>IFERROR(G10/$G$10,0)</f>
        <v>1</v>
      </c>
      <c r="I10" s="109">
        <f>G10/'סכום נכסי הקרן'!$C$42</f>
        <v>3.909368670727565E-2</v>
      </c>
      <c r="J10" s="107"/>
    </row>
    <row r="11" spans="2:10" ht="22.5" customHeight="1">
      <c r="B11" s="70" t="s">
        <v>209</v>
      </c>
      <c r="C11" s="113"/>
      <c r="D11" s="89"/>
      <c r="E11" s="114">
        <v>3.9323574050930683E-2</v>
      </c>
      <c r="F11" s="110"/>
      <c r="G11" s="80">
        <v>2427817.7912699999</v>
      </c>
      <c r="H11" s="81">
        <f t="shared" ref="H11:H54" si="0">IFERROR(G11/$G$10,0)</f>
        <v>1</v>
      </c>
      <c r="I11" s="81">
        <f>G11/'סכום נכסי הקרן'!$C$42</f>
        <v>3.909368670727565E-2</v>
      </c>
      <c r="J11" s="71"/>
    </row>
    <row r="12" spans="2:10">
      <c r="B12" s="92" t="s">
        <v>89</v>
      </c>
      <c r="C12" s="113"/>
      <c r="D12" s="89"/>
      <c r="E12" s="114">
        <v>5.1927127994890659E-2</v>
      </c>
      <c r="F12" s="110"/>
      <c r="G12" s="80">
        <f>SUM(G13:G45)</f>
        <v>1838547.1406500004</v>
      </c>
      <c r="H12" s="81">
        <f t="shared" si="0"/>
        <v>0.75728382387718229</v>
      </c>
      <c r="I12" s="81">
        <f>G12/'סכום נכסי הקרן'!$C$42</f>
        <v>2.9605016559142276E-2</v>
      </c>
      <c r="J12" s="71"/>
    </row>
    <row r="13" spans="2:10">
      <c r="B13" s="76" t="s">
        <v>3481</v>
      </c>
      <c r="C13" s="95">
        <v>44926</v>
      </c>
      <c r="D13" s="91" t="s">
        <v>3482</v>
      </c>
      <c r="E13" s="115">
        <v>5.997650754174931E-2</v>
      </c>
      <c r="F13" s="86" t="s">
        <v>135</v>
      </c>
      <c r="G13" s="83">
        <v>15829.132200000004</v>
      </c>
      <c r="H13" s="84">
        <f t="shared" si="0"/>
        <v>6.5199012285513114E-3</v>
      </c>
      <c r="I13" s="84">
        <f>G13/'סכום נכסי הקרן'!$C$42</f>
        <v>2.5488697599136657E-4</v>
      </c>
      <c r="J13" s="73" t="s">
        <v>3483</v>
      </c>
    </row>
    <row r="14" spans="2:10">
      <c r="B14" s="76" t="s">
        <v>3484</v>
      </c>
      <c r="C14" s="95">
        <v>44926</v>
      </c>
      <c r="D14" s="91" t="s">
        <v>3482</v>
      </c>
      <c r="E14" s="115">
        <v>6.7184809122346256E-2</v>
      </c>
      <c r="F14" s="86" t="s">
        <v>135</v>
      </c>
      <c r="G14" s="83">
        <v>43243.610250000005</v>
      </c>
      <c r="H14" s="84">
        <f t="shared" si="0"/>
        <v>1.7811719810892038E-2</v>
      </c>
      <c r="I14" s="84">
        <f>G14/'סכום נכסי הקרן'!$C$42</f>
        <v>6.9632579400478827E-4</v>
      </c>
      <c r="J14" s="73" t="s">
        <v>3485</v>
      </c>
    </row>
    <row r="15" spans="2:10">
      <c r="B15" s="76" t="s">
        <v>3486</v>
      </c>
      <c r="C15" s="95">
        <v>44926</v>
      </c>
      <c r="D15" s="91" t="s">
        <v>3482</v>
      </c>
      <c r="E15" s="115">
        <v>5.039884063011555E-2</v>
      </c>
      <c r="F15" s="86" t="s">
        <v>135</v>
      </c>
      <c r="G15" s="83">
        <v>127091.38744000001</v>
      </c>
      <c r="H15" s="84">
        <f t="shared" si="0"/>
        <v>5.234799246343691E-2</v>
      </c>
      <c r="I15" s="84">
        <f>G15/'סכום נכסי הקרן'!$C$42</f>
        <v>2.0464760171204294E-3</v>
      </c>
      <c r="J15" s="73" t="s">
        <v>3487</v>
      </c>
    </row>
    <row r="16" spans="2:10">
      <c r="B16" s="76" t="s">
        <v>3488</v>
      </c>
      <c r="C16" s="95">
        <v>45107</v>
      </c>
      <c r="D16" s="91" t="s">
        <v>3482</v>
      </c>
      <c r="E16" s="115">
        <v>5.6095445316459706E-2</v>
      </c>
      <c r="F16" s="86" t="s">
        <v>135</v>
      </c>
      <c r="G16" s="83">
        <v>41170.999800000005</v>
      </c>
      <c r="H16" s="84">
        <f t="shared" si="0"/>
        <v>1.6958027059544412E-2</v>
      </c>
      <c r="I16" s="84">
        <f>G16/'סכום נכסי הקרן'!$C$42</f>
        <v>6.6295179703933205E-4</v>
      </c>
      <c r="J16" s="73" t="s">
        <v>3489</v>
      </c>
    </row>
    <row r="17" spans="2:10">
      <c r="B17" s="76" t="s">
        <v>3490</v>
      </c>
      <c r="C17" s="95">
        <v>44926</v>
      </c>
      <c r="D17" s="91" t="s">
        <v>3491</v>
      </c>
      <c r="E17" s="115">
        <v>5.7322518895533921E-2</v>
      </c>
      <c r="F17" s="86" t="s">
        <v>135</v>
      </c>
      <c r="G17" s="83">
        <v>69454.343990000023</v>
      </c>
      <c r="H17" s="84">
        <f t="shared" si="0"/>
        <v>2.8607725110074349E-2</v>
      </c>
      <c r="I17" s="84">
        <f>G17/'סכום נכסי הקרן'!$C$42</f>
        <v>1.1183814428611094E-3</v>
      </c>
      <c r="J17" s="73" t="s">
        <v>3492</v>
      </c>
    </row>
    <row r="18" spans="2:10">
      <c r="B18" s="76" t="s">
        <v>3493</v>
      </c>
      <c r="C18" s="95">
        <v>45107</v>
      </c>
      <c r="D18" s="91" t="s">
        <v>3482</v>
      </c>
      <c r="E18" s="115">
        <v>3.7674576531599377E-2</v>
      </c>
      <c r="F18" s="86" t="s">
        <v>135</v>
      </c>
      <c r="G18" s="83">
        <v>87585.608269999997</v>
      </c>
      <c r="H18" s="84">
        <f t="shared" si="0"/>
        <v>3.607585733366904E-2</v>
      </c>
      <c r="I18" s="84">
        <f>G18/'סכום נכסי הקרן'!$C$42</f>
        <v>1.4103382642988299E-3</v>
      </c>
      <c r="J18" s="73" t="s">
        <v>3494</v>
      </c>
    </row>
    <row r="19" spans="2:10">
      <c r="B19" s="76" t="s">
        <v>3495</v>
      </c>
      <c r="C19" s="95">
        <v>45107</v>
      </c>
      <c r="D19" s="91" t="s">
        <v>3482</v>
      </c>
      <c r="E19" s="115">
        <v>5.2273276139575116E-2</v>
      </c>
      <c r="F19" s="86" t="s">
        <v>135</v>
      </c>
      <c r="G19" s="83">
        <v>53519.614000000009</v>
      </c>
      <c r="H19" s="84">
        <f t="shared" si="0"/>
        <v>2.204432894117796E-2</v>
      </c>
      <c r="I19" s="84">
        <f>G19/'סכום נכסי הקרן'!$C$42</f>
        <v>8.617940892985406E-4</v>
      </c>
      <c r="J19" s="73" t="s">
        <v>3496</v>
      </c>
    </row>
    <row r="20" spans="2:10">
      <c r="B20" s="76" t="s">
        <v>3497</v>
      </c>
      <c r="C20" s="95">
        <v>44926</v>
      </c>
      <c r="D20" s="91" t="s">
        <v>3482</v>
      </c>
      <c r="E20" s="115">
        <v>5.7150472331756498E-2</v>
      </c>
      <c r="F20" s="86" t="s">
        <v>135</v>
      </c>
      <c r="G20" s="83">
        <v>70939.063000000009</v>
      </c>
      <c r="H20" s="84">
        <f t="shared" si="0"/>
        <v>2.9219269771843769E-2</v>
      </c>
      <c r="I20" s="84">
        <f>G20/'סכום נכסי הקרן'!$C$42</f>
        <v>1.1422889782758299E-3</v>
      </c>
      <c r="J20" s="73" t="s">
        <v>3498</v>
      </c>
    </row>
    <row r="21" spans="2:10">
      <c r="B21" s="76" t="s">
        <v>3499</v>
      </c>
      <c r="C21" s="95">
        <v>45107</v>
      </c>
      <c r="D21" s="91" t="s">
        <v>3482</v>
      </c>
      <c r="E21" s="115">
        <v>3.5144257205386123E-2</v>
      </c>
      <c r="F21" s="86" t="s">
        <v>135</v>
      </c>
      <c r="G21" s="83">
        <v>21801.120000000003</v>
      </c>
      <c r="H21" s="84">
        <f t="shared" si="0"/>
        <v>8.9797183620586949E-3</v>
      </c>
      <c r="I21" s="84">
        <f>G21/'סכום נכסי הקרן'!$C$42</f>
        <v>3.5105029636589303E-4</v>
      </c>
      <c r="J21" s="73" t="s">
        <v>3500</v>
      </c>
    </row>
    <row r="22" spans="2:10">
      <c r="B22" s="76" t="s">
        <v>3501</v>
      </c>
      <c r="C22" s="95">
        <v>45107</v>
      </c>
      <c r="D22" s="91" t="s">
        <v>3482</v>
      </c>
      <c r="E22" s="115">
        <v>1.1562574988833701E-2</v>
      </c>
      <c r="F22" s="86" t="s">
        <v>135</v>
      </c>
      <c r="G22" s="83">
        <v>10000.000000000002</v>
      </c>
      <c r="H22" s="84">
        <f t="shared" si="0"/>
        <v>4.1189252488214806E-3</v>
      </c>
      <c r="I22" s="84">
        <f>G22/'סכום נכסי הקרן'!$C$42</f>
        <v>1.6102397324811436E-4</v>
      </c>
      <c r="J22" s="73" t="s">
        <v>3502</v>
      </c>
    </row>
    <row r="23" spans="2:10">
      <c r="B23" s="76" t="s">
        <v>3503</v>
      </c>
      <c r="C23" s="95">
        <v>44926</v>
      </c>
      <c r="D23" s="91" t="s">
        <v>3482</v>
      </c>
      <c r="E23" s="115">
        <v>3.1531372997296948E-2</v>
      </c>
      <c r="F23" s="86" t="s">
        <v>135</v>
      </c>
      <c r="G23" s="83">
        <v>21748.791000000005</v>
      </c>
      <c r="H23" s="84">
        <f t="shared" si="0"/>
        <v>8.9581644381241388E-3</v>
      </c>
      <c r="I23" s="84">
        <f>G23/'סכום נכסי הקרן'!$C$42</f>
        <v>3.5020767401628306E-4</v>
      </c>
      <c r="J23" s="73" t="s">
        <v>3504</v>
      </c>
    </row>
    <row r="24" spans="2:10">
      <c r="B24" s="76" t="s">
        <v>3505</v>
      </c>
      <c r="C24" s="95">
        <v>44926</v>
      </c>
      <c r="D24" s="91" t="s">
        <v>3482</v>
      </c>
      <c r="E24" s="115">
        <v>6.9734992233818155E-2</v>
      </c>
      <c r="F24" s="86" t="s">
        <v>135</v>
      </c>
      <c r="G24" s="83">
        <v>23600.651000000005</v>
      </c>
      <c r="H24" s="84">
        <f t="shared" si="0"/>
        <v>9.7209317292523932E-3</v>
      </c>
      <c r="I24" s="84">
        <f>G24/'סכום נכסי הקרן'!$C$42</f>
        <v>3.8002705952620836E-4</v>
      </c>
      <c r="J24" s="73" t="s">
        <v>3506</v>
      </c>
    </row>
    <row r="25" spans="2:10">
      <c r="B25" s="76" t="s">
        <v>3507</v>
      </c>
      <c r="C25" s="95">
        <v>44926</v>
      </c>
      <c r="D25" s="91" t="s">
        <v>3482</v>
      </c>
      <c r="E25" s="115">
        <v>6.4455809866532793E-2</v>
      </c>
      <c r="F25" s="86" t="s">
        <v>135</v>
      </c>
      <c r="G25" s="83">
        <v>44644.712100000012</v>
      </c>
      <c r="H25" s="84">
        <f t="shared" si="0"/>
        <v>1.8388823189505587E-2</v>
      </c>
      <c r="I25" s="84">
        <f>G25/'סכום נכסי הקרן'!$C$42</f>
        <v>7.1888689268601676E-4</v>
      </c>
      <c r="J25" s="73" t="s">
        <v>3508</v>
      </c>
    </row>
    <row r="26" spans="2:10">
      <c r="B26" s="76" t="s">
        <v>3509</v>
      </c>
      <c r="C26" s="95">
        <v>45107</v>
      </c>
      <c r="D26" s="91" t="s">
        <v>3482</v>
      </c>
      <c r="E26" s="115">
        <v>5.8075032582777866E-2</v>
      </c>
      <c r="F26" s="86" t="s">
        <v>135</v>
      </c>
      <c r="G26" s="83">
        <v>220895.62530000004</v>
      </c>
      <c r="H26" s="84">
        <f t="shared" si="0"/>
        <v>9.0985256840237907E-2</v>
      </c>
      <c r="I26" s="84">
        <f>G26/'סכום נכסי הקרן'!$C$42</f>
        <v>3.5569491258932691E-3</v>
      </c>
      <c r="J26" s="73" t="s">
        <v>3510</v>
      </c>
    </row>
    <row r="27" spans="2:10">
      <c r="B27" s="76" t="s">
        <v>3511</v>
      </c>
      <c r="C27" s="95">
        <v>44926</v>
      </c>
      <c r="D27" s="91" t="s">
        <v>3482</v>
      </c>
      <c r="E27" s="115">
        <v>6.0643254599051379E-2</v>
      </c>
      <c r="F27" s="86" t="s">
        <v>135</v>
      </c>
      <c r="G27" s="83">
        <v>76350.000020000021</v>
      </c>
      <c r="H27" s="84">
        <f t="shared" si="0"/>
        <v>3.1447994282989861E-2</v>
      </c>
      <c r="I27" s="84">
        <f>G27/'סכום נכסי הקרן'!$C$42</f>
        <v>1.2294180360714012E-3</v>
      </c>
      <c r="J27" s="73" t="s">
        <v>3512</v>
      </c>
    </row>
    <row r="28" spans="2:10">
      <c r="B28" s="76" t="s">
        <v>3513</v>
      </c>
      <c r="C28" s="95">
        <v>45107</v>
      </c>
      <c r="D28" s="91" t="s">
        <v>3482</v>
      </c>
      <c r="E28" s="115">
        <v>6.5290754666910089E-2</v>
      </c>
      <c r="F28" s="86" t="s">
        <v>135</v>
      </c>
      <c r="G28" s="83">
        <v>82367.999450000018</v>
      </c>
      <c r="H28" s="84">
        <f t="shared" si="0"/>
        <v>3.3926763262951881E-2</v>
      </c>
      <c r="I28" s="84">
        <f>G28/'סכום נכסי הקרן'!$C$42</f>
        <v>1.3263222539937499E-3</v>
      </c>
      <c r="J28" s="73" t="s">
        <v>3514</v>
      </c>
    </row>
    <row r="29" spans="2:10">
      <c r="B29" s="76" t="s">
        <v>3515</v>
      </c>
      <c r="C29" s="95">
        <v>44926</v>
      </c>
      <c r="D29" s="91" t="s">
        <v>3482</v>
      </c>
      <c r="E29" s="115">
        <v>5.9926888957234789E-2</v>
      </c>
      <c r="F29" s="86" t="s">
        <v>135</v>
      </c>
      <c r="G29" s="83">
        <v>35569.229000000007</v>
      </c>
      <c r="H29" s="84">
        <f t="shared" si="0"/>
        <v>1.4650699540921323E-2</v>
      </c>
      <c r="I29" s="84">
        <f>G29/'סכום נכסי הקרן'!$C$42</f>
        <v>5.7274985789520529E-4</v>
      </c>
      <c r="J29" s="73" t="s">
        <v>3516</v>
      </c>
    </row>
    <row r="30" spans="2:10">
      <c r="B30" s="76" t="s">
        <v>3517</v>
      </c>
      <c r="C30" s="95">
        <v>45107</v>
      </c>
      <c r="D30" s="91" t="s">
        <v>3482</v>
      </c>
      <c r="E30" s="115">
        <v>6.2041347273413143E-2</v>
      </c>
      <c r="F30" s="86" t="s">
        <v>135</v>
      </c>
      <c r="G30" s="83">
        <v>33853.000360000005</v>
      </c>
      <c r="H30" s="84">
        <f t="shared" si="0"/>
        <v>1.3943797793116667E-2</v>
      </c>
      <c r="I30" s="84">
        <f>G30/'סכום נכסי הקרן'!$C$42</f>
        <v>5.4511446243370458E-4</v>
      </c>
      <c r="J30" s="73" t="s">
        <v>3518</v>
      </c>
    </row>
    <row r="31" spans="2:10">
      <c r="B31" s="76" t="s">
        <v>3519</v>
      </c>
      <c r="C31" s="95">
        <v>44926</v>
      </c>
      <c r="D31" s="91" t="s">
        <v>3482</v>
      </c>
      <c r="E31" s="115">
        <v>5.1063374607922318E-2</v>
      </c>
      <c r="F31" s="86" t="s">
        <v>135</v>
      </c>
      <c r="G31" s="83">
        <v>78474.475390000021</v>
      </c>
      <c r="H31" s="84">
        <f t="shared" si="0"/>
        <v>3.2323049807189093E-2</v>
      </c>
      <c r="I31" s="84">
        <f>G31/'סכום נכסי הקרן'!$C$42</f>
        <v>1.2636271825859169E-3</v>
      </c>
      <c r="J31" s="73" t="s">
        <v>3520</v>
      </c>
    </row>
    <row r="32" spans="2:10">
      <c r="B32" s="76" t="s">
        <v>3521</v>
      </c>
      <c r="C32" s="95">
        <v>44926</v>
      </c>
      <c r="D32" s="91" t="s">
        <v>3482</v>
      </c>
      <c r="E32" s="115">
        <v>3.6235514715722596E-2</v>
      </c>
      <c r="F32" s="86" t="s">
        <v>135</v>
      </c>
      <c r="G32" s="83">
        <v>25461.11492</v>
      </c>
      <c r="H32" s="84">
        <f t="shared" si="0"/>
        <v>1.0487242910713328E-2</v>
      </c>
      <c r="I32" s="84">
        <f>G32/'סכום נכסי הקרן'!$C$42</f>
        <v>4.0998498877452445E-4</v>
      </c>
      <c r="J32" s="73" t="s">
        <v>3522</v>
      </c>
    </row>
    <row r="33" spans="2:10">
      <c r="B33" s="76" t="s">
        <v>3523</v>
      </c>
      <c r="C33" s="95">
        <v>45107</v>
      </c>
      <c r="D33" s="91" t="s">
        <v>3482</v>
      </c>
      <c r="E33" s="115">
        <v>7.1555972817063385E-2</v>
      </c>
      <c r="F33" s="86" t="s">
        <v>135</v>
      </c>
      <c r="G33" s="83">
        <v>21100.000000000004</v>
      </c>
      <c r="H33" s="84">
        <f t="shared" si="0"/>
        <v>8.690932275013323E-3</v>
      </c>
      <c r="I33" s="84">
        <f>G33/'סכום נכסי הקרן'!$C$42</f>
        <v>3.397605835535213E-4</v>
      </c>
      <c r="J33" s="73" t="s">
        <v>3524</v>
      </c>
    </row>
    <row r="34" spans="2:10">
      <c r="B34" s="76" t="s">
        <v>3525</v>
      </c>
      <c r="C34" s="95">
        <v>44926</v>
      </c>
      <c r="D34" s="91" t="s">
        <v>3482</v>
      </c>
      <c r="E34" s="115">
        <v>6.7120013647737647E-2</v>
      </c>
      <c r="F34" s="86" t="s">
        <v>135</v>
      </c>
      <c r="G34" s="83">
        <v>124194.20017</v>
      </c>
      <c r="H34" s="84">
        <f t="shared" si="0"/>
        <v>5.1154662683740193E-2</v>
      </c>
      <c r="I34" s="84">
        <f>G34/'סכום נכסי הקרן'!$C$42</f>
        <v>1.9998243565745033E-3</v>
      </c>
      <c r="J34" s="73" t="s">
        <v>3526</v>
      </c>
    </row>
    <row r="35" spans="2:10">
      <c r="B35" s="76" t="s">
        <v>3527</v>
      </c>
      <c r="C35" s="95">
        <v>45107</v>
      </c>
      <c r="D35" s="91" t="s">
        <v>3482</v>
      </c>
      <c r="E35" s="115">
        <v>6.1921502852762371E-2</v>
      </c>
      <c r="F35" s="86" t="s">
        <v>135</v>
      </c>
      <c r="G35" s="83">
        <v>41436.000000000007</v>
      </c>
      <c r="H35" s="84">
        <f t="shared" si="0"/>
        <v>1.7067178661016688E-2</v>
      </c>
      <c r="I35" s="84">
        <f>G35/'סכום נכסי הקרן'!$C$42</f>
        <v>6.6721893555088667E-4</v>
      </c>
      <c r="J35" s="73" t="s">
        <v>3528</v>
      </c>
    </row>
    <row r="36" spans="2:10">
      <c r="B36" s="76" t="s">
        <v>3529</v>
      </c>
      <c r="C36" s="95">
        <v>44926</v>
      </c>
      <c r="D36" s="91" t="s">
        <v>3482</v>
      </c>
      <c r="E36" s="115">
        <v>5.4632150471439586E-2</v>
      </c>
      <c r="F36" s="86" t="s">
        <v>135</v>
      </c>
      <c r="G36" s="83">
        <v>51931.203000000009</v>
      </c>
      <c r="H36" s="84">
        <f t="shared" si="0"/>
        <v>2.1390074323837382E-2</v>
      </c>
      <c r="I36" s="84">
        <f>G36/'סכום נכסי הקרן'!$C$42</f>
        <v>8.3621686426143952E-4</v>
      </c>
      <c r="J36" s="73" t="s">
        <v>3530</v>
      </c>
    </row>
    <row r="37" spans="2:10">
      <c r="B37" s="76" t="s">
        <v>3531</v>
      </c>
      <c r="C37" s="95">
        <v>44926</v>
      </c>
      <c r="D37" s="91" t="s">
        <v>3482</v>
      </c>
      <c r="E37" s="115">
        <v>5.9207535858859635E-2</v>
      </c>
      <c r="F37" s="86" t="s">
        <v>135</v>
      </c>
      <c r="G37" s="83">
        <v>19705.672000000002</v>
      </c>
      <c r="H37" s="84">
        <f t="shared" si="0"/>
        <v>8.1166189945794474E-3</v>
      </c>
      <c r="I37" s="84">
        <f>G37/'סכום נכסי הקרן'!$C$42</f>
        <v>3.1730856009641161E-4</v>
      </c>
      <c r="J37" s="73" t="s">
        <v>3508</v>
      </c>
    </row>
    <row r="38" spans="2:10">
      <c r="B38" s="76" t="s">
        <v>3532</v>
      </c>
      <c r="C38" s="95">
        <v>44926</v>
      </c>
      <c r="D38" s="91" t="s">
        <v>3482</v>
      </c>
      <c r="E38" s="115">
        <v>5.3244971933069263E-2</v>
      </c>
      <c r="F38" s="86" t="s">
        <v>135</v>
      </c>
      <c r="G38" s="83">
        <v>32552.105000000003</v>
      </c>
      <c r="H38" s="84">
        <f t="shared" si="0"/>
        <v>1.3407968718678795E-2</v>
      </c>
      <c r="I38" s="84">
        <f>G38/'סכום נכסי הקרן'!$C$42</f>
        <v>5.2416692846898091E-4</v>
      </c>
      <c r="J38" s="73" t="s">
        <v>3530</v>
      </c>
    </row>
    <row r="39" spans="2:10">
      <c r="B39" s="76" t="s">
        <v>3533</v>
      </c>
      <c r="C39" s="95">
        <v>44926</v>
      </c>
      <c r="D39" s="91" t="s">
        <v>3491</v>
      </c>
      <c r="E39" s="115">
        <v>4.2032827196012194E-2</v>
      </c>
      <c r="F39" s="86" t="s">
        <v>135</v>
      </c>
      <c r="G39" s="83">
        <v>84027.849900000016</v>
      </c>
      <c r="H39" s="84">
        <f t="shared" si="0"/>
        <v>3.4610443255729151E-2</v>
      </c>
      <c r="I39" s="84">
        <f>G39/'סכום נכסי הקרן'!$C$42</f>
        <v>1.3530498254394167E-3</v>
      </c>
      <c r="J39" s="73" t="s">
        <v>3534</v>
      </c>
    </row>
    <row r="40" spans="2:10">
      <c r="B40" s="76" t="s">
        <v>3535</v>
      </c>
      <c r="C40" s="95">
        <v>45107</v>
      </c>
      <c r="D40" s="91" t="s">
        <v>3482</v>
      </c>
      <c r="E40" s="115">
        <v>5.1900000000000002E-2</v>
      </c>
      <c r="F40" s="86" t="s">
        <v>135</v>
      </c>
      <c r="G40" s="83">
        <v>37960.000000000007</v>
      </c>
      <c r="H40" s="84">
        <f t="shared" si="0"/>
        <v>1.5635440244526341E-2</v>
      </c>
      <c r="I40" s="84">
        <f>G40/'סכום נכסי הקרן'!$C$42</f>
        <v>6.1124700244984207E-4</v>
      </c>
      <c r="J40" s="73" t="s">
        <v>3536</v>
      </c>
    </row>
    <row r="41" spans="2:10">
      <c r="B41" s="76" t="s">
        <v>3537</v>
      </c>
      <c r="C41" s="95">
        <v>44926</v>
      </c>
      <c r="D41" s="91" t="s">
        <v>3482</v>
      </c>
      <c r="E41" s="115">
        <v>1.0297859547186003E-2</v>
      </c>
      <c r="F41" s="86" t="s">
        <v>135</v>
      </c>
      <c r="G41" s="83">
        <v>23543.026090000003</v>
      </c>
      <c r="H41" s="84">
        <f t="shared" si="0"/>
        <v>9.6971964595763856E-3</v>
      </c>
      <c r="I41" s="84">
        <f>G41/'סכום נכסי הקרן'!$C$42</f>
        <v>3.7909916032958179E-4</v>
      </c>
      <c r="J41" s="73" t="s">
        <v>3538</v>
      </c>
    </row>
    <row r="42" spans="2:10">
      <c r="B42" s="76" t="s">
        <v>3539</v>
      </c>
      <c r="C42" s="95">
        <v>44926</v>
      </c>
      <c r="D42" s="91" t="s">
        <v>3482</v>
      </c>
      <c r="E42" s="115">
        <v>4.7715854197798266E-2</v>
      </c>
      <c r="F42" s="86" t="s">
        <v>135</v>
      </c>
      <c r="G42" s="83">
        <v>127093.50300000001</v>
      </c>
      <c r="H42" s="84">
        <f t="shared" si="0"/>
        <v>5.2348863846786851E-2</v>
      </c>
      <c r="I42" s="84">
        <f>G42/'סכום נכסי הקרן'!$C$42</f>
        <v>2.0465100827081139E-3</v>
      </c>
      <c r="J42" s="73" t="s">
        <v>3540</v>
      </c>
    </row>
    <row r="43" spans="2:10">
      <c r="B43" s="76" t="s">
        <v>3541</v>
      </c>
      <c r="C43" s="95">
        <v>44834</v>
      </c>
      <c r="D43" s="91" t="s">
        <v>3482</v>
      </c>
      <c r="E43" s="115">
        <v>9.2883575254452705E-4</v>
      </c>
      <c r="F43" s="86" t="s">
        <v>135</v>
      </c>
      <c r="G43" s="83">
        <v>33670.403000000006</v>
      </c>
      <c r="H43" s="84">
        <f t="shared" si="0"/>
        <v>1.3868587305469452E-2</v>
      </c>
      <c r="I43" s="84">
        <f>G43/'סכום נכסי הקרן'!$C$42</f>
        <v>5.4217420719252288E-4</v>
      </c>
      <c r="J43" s="73" t="s">
        <v>3542</v>
      </c>
    </row>
    <row r="44" spans="2:10">
      <c r="B44" s="76" t="s">
        <v>3543</v>
      </c>
      <c r="C44" s="95">
        <v>44977</v>
      </c>
      <c r="D44" s="91" t="s">
        <v>3482</v>
      </c>
      <c r="E44" s="115">
        <v>1.5207678865906626E-2</v>
      </c>
      <c r="F44" s="86" t="s">
        <v>135</v>
      </c>
      <c r="G44" s="83">
        <v>31952.283000000003</v>
      </c>
      <c r="H44" s="84">
        <f t="shared" si="0"/>
        <v>1.3160906520618935E-2</v>
      </c>
      <c r="I44" s="84">
        <f>G44/'סכום נכסי הקרן'!$C$42</f>
        <v>5.1450835630081784E-4</v>
      </c>
      <c r="J44" s="73" t="s">
        <v>3544</v>
      </c>
    </row>
    <row r="45" spans="2:10">
      <c r="B45" s="76" t="s">
        <v>3557</v>
      </c>
      <c r="C45" s="95">
        <v>45077</v>
      </c>
      <c r="D45" s="91" t="s">
        <v>3482</v>
      </c>
      <c r="E45" s="115">
        <v>7.9272757428686461E-3</v>
      </c>
      <c r="F45" s="86" t="s">
        <v>135</v>
      </c>
      <c r="G45" s="83">
        <v>25780.418000000005</v>
      </c>
      <c r="H45" s="84">
        <f>IFERROR(G45/$G$10,0)</f>
        <v>1.0618761462537178E-2</v>
      </c>
      <c r="I45" s="84">
        <f>G45/'סכום נכסי הקרן'!$C$42</f>
        <v>4.1512653383572057E-4</v>
      </c>
      <c r="J45" s="73" t="s">
        <v>3558</v>
      </c>
    </row>
    <row r="46" spans="2:10">
      <c r="B46" s="90"/>
      <c r="C46" s="95"/>
      <c r="D46" s="91"/>
      <c r="E46" s="115"/>
      <c r="F46" s="73"/>
      <c r="G46" s="73"/>
      <c r="H46" s="84"/>
      <c r="I46" s="73"/>
      <c r="J46" s="73"/>
    </row>
    <row r="47" spans="2:10">
      <c r="B47" s="92" t="s">
        <v>90</v>
      </c>
      <c r="C47" s="113"/>
      <c r="D47" s="89"/>
      <c r="E47" s="114">
        <v>0</v>
      </c>
      <c r="F47" s="110"/>
      <c r="G47" s="80">
        <f>SUM(G48:G54)</f>
        <v>589270.6506200002</v>
      </c>
      <c r="H47" s="81">
        <f t="shared" si="0"/>
        <v>0.24271617612281796</v>
      </c>
      <c r="I47" s="81">
        <f>G47/'סכום נכסי הקרן'!$C$42</f>
        <v>9.4886701481333834E-3</v>
      </c>
      <c r="J47" s="71"/>
    </row>
    <row r="48" spans="2:10">
      <c r="B48" s="76" t="s">
        <v>3545</v>
      </c>
      <c r="C48" s="95">
        <v>44926</v>
      </c>
      <c r="D48" s="91" t="s">
        <v>26</v>
      </c>
      <c r="E48" s="115">
        <v>0</v>
      </c>
      <c r="F48" s="86" t="s">
        <v>135</v>
      </c>
      <c r="G48" s="83">
        <v>8329.6</v>
      </c>
      <c r="H48" s="84">
        <f t="shared" si="0"/>
        <v>3.4308999752583401E-3</v>
      </c>
      <c r="I48" s="84">
        <f>G48/'סכום נכסי הקרן'!$C$42</f>
        <v>1.3412652875674931E-4</v>
      </c>
      <c r="J48" s="73" t="s">
        <v>3546</v>
      </c>
    </row>
    <row r="49" spans="2:10">
      <c r="B49" s="76" t="s">
        <v>3547</v>
      </c>
      <c r="C49" s="95">
        <v>44926</v>
      </c>
      <c r="D49" s="91" t="s">
        <v>26</v>
      </c>
      <c r="E49" s="115">
        <v>0</v>
      </c>
      <c r="F49" s="86" t="s">
        <v>135</v>
      </c>
      <c r="G49" s="83">
        <v>24154.326000000005</v>
      </c>
      <c r="H49" s="84">
        <f t="shared" si="0"/>
        <v>9.9489863229665163E-3</v>
      </c>
      <c r="I49" s="84">
        <f>G49/'סכום נכסי הקרן'!$C$42</f>
        <v>3.8894255436502332E-4</v>
      </c>
      <c r="J49" s="73" t="s">
        <v>3516</v>
      </c>
    </row>
    <row r="50" spans="2:10">
      <c r="B50" s="76" t="s">
        <v>3548</v>
      </c>
      <c r="C50" s="95">
        <v>44834</v>
      </c>
      <c r="D50" s="91" t="s">
        <v>26</v>
      </c>
      <c r="E50" s="115">
        <v>0</v>
      </c>
      <c r="F50" s="86" t="s">
        <v>135</v>
      </c>
      <c r="G50" s="83">
        <v>348437.77142000006</v>
      </c>
      <c r="H50" s="84">
        <f t="shared" si="0"/>
        <v>0.14351891343449258</v>
      </c>
      <c r="I50" s="84">
        <f>G50/'סכום נכסי הקרן'!$C$42</f>
        <v>5.6106834383766666E-3</v>
      </c>
      <c r="J50" s="73" t="s">
        <v>3549</v>
      </c>
    </row>
    <row r="51" spans="2:10">
      <c r="B51" s="76" t="s">
        <v>3550</v>
      </c>
      <c r="C51" s="95">
        <v>44834</v>
      </c>
      <c r="D51" s="91" t="s">
        <v>26</v>
      </c>
      <c r="E51" s="115">
        <v>0</v>
      </c>
      <c r="F51" s="86" t="s">
        <v>135</v>
      </c>
      <c r="G51" s="83">
        <v>179105.35300000003</v>
      </c>
      <c r="H51" s="84">
        <f t="shared" si="0"/>
        <v>7.3772156067078418E-2</v>
      </c>
      <c r="I51" s="84">
        <f>G51/'סכום נכסי הקרן'!$C$42</f>
        <v>2.8840255570066076E-3</v>
      </c>
      <c r="J51" s="73" t="s">
        <v>3551</v>
      </c>
    </row>
    <row r="52" spans="2:10">
      <c r="B52" s="76" t="s">
        <v>3552</v>
      </c>
      <c r="C52" s="95">
        <v>44377</v>
      </c>
      <c r="D52" s="91" t="s">
        <v>26</v>
      </c>
      <c r="E52" s="115">
        <v>0</v>
      </c>
      <c r="F52" s="86" t="s">
        <v>135</v>
      </c>
      <c r="G52" s="83">
        <v>7603.6386600000014</v>
      </c>
      <c r="H52" s="84">
        <f t="shared" si="0"/>
        <v>3.1318819259589128E-3</v>
      </c>
      <c r="I52" s="84">
        <f>G52/'סכום נכסי הקרן'!$C$42</f>
        <v>1.2243681081761681E-4</v>
      </c>
      <c r="J52" s="73" t="s">
        <v>3553</v>
      </c>
    </row>
    <row r="53" spans="2:10">
      <c r="B53" s="76" t="s">
        <v>3554</v>
      </c>
      <c r="C53" s="95">
        <v>44377</v>
      </c>
      <c r="D53" s="91" t="s">
        <v>26</v>
      </c>
      <c r="E53" s="115">
        <v>0</v>
      </c>
      <c r="F53" s="86" t="s">
        <v>135</v>
      </c>
      <c r="G53" s="83">
        <v>10380.847539999999</v>
      </c>
      <c r="H53" s="84">
        <f t="shared" si="0"/>
        <v>4.2757935036672346E-3</v>
      </c>
      <c r="I53" s="84">
        <f>G53/'סכום נכסי הקרן'!$C$42</f>
        <v>1.6715653165737132E-4</v>
      </c>
      <c r="J53" s="73" t="s">
        <v>3553</v>
      </c>
    </row>
    <row r="54" spans="2:10">
      <c r="B54" s="76" t="s">
        <v>3555</v>
      </c>
      <c r="C54" s="95">
        <v>44834</v>
      </c>
      <c r="D54" s="91" t="s">
        <v>26</v>
      </c>
      <c r="E54" s="115">
        <v>0</v>
      </c>
      <c r="F54" s="86" t="s">
        <v>135</v>
      </c>
      <c r="G54" s="83">
        <v>11259.114000000001</v>
      </c>
      <c r="H54" s="84">
        <f t="shared" si="0"/>
        <v>4.6375448933959409E-3</v>
      </c>
      <c r="I54" s="84">
        <f>G54/'סכום נכסי הקרן'!$C$42</f>
        <v>1.8129872715334696E-4</v>
      </c>
      <c r="J54" s="73" t="s">
        <v>3556</v>
      </c>
    </row>
    <row r="55" spans="2:10">
      <c r="B55" s="136"/>
      <c r="C55" s="161"/>
      <c r="D55" s="137"/>
      <c r="E55" s="162"/>
      <c r="F55" s="145"/>
      <c r="G55" s="145"/>
      <c r="H55" s="145"/>
      <c r="I55" s="145"/>
      <c r="J55" s="137"/>
    </row>
    <row r="56" spans="2:10">
      <c r="B56" s="136"/>
      <c r="C56" s="161"/>
      <c r="D56" s="137"/>
      <c r="E56" s="162"/>
      <c r="F56" s="145"/>
      <c r="G56" s="145"/>
      <c r="H56" s="145"/>
      <c r="I56" s="145"/>
      <c r="J56" s="137"/>
    </row>
    <row r="57" spans="2:10">
      <c r="B57" s="136"/>
      <c r="C57" s="161"/>
      <c r="D57" s="137"/>
      <c r="E57" s="162"/>
      <c r="F57" s="145"/>
      <c r="G57" s="145"/>
      <c r="H57" s="145"/>
      <c r="I57" s="145"/>
      <c r="J57" s="137"/>
    </row>
    <row r="58" spans="2:10">
      <c r="B58" s="139"/>
      <c r="C58" s="161"/>
      <c r="D58" s="137"/>
      <c r="E58" s="162"/>
      <c r="F58" s="145"/>
      <c r="G58" s="145"/>
      <c r="H58" s="145"/>
      <c r="I58" s="145"/>
      <c r="J58" s="137"/>
    </row>
    <row r="59" spans="2:10">
      <c r="B59" s="139"/>
      <c r="C59" s="161"/>
      <c r="D59" s="137"/>
      <c r="E59" s="162"/>
      <c r="F59" s="145"/>
      <c r="G59" s="145"/>
      <c r="H59" s="145"/>
      <c r="I59" s="145"/>
      <c r="J59" s="137"/>
    </row>
    <row r="60" spans="2:10">
      <c r="B60" s="136"/>
      <c r="C60" s="161"/>
      <c r="D60" s="137"/>
      <c r="E60" s="162"/>
      <c r="F60" s="145"/>
      <c r="G60" s="145"/>
      <c r="H60" s="145"/>
      <c r="I60" s="145"/>
      <c r="J60" s="137"/>
    </row>
    <row r="61" spans="2:10">
      <c r="B61" s="136"/>
      <c r="C61" s="161"/>
      <c r="D61" s="137"/>
      <c r="E61" s="162"/>
      <c r="F61" s="145"/>
      <c r="G61" s="145"/>
      <c r="H61" s="145"/>
      <c r="I61" s="145"/>
      <c r="J61" s="137"/>
    </row>
    <row r="62" spans="2:10">
      <c r="B62" s="136"/>
      <c r="C62" s="161"/>
      <c r="D62" s="137"/>
      <c r="E62" s="162"/>
      <c r="F62" s="145"/>
      <c r="G62" s="145"/>
      <c r="H62" s="145"/>
      <c r="I62" s="145"/>
      <c r="J62" s="137"/>
    </row>
    <row r="63" spans="2:10">
      <c r="B63" s="136"/>
      <c r="C63" s="161"/>
      <c r="D63" s="137"/>
      <c r="E63" s="162"/>
      <c r="F63" s="145"/>
      <c r="G63" s="145"/>
      <c r="H63" s="145"/>
      <c r="I63" s="145"/>
      <c r="J63" s="137"/>
    </row>
    <row r="64" spans="2:10">
      <c r="B64" s="136"/>
      <c r="C64" s="161"/>
      <c r="D64" s="137"/>
      <c r="E64" s="162"/>
      <c r="F64" s="145"/>
      <c r="G64" s="145"/>
      <c r="H64" s="145"/>
      <c r="I64" s="145"/>
      <c r="J64" s="137"/>
    </row>
    <row r="65" spans="2:10">
      <c r="B65" s="136"/>
      <c r="C65" s="161"/>
      <c r="D65" s="137"/>
      <c r="E65" s="162"/>
      <c r="F65" s="145"/>
      <c r="G65" s="145"/>
      <c r="H65" s="145"/>
      <c r="I65" s="145"/>
      <c r="J65" s="137"/>
    </row>
    <row r="66" spans="2:10">
      <c r="B66" s="136"/>
      <c r="C66" s="161"/>
      <c r="D66" s="137"/>
      <c r="E66" s="162"/>
      <c r="F66" s="145"/>
      <c r="G66" s="145"/>
      <c r="H66" s="145"/>
      <c r="I66" s="145"/>
      <c r="J66" s="137"/>
    </row>
    <row r="67" spans="2:10">
      <c r="B67" s="136"/>
      <c r="C67" s="161"/>
      <c r="D67" s="137"/>
      <c r="E67" s="162"/>
      <c r="F67" s="145"/>
      <c r="G67" s="145"/>
      <c r="H67" s="145"/>
      <c r="I67" s="145"/>
      <c r="J67" s="137"/>
    </row>
    <row r="68" spans="2:10">
      <c r="B68" s="136"/>
      <c r="C68" s="161"/>
      <c r="D68" s="137"/>
      <c r="E68" s="162"/>
      <c r="F68" s="145"/>
      <c r="G68" s="145"/>
      <c r="H68" s="145"/>
      <c r="I68" s="145"/>
      <c r="J68" s="137"/>
    </row>
    <row r="69" spans="2:10">
      <c r="B69" s="136"/>
      <c r="C69" s="161"/>
      <c r="D69" s="137"/>
      <c r="E69" s="162"/>
      <c r="F69" s="145"/>
      <c r="G69" s="145"/>
      <c r="H69" s="145"/>
      <c r="I69" s="145"/>
      <c r="J69" s="137"/>
    </row>
    <row r="70" spans="2:10">
      <c r="B70" s="136"/>
      <c r="C70" s="161"/>
      <c r="D70" s="137"/>
      <c r="E70" s="162"/>
      <c r="F70" s="145"/>
      <c r="G70" s="145"/>
      <c r="H70" s="145"/>
      <c r="I70" s="145"/>
      <c r="J70" s="137"/>
    </row>
    <row r="71" spans="2:10">
      <c r="B71" s="136"/>
      <c r="C71" s="161"/>
      <c r="D71" s="137"/>
      <c r="E71" s="162"/>
      <c r="F71" s="145"/>
      <c r="G71" s="145"/>
      <c r="H71" s="145"/>
      <c r="I71" s="145"/>
      <c r="J71" s="137"/>
    </row>
    <row r="72" spans="2:10">
      <c r="B72" s="136"/>
      <c r="C72" s="161"/>
      <c r="D72" s="137"/>
      <c r="E72" s="162"/>
      <c r="F72" s="145"/>
      <c r="G72" s="145"/>
      <c r="H72" s="145"/>
      <c r="I72" s="145"/>
      <c r="J72" s="137"/>
    </row>
    <row r="73" spans="2:10">
      <c r="B73" s="136"/>
      <c r="C73" s="161"/>
      <c r="D73" s="137"/>
      <c r="E73" s="162"/>
      <c r="F73" s="145"/>
      <c r="G73" s="145"/>
      <c r="H73" s="145"/>
      <c r="I73" s="145"/>
      <c r="J73" s="137"/>
    </row>
    <row r="74" spans="2:10">
      <c r="B74" s="136"/>
      <c r="C74" s="161"/>
      <c r="D74" s="137"/>
      <c r="E74" s="162"/>
      <c r="F74" s="145"/>
      <c r="G74" s="145"/>
      <c r="H74" s="145"/>
      <c r="I74" s="145"/>
      <c r="J74" s="137"/>
    </row>
    <row r="75" spans="2:10">
      <c r="B75" s="136"/>
      <c r="C75" s="161"/>
      <c r="D75" s="137"/>
      <c r="E75" s="162"/>
      <c r="F75" s="145"/>
      <c r="G75" s="145"/>
      <c r="H75" s="145"/>
      <c r="I75" s="145"/>
      <c r="J75" s="137"/>
    </row>
    <row r="76" spans="2:10">
      <c r="B76" s="136"/>
      <c r="C76" s="161"/>
      <c r="D76" s="137"/>
      <c r="E76" s="162"/>
      <c r="F76" s="145"/>
      <c r="G76" s="145"/>
      <c r="H76" s="145"/>
      <c r="I76" s="145"/>
      <c r="J76" s="137"/>
    </row>
    <row r="77" spans="2:10">
      <c r="B77" s="136"/>
      <c r="C77" s="161"/>
      <c r="D77" s="137"/>
      <c r="E77" s="162"/>
      <c r="F77" s="145"/>
      <c r="G77" s="145"/>
      <c r="H77" s="145"/>
      <c r="I77" s="145"/>
      <c r="J77" s="137"/>
    </row>
    <row r="78" spans="2:10">
      <c r="B78" s="136"/>
      <c r="C78" s="161"/>
      <c r="D78" s="137"/>
      <c r="E78" s="162"/>
      <c r="F78" s="145"/>
      <c r="G78" s="145"/>
      <c r="H78" s="145"/>
      <c r="I78" s="145"/>
      <c r="J78" s="137"/>
    </row>
    <row r="79" spans="2:10">
      <c r="B79" s="136"/>
      <c r="C79" s="161"/>
      <c r="D79" s="137"/>
      <c r="E79" s="162"/>
      <c r="F79" s="145"/>
      <c r="G79" s="145"/>
      <c r="H79" s="145"/>
      <c r="I79" s="145"/>
      <c r="J79" s="137"/>
    </row>
    <row r="80" spans="2:10">
      <c r="B80" s="136"/>
      <c r="C80" s="161"/>
      <c r="D80" s="137"/>
      <c r="E80" s="162"/>
      <c r="F80" s="145"/>
      <c r="G80" s="145"/>
      <c r="H80" s="145"/>
      <c r="I80" s="145"/>
      <c r="J80" s="137"/>
    </row>
    <row r="81" spans="2:10">
      <c r="B81" s="136"/>
      <c r="C81" s="161"/>
      <c r="D81" s="137"/>
      <c r="E81" s="162"/>
      <c r="F81" s="145"/>
      <c r="G81" s="145"/>
      <c r="H81" s="145"/>
      <c r="I81" s="145"/>
      <c r="J81" s="137"/>
    </row>
    <row r="82" spans="2:10">
      <c r="B82" s="136"/>
      <c r="C82" s="161"/>
      <c r="D82" s="137"/>
      <c r="E82" s="162"/>
      <c r="F82" s="145"/>
      <c r="G82" s="145"/>
      <c r="H82" s="145"/>
      <c r="I82" s="145"/>
      <c r="J82" s="137"/>
    </row>
    <row r="83" spans="2:10">
      <c r="B83" s="136"/>
      <c r="C83" s="161"/>
      <c r="D83" s="137"/>
      <c r="E83" s="162"/>
      <c r="F83" s="145"/>
      <c r="G83" s="145"/>
      <c r="H83" s="145"/>
      <c r="I83" s="145"/>
      <c r="J83" s="137"/>
    </row>
    <row r="84" spans="2:10">
      <c r="B84" s="136"/>
      <c r="C84" s="161"/>
      <c r="D84" s="137"/>
      <c r="E84" s="162"/>
      <c r="F84" s="145"/>
      <c r="G84" s="145"/>
      <c r="H84" s="145"/>
      <c r="I84" s="145"/>
      <c r="J84" s="137"/>
    </row>
    <row r="85" spans="2:10">
      <c r="B85" s="136"/>
      <c r="C85" s="161"/>
      <c r="D85" s="137"/>
      <c r="E85" s="162"/>
      <c r="F85" s="145"/>
      <c r="G85" s="145"/>
      <c r="H85" s="145"/>
      <c r="I85" s="145"/>
      <c r="J85" s="137"/>
    </row>
    <row r="86" spans="2:10">
      <c r="B86" s="136"/>
      <c r="C86" s="161"/>
      <c r="D86" s="137"/>
      <c r="E86" s="162"/>
      <c r="F86" s="145"/>
      <c r="G86" s="145"/>
      <c r="H86" s="145"/>
      <c r="I86" s="145"/>
      <c r="J86" s="137"/>
    </row>
    <row r="87" spans="2:10">
      <c r="B87" s="136"/>
      <c r="C87" s="161"/>
      <c r="D87" s="137"/>
      <c r="E87" s="162"/>
      <c r="F87" s="145"/>
      <c r="G87" s="145"/>
      <c r="H87" s="145"/>
      <c r="I87" s="145"/>
      <c r="J87" s="137"/>
    </row>
    <row r="88" spans="2:10">
      <c r="B88" s="136"/>
      <c r="C88" s="161"/>
      <c r="D88" s="137"/>
      <c r="E88" s="162"/>
      <c r="F88" s="145"/>
      <c r="G88" s="145"/>
      <c r="H88" s="145"/>
      <c r="I88" s="145"/>
      <c r="J88" s="137"/>
    </row>
    <row r="89" spans="2:10">
      <c r="B89" s="136"/>
      <c r="C89" s="161"/>
      <c r="D89" s="137"/>
      <c r="E89" s="162"/>
      <c r="F89" s="145"/>
      <c r="G89" s="145"/>
      <c r="H89" s="145"/>
      <c r="I89" s="145"/>
      <c r="J89" s="137"/>
    </row>
    <row r="90" spans="2:10">
      <c r="B90" s="136"/>
      <c r="C90" s="161"/>
      <c r="D90" s="137"/>
      <c r="E90" s="162"/>
      <c r="F90" s="145"/>
      <c r="G90" s="145"/>
      <c r="H90" s="145"/>
      <c r="I90" s="145"/>
      <c r="J90" s="137"/>
    </row>
    <row r="91" spans="2:10">
      <c r="B91" s="136"/>
      <c r="C91" s="161"/>
      <c r="D91" s="137"/>
      <c r="E91" s="162"/>
      <c r="F91" s="145"/>
      <c r="G91" s="145"/>
      <c r="H91" s="145"/>
      <c r="I91" s="145"/>
      <c r="J91" s="137"/>
    </row>
    <row r="92" spans="2:10">
      <c r="B92" s="136"/>
      <c r="C92" s="161"/>
      <c r="D92" s="137"/>
      <c r="E92" s="162"/>
      <c r="F92" s="145"/>
      <c r="G92" s="145"/>
      <c r="H92" s="145"/>
      <c r="I92" s="145"/>
      <c r="J92" s="137"/>
    </row>
    <row r="93" spans="2:10">
      <c r="B93" s="136"/>
      <c r="C93" s="161"/>
      <c r="D93" s="137"/>
      <c r="E93" s="162"/>
      <c r="F93" s="145"/>
      <c r="G93" s="145"/>
      <c r="H93" s="145"/>
      <c r="I93" s="145"/>
      <c r="J93" s="137"/>
    </row>
    <row r="94" spans="2:10">
      <c r="B94" s="136"/>
      <c r="C94" s="161"/>
      <c r="D94" s="137"/>
      <c r="E94" s="162"/>
      <c r="F94" s="145"/>
      <c r="G94" s="145"/>
      <c r="H94" s="145"/>
      <c r="I94" s="145"/>
      <c r="J94" s="137"/>
    </row>
    <row r="95" spans="2:10">
      <c r="B95" s="136"/>
      <c r="C95" s="161"/>
      <c r="D95" s="137"/>
      <c r="E95" s="162"/>
      <c r="F95" s="145"/>
      <c r="G95" s="145"/>
      <c r="H95" s="145"/>
      <c r="I95" s="145"/>
      <c r="J95" s="137"/>
    </row>
    <row r="96" spans="2:10">
      <c r="B96" s="136"/>
      <c r="C96" s="161"/>
      <c r="D96" s="137"/>
      <c r="E96" s="162"/>
      <c r="F96" s="145"/>
      <c r="G96" s="145"/>
      <c r="H96" s="145"/>
      <c r="I96" s="145"/>
      <c r="J96" s="137"/>
    </row>
    <row r="97" spans="2:10">
      <c r="B97" s="136"/>
      <c r="C97" s="161"/>
      <c r="D97" s="137"/>
      <c r="E97" s="162"/>
      <c r="F97" s="145"/>
      <c r="G97" s="145"/>
      <c r="H97" s="145"/>
      <c r="I97" s="145"/>
      <c r="J97" s="137"/>
    </row>
    <row r="98" spans="2:10">
      <c r="B98" s="136"/>
      <c r="C98" s="161"/>
      <c r="D98" s="137"/>
      <c r="E98" s="162"/>
      <c r="F98" s="145"/>
      <c r="G98" s="145"/>
      <c r="H98" s="145"/>
      <c r="I98" s="145"/>
      <c r="J98" s="137"/>
    </row>
    <row r="99" spans="2:10">
      <c r="B99" s="136"/>
      <c r="C99" s="161"/>
      <c r="D99" s="137"/>
      <c r="E99" s="162"/>
      <c r="F99" s="145"/>
      <c r="G99" s="145"/>
      <c r="H99" s="145"/>
      <c r="I99" s="145"/>
      <c r="J99" s="137"/>
    </row>
    <row r="100" spans="2:10">
      <c r="B100" s="136"/>
      <c r="C100" s="161"/>
      <c r="D100" s="137"/>
      <c r="E100" s="162"/>
      <c r="F100" s="145"/>
      <c r="G100" s="145"/>
      <c r="H100" s="145"/>
      <c r="I100" s="145"/>
      <c r="J100" s="137"/>
    </row>
    <row r="101" spans="2:10">
      <c r="B101" s="136"/>
      <c r="C101" s="136"/>
      <c r="D101" s="137"/>
      <c r="E101" s="137"/>
      <c r="F101" s="145"/>
      <c r="G101" s="145"/>
      <c r="H101" s="145"/>
      <c r="I101" s="145"/>
      <c r="J101" s="137"/>
    </row>
    <row r="102" spans="2:10">
      <c r="B102" s="136"/>
      <c r="C102" s="136"/>
      <c r="D102" s="137"/>
      <c r="E102" s="137"/>
      <c r="F102" s="145"/>
      <c r="G102" s="145"/>
      <c r="H102" s="145"/>
      <c r="I102" s="145"/>
      <c r="J102" s="137"/>
    </row>
    <row r="103" spans="2:10">
      <c r="B103" s="136"/>
      <c r="C103" s="136"/>
      <c r="D103" s="137"/>
      <c r="E103" s="137"/>
      <c r="F103" s="145"/>
      <c r="G103" s="145"/>
      <c r="H103" s="145"/>
      <c r="I103" s="145"/>
      <c r="J103" s="137"/>
    </row>
    <row r="104" spans="2:10">
      <c r="B104" s="136"/>
      <c r="C104" s="136"/>
      <c r="D104" s="137"/>
      <c r="E104" s="137"/>
      <c r="F104" s="145"/>
      <c r="G104" s="145"/>
      <c r="H104" s="145"/>
      <c r="I104" s="145"/>
      <c r="J104" s="137"/>
    </row>
    <row r="105" spans="2:10">
      <c r="B105" s="136"/>
      <c r="C105" s="136"/>
      <c r="D105" s="137"/>
      <c r="E105" s="137"/>
      <c r="F105" s="145"/>
      <c r="G105" s="145"/>
      <c r="H105" s="145"/>
      <c r="I105" s="145"/>
      <c r="J105" s="137"/>
    </row>
    <row r="106" spans="2:10">
      <c r="B106" s="136"/>
      <c r="C106" s="136"/>
      <c r="D106" s="137"/>
      <c r="E106" s="137"/>
      <c r="F106" s="145"/>
      <c r="G106" s="145"/>
      <c r="H106" s="145"/>
      <c r="I106" s="145"/>
      <c r="J106" s="137"/>
    </row>
    <row r="107" spans="2:10">
      <c r="B107" s="136"/>
      <c r="C107" s="136"/>
      <c r="D107" s="137"/>
      <c r="E107" s="137"/>
      <c r="F107" s="145"/>
      <c r="G107" s="145"/>
      <c r="H107" s="145"/>
      <c r="I107" s="145"/>
      <c r="J107" s="137"/>
    </row>
    <row r="108" spans="2:10">
      <c r="B108" s="136"/>
      <c r="C108" s="136"/>
      <c r="D108" s="137"/>
      <c r="E108" s="137"/>
      <c r="F108" s="145"/>
      <c r="G108" s="145"/>
      <c r="H108" s="145"/>
      <c r="I108" s="145"/>
      <c r="J108" s="137"/>
    </row>
    <row r="109" spans="2:10">
      <c r="B109" s="136"/>
      <c r="C109" s="136"/>
      <c r="D109" s="137"/>
      <c r="E109" s="137"/>
      <c r="F109" s="145"/>
      <c r="G109" s="145"/>
      <c r="H109" s="145"/>
      <c r="I109" s="145"/>
      <c r="J109" s="137"/>
    </row>
    <row r="110" spans="2:10">
      <c r="B110" s="136"/>
      <c r="C110" s="136"/>
      <c r="D110" s="137"/>
      <c r="E110" s="137"/>
      <c r="F110" s="145"/>
      <c r="G110" s="145"/>
      <c r="H110" s="145"/>
      <c r="I110" s="145"/>
      <c r="J110" s="137"/>
    </row>
    <row r="111" spans="2:10">
      <c r="B111" s="136"/>
      <c r="C111" s="136"/>
      <c r="D111" s="137"/>
      <c r="E111" s="137"/>
      <c r="F111" s="145"/>
      <c r="G111" s="145"/>
      <c r="H111" s="145"/>
      <c r="I111" s="145"/>
      <c r="J111" s="137"/>
    </row>
    <row r="112" spans="2:10">
      <c r="B112" s="136"/>
      <c r="C112" s="136"/>
      <c r="D112" s="137"/>
      <c r="E112" s="137"/>
      <c r="F112" s="145"/>
      <c r="G112" s="145"/>
      <c r="H112" s="145"/>
      <c r="I112" s="145"/>
      <c r="J112" s="137"/>
    </row>
    <row r="113" spans="2:10">
      <c r="B113" s="136"/>
      <c r="C113" s="136"/>
      <c r="D113" s="137"/>
      <c r="E113" s="137"/>
      <c r="F113" s="145"/>
      <c r="G113" s="145"/>
      <c r="H113" s="145"/>
      <c r="I113" s="145"/>
      <c r="J113" s="137"/>
    </row>
    <row r="114" spans="2:10">
      <c r="B114" s="136"/>
      <c r="C114" s="136"/>
      <c r="D114" s="137"/>
      <c r="E114" s="137"/>
      <c r="F114" s="145"/>
      <c r="G114" s="145"/>
      <c r="H114" s="145"/>
      <c r="I114" s="145"/>
      <c r="J114" s="137"/>
    </row>
    <row r="115" spans="2:10">
      <c r="B115" s="136"/>
      <c r="C115" s="136"/>
      <c r="D115" s="137"/>
      <c r="E115" s="137"/>
      <c r="F115" s="145"/>
      <c r="G115" s="145"/>
      <c r="H115" s="145"/>
      <c r="I115" s="145"/>
      <c r="J115" s="137"/>
    </row>
    <row r="116" spans="2:10">
      <c r="B116" s="136"/>
      <c r="C116" s="136"/>
      <c r="D116" s="137"/>
      <c r="E116" s="137"/>
      <c r="F116" s="145"/>
      <c r="G116" s="145"/>
      <c r="H116" s="145"/>
      <c r="I116" s="145"/>
      <c r="J116" s="137"/>
    </row>
    <row r="117" spans="2:10">
      <c r="B117" s="136"/>
      <c r="C117" s="136"/>
      <c r="D117" s="137"/>
      <c r="E117" s="137"/>
      <c r="F117" s="145"/>
      <c r="G117" s="145"/>
      <c r="H117" s="145"/>
      <c r="I117" s="145"/>
      <c r="J117" s="137"/>
    </row>
    <row r="118" spans="2:10">
      <c r="B118" s="136"/>
      <c r="C118" s="136"/>
      <c r="D118" s="137"/>
      <c r="E118" s="137"/>
      <c r="F118" s="145"/>
      <c r="G118" s="145"/>
      <c r="H118" s="145"/>
      <c r="I118" s="145"/>
      <c r="J118" s="137"/>
    </row>
    <row r="119" spans="2:10">
      <c r="B119" s="136"/>
      <c r="C119" s="136"/>
      <c r="D119" s="137"/>
      <c r="E119" s="137"/>
      <c r="F119" s="145"/>
      <c r="G119" s="145"/>
      <c r="H119" s="145"/>
      <c r="I119" s="145"/>
      <c r="J119" s="137"/>
    </row>
    <row r="120" spans="2:10">
      <c r="B120" s="136"/>
      <c r="C120" s="136"/>
      <c r="D120" s="137"/>
      <c r="E120" s="137"/>
      <c r="F120" s="145"/>
      <c r="G120" s="145"/>
      <c r="H120" s="145"/>
      <c r="I120" s="145"/>
      <c r="J120" s="137"/>
    </row>
    <row r="121" spans="2:10">
      <c r="B121" s="136"/>
      <c r="C121" s="136"/>
      <c r="D121" s="137"/>
      <c r="E121" s="137"/>
      <c r="F121" s="145"/>
      <c r="G121" s="145"/>
      <c r="H121" s="145"/>
      <c r="I121" s="145"/>
      <c r="J121" s="137"/>
    </row>
    <row r="122" spans="2:10">
      <c r="B122" s="136"/>
      <c r="C122" s="136"/>
      <c r="D122" s="137"/>
      <c r="E122" s="137"/>
      <c r="F122" s="145"/>
      <c r="G122" s="145"/>
      <c r="H122" s="145"/>
      <c r="I122" s="145"/>
      <c r="J122" s="137"/>
    </row>
    <row r="123" spans="2:10">
      <c r="B123" s="136"/>
      <c r="C123" s="136"/>
      <c r="D123" s="137"/>
      <c r="E123" s="137"/>
      <c r="F123" s="145"/>
      <c r="G123" s="145"/>
      <c r="H123" s="145"/>
      <c r="I123" s="145"/>
      <c r="J123" s="137"/>
    </row>
    <row r="124" spans="2:10">
      <c r="B124" s="136"/>
      <c r="C124" s="136"/>
      <c r="D124" s="137"/>
      <c r="E124" s="137"/>
      <c r="F124" s="145"/>
      <c r="G124" s="145"/>
      <c r="H124" s="145"/>
      <c r="I124" s="145"/>
      <c r="J124" s="137"/>
    </row>
    <row r="125" spans="2:10">
      <c r="B125" s="136"/>
      <c r="C125" s="136"/>
      <c r="D125" s="137"/>
      <c r="E125" s="137"/>
      <c r="F125" s="145"/>
      <c r="G125" s="145"/>
      <c r="H125" s="145"/>
      <c r="I125" s="145"/>
      <c r="J125" s="137"/>
    </row>
    <row r="126" spans="2:10">
      <c r="B126" s="136"/>
      <c r="C126" s="136"/>
      <c r="D126" s="137"/>
      <c r="E126" s="137"/>
      <c r="F126" s="145"/>
      <c r="G126" s="145"/>
      <c r="H126" s="145"/>
      <c r="I126" s="145"/>
      <c r="J126" s="137"/>
    </row>
    <row r="127" spans="2:10">
      <c r="B127" s="136"/>
      <c r="C127" s="136"/>
      <c r="D127" s="137"/>
      <c r="E127" s="137"/>
      <c r="F127" s="145"/>
      <c r="G127" s="145"/>
      <c r="H127" s="145"/>
      <c r="I127" s="145"/>
      <c r="J127" s="137"/>
    </row>
    <row r="128" spans="2:10">
      <c r="B128" s="136"/>
      <c r="C128" s="136"/>
      <c r="D128" s="137"/>
      <c r="E128" s="137"/>
      <c r="F128" s="145"/>
      <c r="G128" s="145"/>
      <c r="H128" s="145"/>
      <c r="I128" s="145"/>
      <c r="J128" s="137"/>
    </row>
    <row r="129" spans="2:10">
      <c r="B129" s="136"/>
      <c r="C129" s="136"/>
      <c r="D129" s="137"/>
      <c r="E129" s="137"/>
      <c r="F129" s="145"/>
      <c r="G129" s="145"/>
      <c r="H129" s="145"/>
      <c r="I129" s="145"/>
      <c r="J129" s="137"/>
    </row>
    <row r="130" spans="2:10">
      <c r="B130" s="136"/>
      <c r="C130" s="136"/>
      <c r="D130" s="137"/>
      <c r="E130" s="137"/>
      <c r="F130" s="145"/>
      <c r="G130" s="145"/>
      <c r="H130" s="145"/>
      <c r="I130" s="145"/>
      <c r="J130" s="137"/>
    </row>
    <row r="131" spans="2:10">
      <c r="B131" s="136"/>
      <c r="C131" s="136"/>
      <c r="D131" s="137"/>
      <c r="E131" s="137"/>
      <c r="F131" s="145"/>
      <c r="G131" s="145"/>
      <c r="H131" s="145"/>
      <c r="I131" s="145"/>
      <c r="J131" s="137"/>
    </row>
    <row r="132" spans="2:10">
      <c r="B132" s="136"/>
      <c r="C132" s="136"/>
      <c r="D132" s="137"/>
      <c r="E132" s="137"/>
      <c r="F132" s="145"/>
      <c r="G132" s="145"/>
      <c r="H132" s="145"/>
      <c r="I132" s="145"/>
      <c r="J132" s="137"/>
    </row>
    <row r="133" spans="2:10">
      <c r="B133" s="136"/>
      <c r="C133" s="136"/>
      <c r="D133" s="137"/>
      <c r="E133" s="137"/>
      <c r="F133" s="145"/>
      <c r="G133" s="145"/>
      <c r="H133" s="145"/>
      <c r="I133" s="145"/>
      <c r="J133" s="137"/>
    </row>
    <row r="134" spans="2:10">
      <c r="B134" s="136"/>
      <c r="C134" s="136"/>
      <c r="D134" s="137"/>
      <c r="E134" s="137"/>
      <c r="F134" s="145"/>
      <c r="G134" s="145"/>
      <c r="H134" s="145"/>
      <c r="I134" s="145"/>
      <c r="J134" s="137"/>
    </row>
    <row r="135" spans="2:10">
      <c r="B135" s="136"/>
      <c r="C135" s="136"/>
      <c r="D135" s="137"/>
      <c r="E135" s="137"/>
      <c r="F135" s="145"/>
      <c r="G135" s="145"/>
      <c r="H135" s="145"/>
      <c r="I135" s="145"/>
      <c r="J135" s="137"/>
    </row>
    <row r="136" spans="2:10">
      <c r="B136" s="136"/>
      <c r="C136" s="136"/>
      <c r="D136" s="137"/>
      <c r="E136" s="137"/>
      <c r="F136" s="145"/>
      <c r="G136" s="145"/>
      <c r="H136" s="145"/>
      <c r="I136" s="145"/>
      <c r="J136" s="137"/>
    </row>
    <row r="137" spans="2:10">
      <c r="B137" s="136"/>
      <c r="C137" s="136"/>
      <c r="D137" s="137"/>
      <c r="E137" s="137"/>
      <c r="F137" s="145"/>
      <c r="G137" s="145"/>
      <c r="H137" s="145"/>
      <c r="I137" s="145"/>
      <c r="J137" s="137"/>
    </row>
    <row r="138" spans="2:10">
      <c r="B138" s="136"/>
      <c r="C138" s="136"/>
      <c r="D138" s="137"/>
      <c r="E138" s="137"/>
      <c r="F138" s="145"/>
      <c r="G138" s="145"/>
      <c r="H138" s="145"/>
      <c r="I138" s="145"/>
      <c r="J138" s="137"/>
    </row>
    <row r="139" spans="2:10">
      <c r="B139" s="136"/>
      <c r="C139" s="136"/>
      <c r="D139" s="137"/>
      <c r="E139" s="137"/>
      <c r="F139" s="145"/>
      <c r="G139" s="145"/>
      <c r="H139" s="145"/>
      <c r="I139" s="145"/>
      <c r="J139" s="137"/>
    </row>
    <row r="140" spans="2:10">
      <c r="B140" s="136"/>
      <c r="C140" s="136"/>
      <c r="D140" s="137"/>
      <c r="E140" s="137"/>
      <c r="F140" s="145"/>
      <c r="G140" s="145"/>
      <c r="H140" s="145"/>
      <c r="I140" s="145"/>
      <c r="J140" s="137"/>
    </row>
    <row r="141" spans="2:10">
      <c r="B141" s="136"/>
      <c r="C141" s="136"/>
      <c r="D141" s="137"/>
      <c r="E141" s="137"/>
      <c r="F141" s="145"/>
      <c r="G141" s="145"/>
      <c r="H141" s="145"/>
      <c r="I141" s="145"/>
      <c r="J141" s="137"/>
    </row>
    <row r="142" spans="2:10">
      <c r="B142" s="136"/>
      <c r="C142" s="136"/>
      <c r="D142" s="137"/>
      <c r="E142" s="137"/>
      <c r="F142" s="145"/>
      <c r="G142" s="145"/>
      <c r="H142" s="145"/>
      <c r="I142" s="145"/>
      <c r="J142" s="137"/>
    </row>
    <row r="143" spans="2:10">
      <c r="B143" s="136"/>
      <c r="C143" s="136"/>
      <c r="D143" s="137"/>
      <c r="E143" s="137"/>
      <c r="F143" s="145"/>
      <c r="G143" s="145"/>
      <c r="H143" s="145"/>
      <c r="I143" s="145"/>
      <c r="J143" s="137"/>
    </row>
    <row r="144" spans="2:10">
      <c r="B144" s="136"/>
      <c r="C144" s="136"/>
      <c r="D144" s="137"/>
      <c r="E144" s="137"/>
      <c r="F144" s="145"/>
      <c r="G144" s="145"/>
      <c r="H144" s="145"/>
      <c r="I144" s="145"/>
      <c r="J144" s="137"/>
    </row>
    <row r="145" spans="2:10">
      <c r="B145" s="136"/>
      <c r="C145" s="136"/>
      <c r="D145" s="137"/>
      <c r="E145" s="137"/>
      <c r="F145" s="145"/>
      <c r="G145" s="145"/>
      <c r="H145" s="145"/>
      <c r="I145" s="145"/>
      <c r="J145" s="137"/>
    </row>
    <row r="146" spans="2:10">
      <c r="B146" s="136"/>
      <c r="C146" s="136"/>
      <c r="D146" s="137"/>
      <c r="E146" s="137"/>
      <c r="F146" s="145"/>
      <c r="G146" s="145"/>
      <c r="H146" s="145"/>
      <c r="I146" s="145"/>
      <c r="J146" s="137"/>
    </row>
    <row r="147" spans="2:10">
      <c r="B147" s="136"/>
      <c r="C147" s="136"/>
      <c r="D147" s="137"/>
      <c r="E147" s="137"/>
      <c r="F147" s="145"/>
      <c r="G147" s="145"/>
      <c r="H147" s="145"/>
      <c r="I147" s="145"/>
      <c r="J147" s="137"/>
    </row>
    <row r="148" spans="2:10">
      <c r="B148" s="136"/>
      <c r="C148" s="136"/>
      <c r="D148" s="137"/>
      <c r="E148" s="137"/>
      <c r="F148" s="145"/>
      <c r="G148" s="145"/>
      <c r="H148" s="145"/>
      <c r="I148" s="145"/>
      <c r="J148" s="137"/>
    </row>
    <row r="149" spans="2:10">
      <c r="B149" s="136"/>
      <c r="C149" s="136"/>
      <c r="D149" s="137"/>
      <c r="E149" s="137"/>
      <c r="F149" s="145"/>
      <c r="G149" s="145"/>
      <c r="H149" s="145"/>
      <c r="I149" s="145"/>
      <c r="J149" s="137"/>
    </row>
    <row r="150" spans="2:10">
      <c r="B150" s="136"/>
      <c r="C150" s="136"/>
      <c r="D150" s="137"/>
      <c r="E150" s="137"/>
      <c r="F150" s="145"/>
      <c r="G150" s="145"/>
      <c r="H150" s="145"/>
      <c r="I150" s="145"/>
      <c r="J150" s="137"/>
    </row>
    <row r="151" spans="2:10">
      <c r="B151" s="136"/>
      <c r="C151" s="136"/>
      <c r="D151" s="137"/>
      <c r="E151" s="137"/>
      <c r="F151" s="145"/>
      <c r="G151" s="145"/>
      <c r="H151" s="145"/>
      <c r="I151" s="145"/>
      <c r="J151" s="137"/>
    </row>
    <row r="152" spans="2:10">
      <c r="B152" s="136"/>
      <c r="C152" s="136"/>
      <c r="D152" s="137"/>
      <c r="E152" s="137"/>
      <c r="F152" s="145"/>
      <c r="G152" s="145"/>
      <c r="H152" s="145"/>
      <c r="I152" s="145"/>
      <c r="J152" s="137"/>
    </row>
    <row r="153" spans="2:10">
      <c r="B153" s="136"/>
      <c r="C153" s="136"/>
      <c r="D153" s="137"/>
      <c r="E153" s="137"/>
      <c r="F153" s="145"/>
      <c r="G153" s="145"/>
      <c r="H153" s="145"/>
      <c r="I153" s="145"/>
      <c r="J153" s="137"/>
    </row>
    <row r="154" spans="2:10">
      <c r="B154" s="136"/>
      <c r="C154" s="136"/>
      <c r="D154" s="137"/>
      <c r="E154" s="137"/>
      <c r="F154" s="145"/>
      <c r="G154" s="145"/>
      <c r="H154" s="145"/>
      <c r="I154" s="145"/>
      <c r="J154" s="137"/>
    </row>
    <row r="155" spans="2:10">
      <c r="B155" s="136"/>
      <c r="C155" s="136"/>
      <c r="D155" s="137"/>
      <c r="E155" s="137"/>
      <c r="F155" s="145"/>
      <c r="G155" s="145"/>
      <c r="H155" s="145"/>
      <c r="I155" s="145"/>
      <c r="J155" s="137"/>
    </row>
    <row r="156" spans="2:10">
      <c r="B156" s="136"/>
      <c r="C156" s="136"/>
      <c r="D156" s="137"/>
      <c r="E156" s="137"/>
      <c r="F156" s="145"/>
      <c r="G156" s="145"/>
      <c r="H156" s="145"/>
      <c r="I156" s="145"/>
      <c r="J156" s="137"/>
    </row>
    <row r="157" spans="2:10">
      <c r="B157" s="136"/>
      <c r="C157" s="136"/>
      <c r="D157" s="137"/>
      <c r="E157" s="137"/>
      <c r="F157" s="145"/>
      <c r="G157" s="145"/>
      <c r="H157" s="145"/>
      <c r="I157" s="145"/>
      <c r="J157" s="137"/>
    </row>
    <row r="158" spans="2:10">
      <c r="B158" s="136"/>
      <c r="C158" s="136"/>
      <c r="D158" s="137"/>
      <c r="E158" s="137"/>
      <c r="F158" s="145"/>
      <c r="G158" s="145"/>
      <c r="H158" s="145"/>
      <c r="I158" s="145"/>
      <c r="J158" s="137"/>
    </row>
    <row r="159" spans="2:10">
      <c r="B159" s="136"/>
      <c r="C159" s="136"/>
      <c r="D159" s="137"/>
      <c r="E159" s="137"/>
      <c r="F159" s="145"/>
      <c r="G159" s="145"/>
      <c r="H159" s="145"/>
      <c r="I159" s="145"/>
      <c r="J159" s="137"/>
    </row>
    <row r="160" spans="2:10">
      <c r="B160" s="136"/>
      <c r="C160" s="136"/>
      <c r="D160" s="137"/>
      <c r="E160" s="137"/>
      <c r="F160" s="145"/>
      <c r="G160" s="145"/>
      <c r="H160" s="145"/>
      <c r="I160" s="145"/>
      <c r="J160" s="137"/>
    </row>
    <row r="161" spans="2:10">
      <c r="B161" s="136"/>
      <c r="C161" s="136"/>
      <c r="D161" s="137"/>
      <c r="E161" s="137"/>
      <c r="F161" s="145"/>
      <c r="G161" s="145"/>
      <c r="H161" s="145"/>
      <c r="I161" s="145"/>
      <c r="J161" s="137"/>
    </row>
    <row r="162" spans="2:10">
      <c r="B162" s="136"/>
      <c r="C162" s="136"/>
      <c r="D162" s="137"/>
      <c r="E162" s="137"/>
      <c r="F162" s="145"/>
      <c r="G162" s="145"/>
      <c r="H162" s="145"/>
      <c r="I162" s="145"/>
      <c r="J162" s="137"/>
    </row>
    <row r="163" spans="2:10">
      <c r="B163" s="136"/>
      <c r="C163" s="136"/>
      <c r="D163" s="137"/>
      <c r="E163" s="137"/>
      <c r="F163" s="145"/>
      <c r="G163" s="145"/>
      <c r="H163" s="145"/>
      <c r="I163" s="145"/>
      <c r="J163" s="137"/>
    </row>
    <row r="164" spans="2:10">
      <c r="B164" s="136"/>
      <c r="C164" s="136"/>
      <c r="D164" s="137"/>
      <c r="E164" s="137"/>
      <c r="F164" s="145"/>
      <c r="G164" s="145"/>
      <c r="H164" s="145"/>
      <c r="I164" s="145"/>
      <c r="J164" s="137"/>
    </row>
    <row r="165" spans="2:10">
      <c r="B165" s="136"/>
      <c r="C165" s="136"/>
      <c r="D165" s="137"/>
      <c r="E165" s="137"/>
      <c r="F165" s="145"/>
      <c r="G165" s="145"/>
      <c r="H165" s="145"/>
      <c r="I165" s="145"/>
      <c r="J165" s="137"/>
    </row>
    <row r="166" spans="2:10">
      <c r="B166" s="136"/>
      <c r="C166" s="136"/>
      <c r="D166" s="137"/>
      <c r="E166" s="137"/>
      <c r="F166" s="145"/>
      <c r="G166" s="145"/>
      <c r="H166" s="145"/>
      <c r="I166" s="145"/>
      <c r="J166" s="137"/>
    </row>
    <row r="167" spans="2:10">
      <c r="B167" s="136"/>
      <c r="C167" s="136"/>
      <c r="D167" s="137"/>
      <c r="E167" s="137"/>
      <c r="F167" s="145"/>
      <c r="G167" s="145"/>
      <c r="H167" s="145"/>
      <c r="I167" s="145"/>
      <c r="J167" s="137"/>
    </row>
    <row r="168" spans="2:10">
      <c r="B168" s="136"/>
      <c r="C168" s="136"/>
      <c r="D168" s="137"/>
      <c r="E168" s="137"/>
      <c r="F168" s="145"/>
      <c r="G168" s="145"/>
      <c r="H168" s="145"/>
      <c r="I168" s="145"/>
      <c r="J168" s="137"/>
    </row>
    <row r="169" spans="2:10">
      <c r="B169" s="136"/>
      <c r="C169" s="136"/>
      <c r="D169" s="137"/>
      <c r="E169" s="137"/>
      <c r="F169" s="145"/>
      <c r="G169" s="145"/>
      <c r="H169" s="145"/>
      <c r="I169" s="145"/>
      <c r="J169" s="137"/>
    </row>
    <row r="170" spans="2:10">
      <c r="B170" s="136"/>
      <c r="C170" s="136"/>
      <c r="D170" s="137"/>
      <c r="E170" s="137"/>
      <c r="F170" s="145"/>
      <c r="G170" s="145"/>
      <c r="H170" s="145"/>
      <c r="I170" s="145"/>
      <c r="J170" s="137"/>
    </row>
    <row r="171" spans="2:10">
      <c r="B171" s="136"/>
      <c r="C171" s="136"/>
      <c r="D171" s="137"/>
      <c r="E171" s="137"/>
      <c r="F171" s="145"/>
      <c r="G171" s="145"/>
      <c r="H171" s="145"/>
      <c r="I171" s="145"/>
      <c r="J171" s="137"/>
    </row>
    <row r="172" spans="2:10">
      <c r="B172" s="136"/>
      <c r="C172" s="136"/>
      <c r="D172" s="137"/>
      <c r="E172" s="137"/>
      <c r="F172" s="145"/>
      <c r="G172" s="145"/>
      <c r="H172" s="145"/>
      <c r="I172" s="145"/>
      <c r="J172" s="137"/>
    </row>
    <row r="173" spans="2:10">
      <c r="B173" s="136"/>
      <c r="C173" s="136"/>
      <c r="D173" s="137"/>
      <c r="E173" s="137"/>
      <c r="F173" s="145"/>
      <c r="G173" s="145"/>
      <c r="H173" s="145"/>
      <c r="I173" s="145"/>
      <c r="J173" s="137"/>
    </row>
    <row r="174" spans="2:10">
      <c r="B174" s="136"/>
      <c r="C174" s="136"/>
      <c r="D174" s="137"/>
      <c r="E174" s="137"/>
      <c r="F174" s="145"/>
      <c r="G174" s="145"/>
      <c r="H174" s="145"/>
      <c r="I174" s="145"/>
      <c r="J174" s="137"/>
    </row>
    <row r="175" spans="2:10">
      <c r="B175" s="136"/>
      <c r="C175" s="136"/>
      <c r="D175" s="137"/>
      <c r="E175" s="137"/>
      <c r="F175" s="145"/>
      <c r="G175" s="145"/>
      <c r="H175" s="145"/>
      <c r="I175" s="145"/>
      <c r="J175" s="137"/>
    </row>
    <row r="176" spans="2:10">
      <c r="B176" s="136"/>
      <c r="C176" s="136"/>
      <c r="D176" s="137"/>
      <c r="E176" s="137"/>
      <c r="F176" s="145"/>
      <c r="G176" s="145"/>
      <c r="H176" s="145"/>
      <c r="I176" s="145"/>
      <c r="J176" s="137"/>
    </row>
    <row r="177" spans="2:10">
      <c r="B177" s="136"/>
      <c r="C177" s="136"/>
      <c r="D177" s="137"/>
      <c r="E177" s="137"/>
      <c r="F177" s="145"/>
      <c r="G177" s="145"/>
      <c r="H177" s="145"/>
      <c r="I177" s="145"/>
      <c r="J177" s="137"/>
    </row>
    <row r="178" spans="2:10">
      <c r="B178" s="136"/>
      <c r="C178" s="136"/>
      <c r="D178" s="137"/>
      <c r="E178" s="137"/>
      <c r="F178" s="145"/>
      <c r="G178" s="145"/>
      <c r="H178" s="145"/>
      <c r="I178" s="145"/>
      <c r="J178" s="137"/>
    </row>
    <row r="179" spans="2:10">
      <c r="B179" s="136"/>
      <c r="C179" s="136"/>
      <c r="D179" s="137"/>
      <c r="E179" s="137"/>
      <c r="F179" s="145"/>
      <c r="G179" s="145"/>
      <c r="H179" s="145"/>
      <c r="I179" s="145"/>
      <c r="J179" s="137"/>
    </row>
    <row r="180" spans="2:10">
      <c r="B180" s="136"/>
      <c r="C180" s="136"/>
      <c r="D180" s="137"/>
      <c r="E180" s="137"/>
      <c r="F180" s="145"/>
      <c r="G180" s="145"/>
      <c r="H180" s="145"/>
      <c r="I180" s="145"/>
      <c r="J180" s="137"/>
    </row>
    <row r="181" spans="2:10">
      <c r="B181" s="136"/>
      <c r="C181" s="136"/>
      <c r="D181" s="137"/>
      <c r="E181" s="137"/>
      <c r="F181" s="145"/>
      <c r="G181" s="145"/>
      <c r="H181" s="145"/>
      <c r="I181" s="145"/>
      <c r="J181" s="137"/>
    </row>
    <row r="182" spans="2:10">
      <c r="B182" s="136"/>
      <c r="C182" s="136"/>
      <c r="D182" s="137"/>
      <c r="E182" s="137"/>
      <c r="F182" s="145"/>
      <c r="G182" s="145"/>
      <c r="H182" s="145"/>
      <c r="I182" s="145"/>
      <c r="J182" s="137"/>
    </row>
    <row r="183" spans="2:10">
      <c r="B183" s="136"/>
      <c r="C183" s="136"/>
      <c r="D183" s="137"/>
      <c r="E183" s="137"/>
      <c r="F183" s="145"/>
      <c r="G183" s="145"/>
      <c r="H183" s="145"/>
      <c r="I183" s="145"/>
      <c r="J183" s="137"/>
    </row>
    <row r="184" spans="2:10">
      <c r="B184" s="136"/>
      <c r="C184" s="136"/>
      <c r="D184" s="137"/>
      <c r="E184" s="137"/>
      <c r="F184" s="145"/>
      <c r="G184" s="145"/>
      <c r="H184" s="145"/>
      <c r="I184" s="145"/>
      <c r="J184" s="137"/>
    </row>
    <row r="185" spans="2:10">
      <c r="B185" s="136"/>
      <c r="C185" s="136"/>
      <c r="D185" s="137"/>
      <c r="E185" s="137"/>
      <c r="F185" s="145"/>
      <c r="G185" s="145"/>
      <c r="H185" s="145"/>
      <c r="I185" s="145"/>
      <c r="J185" s="137"/>
    </row>
    <row r="186" spans="2:10">
      <c r="B186" s="136"/>
      <c r="C186" s="136"/>
      <c r="D186" s="137"/>
      <c r="E186" s="137"/>
      <c r="F186" s="145"/>
      <c r="G186" s="145"/>
      <c r="H186" s="145"/>
      <c r="I186" s="145"/>
      <c r="J186" s="137"/>
    </row>
    <row r="187" spans="2:10">
      <c r="B187" s="136"/>
      <c r="C187" s="136"/>
      <c r="D187" s="137"/>
      <c r="E187" s="137"/>
      <c r="F187" s="145"/>
      <c r="G187" s="145"/>
      <c r="H187" s="145"/>
      <c r="I187" s="145"/>
      <c r="J187" s="137"/>
    </row>
    <row r="188" spans="2:10">
      <c r="B188" s="136"/>
      <c r="C188" s="136"/>
      <c r="D188" s="137"/>
      <c r="E188" s="137"/>
      <c r="F188" s="145"/>
      <c r="G188" s="145"/>
      <c r="H188" s="145"/>
      <c r="I188" s="145"/>
      <c r="J188" s="137"/>
    </row>
    <row r="189" spans="2:10">
      <c r="B189" s="136"/>
      <c r="C189" s="136"/>
      <c r="D189" s="137"/>
      <c r="E189" s="137"/>
      <c r="F189" s="145"/>
      <c r="G189" s="145"/>
      <c r="H189" s="145"/>
      <c r="I189" s="145"/>
      <c r="J189" s="137"/>
    </row>
    <row r="190" spans="2:10">
      <c r="B190" s="136"/>
      <c r="C190" s="136"/>
      <c r="D190" s="137"/>
      <c r="E190" s="137"/>
      <c r="F190" s="145"/>
      <c r="G190" s="145"/>
      <c r="H190" s="145"/>
      <c r="I190" s="145"/>
      <c r="J190" s="137"/>
    </row>
    <row r="191" spans="2:10">
      <c r="B191" s="136"/>
      <c r="C191" s="136"/>
      <c r="D191" s="137"/>
      <c r="E191" s="137"/>
      <c r="F191" s="145"/>
      <c r="G191" s="145"/>
      <c r="H191" s="145"/>
      <c r="I191" s="145"/>
      <c r="J191" s="137"/>
    </row>
    <row r="192" spans="2:10">
      <c r="B192" s="136"/>
      <c r="C192" s="136"/>
      <c r="D192" s="137"/>
      <c r="E192" s="137"/>
      <c r="F192" s="145"/>
      <c r="G192" s="145"/>
      <c r="H192" s="145"/>
      <c r="I192" s="145"/>
      <c r="J192" s="137"/>
    </row>
    <row r="193" spans="2:10">
      <c r="B193" s="136"/>
      <c r="C193" s="136"/>
      <c r="D193" s="137"/>
      <c r="E193" s="137"/>
      <c r="F193" s="145"/>
      <c r="G193" s="145"/>
      <c r="H193" s="145"/>
      <c r="I193" s="145"/>
      <c r="J193" s="137"/>
    </row>
    <row r="194" spans="2:10">
      <c r="B194" s="136"/>
      <c r="C194" s="136"/>
      <c r="D194" s="137"/>
      <c r="E194" s="137"/>
      <c r="F194" s="145"/>
      <c r="G194" s="145"/>
      <c r="H194" s="145"/>
      <c r="I194" s="145"/>
      <c r="J194" s="137"/>
    </row>
    <row r="195" spans="2:10">
      <c r="B195" s="136"/>
      <c r="C195" s="136"/>
      <c r="D195" s="137"/>
      <c r="E195" s="137"/>
      <c r="F195" s="145"/>
      <c r="G195" s="145"/>
      <c r="H195" s="145"/>
      <c r="I195" s="145"/>
      <c r="J195" s="137"/>
    </row>
    <row r="196" spans="2:10">
      <c r="B196" s="136"/>
      <c r="C196" s="136"/>
      <c r="D196" s="137"/>
      <c r="E196" s="137"/>
      <c r="F196" s="145"/>
      <c r="G196" s="145"/>
      <c r="H196" s="145"/>
      <c r="I196" s="145"/>
      <c r="J196" s="137"/>
    </row>
    <row r="197" spans="2:10">
      <c r="B197" s="136"/>
      <c r="C197" s="136"/>
      <c r="D197" s="137"/>
      <c r="E197" s="137"/>
      <c r="F197" s="145"/>
      <c r="G197" s="145"/>
      <c r="H197" s="145"/>
      <c r="I197" s="145"/>
      <c r="J197" s="137"/>
    </row>
    <row r="198" spans="2:10">
      <c r="B198" s="136"/>
      <c r="C198" s="136"/>
      <c r="D198" s="137"/>
      <c r="E198" s="137"/>
      <c r="F198" s="145"/>
      <c r="G198" s="145"/>
      <c r="H198" s="145"/>
      <c r="I198" s="145"/>
      <c r="J198" s="137"/>
    </row>
    <row r="199" spans="2:10">
      <c r="B199" s="136"/>
      <c r="C199" s="136"/>
      <c r="D199" s="137"/>
      <c r="E199" s="137"/>
      <c r="F199" s="145"/>
      <c r="G199" s="145"/>
      <c r="H199" s="145"/>
      <c r="I199" s="145"/>
      <c r="J199" s="137"/>
    </row>
    <row r="200" spans="2:10">
      <c r="B200" s="136"/>
      <c r="C200" s="136"/>
      <c r="D200" s="137"/>
      <c r="E200" s="137"/>
      <c r="F200" s="145"/>
      <c r="G200" s="145"/>
      <c r="H200" s="145"/>
      <c r="I200" s="145"/>
      <c r="J200" s="137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B1:B9 A1:A54 K1:XFD54 A55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148</v>
      </c>
      <c r="C1" s="67" t="s" vm="1">
        <v>236</v>
      </c>
    </row>
    <row r="2" spans="2:11">
      <c r="B2" s="46" t="s">
        <v>147</v>
      </c>
      <c r="C2" s="67" t="s">
        <v>237</v>
      </c>
    </row>
    <row r="3" spans="2:11">
      <c r="B3" s="46" t="s">
        <v>149</v>
      </c>
      <c r="C3" s="67" t="s">
        <v>238</v>
      </c>
    </row>
    <row r="4" spans="2:11">
      <c r="B4" s="46" t="s">
        <v>150</v>
      </c>
      <c r="C4" s="67">
        <v>2102</v>
      </c>
    </row>
    <row r="6" spans="2:11" ht="26.25" customHeight="1">
      <c r="B6" s="180" t="s">
        <v>181</v>
      </c>
      <c r="C6" s="181"/>
      <c r="D6" s="181"/>
      <c r="E6" s="181"/>
      <c r="F6" s="181"/>
      <c r="G6" s="181"/>
      <c r="H6" s="181"/>
      <c r="I6" s="181"/>
      <c r="J6" s="181"/>
      <c r="K6" s="182"/>
    </row>
    <row r="7" spans="2:11" s="3" customFormat="1" ht="63">
      <c r="B7" s="47" t="s">
        <v>118</v>
      </c>
      <c r="C7" s="49" t="s">
        <v>119</v>
      </c>
      <c r="D7" s="49" t="s">
        <v>14</v>
      </c>
      <c r="E7" s="49" t="s">
        <v>15</v>
      </c>
      <c r="F7" s="49" t="s">
        <v>59</v>
      </c>
      <c r="G7" s="49" t="s">
        <v>105</v>
      </c>
      <c r="H7" s="49" t="s">
        <v>56</v>
      </c>
      <c r="I7" s="49" t="s">
        <v>113</v>
      </c>
      <c r="J7" s="49" t="s">
        <v>151</v>
      </c>
      <c r="K7" s="64" t="s">
        <v>152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215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47" t="s">
        <v>3561</v>
      </c>
      <c r="C10" s="91"/>
      <c r="D10" s="91"/>
      <c r="E10" s="91"/>
      <c r="F10" s="91"/>
      <c r="G10" s="91"/>
      <c r="H10" s="91"/>
      <c r="I10" s="148">
        <v>0</v>
      </c>
      <c r="J10" s="149">
        <v>0</v>
      </c>
      <c r="K10" s="149">
        <v>0</v>
      </c>
    </row>
    <row r="11" spans="2:11" ht="21" customHeight="1">
      <c r="B11" s="139"/>
      <c r="C11" s="91"/>
      <c r="D11" s="91"/>
      <c r="E11" s="91"/>
      <c r="F11" s="91"/>
      <c r="G11" s="91"/>
      <c r="H11" s="91"/>
      <c r="I11" s="91"/>
      <c r="J11" s="91"/>
      <c r="K11" s="91"/>
    </row>
    <row r="12" spans="2:11">
      <c r="B12" s="139"/>
      <c r="C12" s="91"/>
      <c r="D12" s="91"/>
      <c r="E12" s="91"/>
      <c r="F12" s="91"/>
      <c r="G12" s="91"/>
      <c r="H12" s="91"/>
      <c r="I12" s="91"/>
      <c r="J12" s="91"/>
      <c r="K12" s="91"/>
    </row>
    <row r="13" spans="2:11"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2:11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11"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2:11"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136"/>
      <c r="C110" s="136"/>
      <c r="D110" s="145"/>
      <c r="E110" s="145"/>
      <c r="F110" s="145"/>
      <c r="G110" s="145"/>
      <c r="H110" s="145"/>
      <c r="I110" s="137"/>
      <c r="J110" s="137"/>
      <c r="K110" s="137"/>
    </row>
    <row r="111" spans="2:11">
      <c r="B111" s="136"/>
      <c r="C111" s="136"/>
      <c r="D111" s="145"/>
      <c r="E111" s="145"/>
      <c r="F111" s="145"/>
      <c r="G111" s="145"/>
      <c r="H111" s="145"/>
      <c r="I111" s="137"/>
      <c r="J111" s="137"/>
      <c r="K111" s="137"/>
    </row>
    <row r="112" spans="2:11">
      <c r="B112" s="136"/>
      <c r="C112" s="136"/>
      <c r="D112" s="145"/>
      <c r="E112" s="145"/>
      <c r="F112" s="145"/>
      <c r="G112" s="145"/>
      <c r="H112" s="145"/>
      <c r="I112" s="137"/>
      <c r="J112" s="137"/>
      <c r="K112" s="137"/>
    </row>
    <row r="113" spans="2:11">
      <c r="B113" s="136"/>
      <c r="C113" s="136"/>
      <c r="D113" s="145"/>
      <c r="E113" s="145"/>
      <c r="F113" s="145"/>
      <c r="G113" s="145"/>
      <c r="H113" s="145"/>
      <c r="I113" s="137"/>
      <c r="J113" s="137"/>
      <c r="K113" s="137"/>
    </row>
    <row r="114" spans="2:11">
      <c r="B114" s="136"/>
      <c r="C114" s="136"/>
      <c r="D114" s="145"/>
      <c r="E114" s="145"/>
      <c r="F114" s="145"/>
      <c r="G114" s="145"/>
      <c r="H114" s="145"/>
      <c r="I114" s="137"/>
      <c r="J114" s="137"/>
      <c r="K114" s="137"/>
    </row>
    <row r="115" spans="2:11">
      <c r="B115" s="136"/>
      <c r="C115" s="136"/>
      <c r="D115" s="145"/>
      <c r="E115" s="145"/>
      <c r="F115" s="145"/>
      <c r="G115" s="145"/>
      <c r="H115" s="145"/>
      <c r="I115" s="137"/>
      <c r="J115" s="137"/>
      <c r="K115" s="137"/>
    </row>
    <row r="116" spans="2:11">
      <c r="B116" s="136"/>
      <c r="C116" s="136"/>
      <c r="D116" s="145"/>
      <c r="E116" s="145"/>
      <c r="F116" s="145"/>
      <c r="G116" s="145"/>
      <c r="H116" s="145"/>
      <c r="I116" s="137"/>
      <c r="J116" s="137"/>
      <c r="K116" s="137"/>
    </row>
    <row r="117" spans="2:11">
      <c r="B117" s="136"/>
      <c r="C117" s="136"/>
      <c r="D117" s="145"/>
      <c r="E117" s="145"/>
      <c r="F117" s="145"/>
      <c r="G117" s="145"/>
      <c r="H117" s="145"/>
      <c r="I117" s="137"/>
      <c r="J117" s="137"/>
      <c r="K117" s="137"/>
    </row>
    <row r="118" spans="2:11">
      <c r="B118" s="136"/>
      <c r="C118" s="136"/>
      <c r="D118" s="145"/>
      <c r="E118" s="145"/>
      <c r="F118" s="145"/>
      <c r="G118" s="145"/>
      <c r="H118" s="145"/>
      <c r="I118" s="137"/>
      <c r="J118" s="137"/>
      <c r="K118" s="137"/>
    </row>
    <row r="119" spans="2:11">
      <c r="B119" s="136"/>
      <c r="C119" s="136"/>
      <c r="D119" s="145"/>
      <c r="E119" s="145"/>
      <c r="F119" s="145"/>
      <c r="G119" s="145"/>
      <c r="H119" s="145"/>
      <c r="I119" s="137"/>
      <c r="J119" s="137"/>
      <c r="K119" s="137"/>
    </row>
    <row r="120" spans="2:11">
      <c r="B120" s="136"/>
      <c r="C120" s="136"/>
      <c r="D120" s="145"/>
      <c r="E120" s="145"/>
      <c r="F120" s="145"/>
      <c r="G120" s="145"/>
      <c r="H120" s="145"/>
      <c r="I120" s="137"/>
      <c r="J120" s="137"/>
      <c r="K120" s="137"/>
    </row>
    <row r="121" spans="2:11">
      <c r="B121" s="136"/>
      <c r="C121" s="136"/>
      <c r="D121" s="145"/>
      <c r="E121" s="145"/>
      <c r="F121" s="145"/>
      <c r="G121" s="145"/>
      <c r="H121" s="145"/>
      <c r="I121" s="137"/>
      <c r="J121" s="137"/>
      <c r="K121" s="137"/>
    </row>
    <row r="122" spans="2:11">
      <c r="B122" s="136"/>
      <c r="C122" s="136"/>
      <c r="D122" s="145"/>
      <c r="E122" s="145"/>
      <c r="F122" s="145"/>
      <c r="G122" s="145"/>
      <c r="H122" s="145"/>
      <c r="I122" s="137"/>
      <c r="J122" s="137"/>
      <c r="K122" s="137"/>
    </row>
    <row r="123" spans="2:11">
      <c r="B123" s="136"/>
      <c r="C123" s="136"/>
      <c r="D123" s="145"/>
      <c r="E123" s="145"/>
      <c r="F123" s="145"/>
      <c r="G123" s="145"/>
      <c r="H123" s="145"/>
      <c r="I123" s="137"/>
      <c r="J123" s="137"/>
      <c r="K123" s="137"/>
    </row>
    <row r="124" spans="2:11">
      <c r="B124" s="136"/>
      <c r="C124" s="136"/>
      <c r="D124" s="145"/>
      <c r="E124" s="145"/>
      <c r="F124" s="145"/>
      <c r="G124" s="145"/>
      <c r="H124" s="145"/>
      <c r="I124" s="137"/>
      <c r="J124" s="137"/>
      <c r="K124" s="137"/>
    </row>
    <row r="125" spans="2:11">
      <c r="B125" s="136"/>
      <c r="C125" s="136"/>
      <c r="D125" s="145"/>
      <c r="E125" s="145"/>
      <c r="F125" s="145"/>
      <c r="G125" s="145"/>
      <c r="H125" s="145"/>
      <c r="I125" s="137"/>
      <c r="J125" s="137"/>
      <c r="K125" s="137"/>
    </row>
    <row r="126" spans="2:11">
      <c r="B126" s="136"/>
      <c r="C126" s="136"/>
      <c r="D126" s="145"/>
      <c r="E126" s="145"/>
      <c r="F126" s="145"/>
      <c r="G126" s="145"/>
      <c r="H126" s="145"/>
      <c r="I126" s="137"/>
      <c r="J126" s="137"/>
      <c r="K126" s="137"/>
    </row>
    <row r="127" spans="2:11">
      <c r="B127" s="136"/>
      <c r="C127" s="136"/>
      <c r="D127" s="145"/>
      <c r="E127" s="145"/>
      <c r="F127" s="145"/>
      <c r="G127" s="145"/>
      <c r="H127" s="145"/>
      <c r="I127" s="137"/>
      <c r="J127" s="137"/>
      <c r="K127" s="137"/>
    </row>
    <row r="128" spans="2:11">
      <c r="B128" s="136"/>
      <c r="C128" s="136"/>
      <c r="D128" s="145"/>
      <c r="E128" s="145"/>
      <c r="F128" s="145"/>
      <c r="G128" s="145"/>
      <c r="H128" s="145"/>
      <c r="I128" s="137"/>
      <c r="J128" s="137"/>
      <c r="K128" s="137"/>
    </row>
    <row r="129" spans="2:11">
      <c r="B129" s="136"/>
      <c r="C129" s="136"/>
      <c r="D129" s="145"/>
      <c r="E129" s="145"/>
      <c r="F129" s="145"/>
      <c r="G129" s="145"/>
      <c r="H129" s="145"/>
      <c r="I129" s="137"/>
      <c r="J129" s="137"/>
      <c r="K129" s="137"/>
    </row>
    <row r="130" spans="2:11">
      <c r="B130" s="136"/>
      <c r="C130" s="136"/>
      <c r="D130" s="145"/>
      <c r="E130" s="145"/>
      <c r="F130" s="145"/>
      <c r="G130" s="145"/>
      <c r="H130" s="145"/>
      <c r="I130" s="137"/>
      <c r="J130" s="137"/>
      <c r="K130" s="137"/>
    </row>
    <row r="131" spans="2:11">
      <c r="B131" s="136"/>
      <c r="C131" s="136"/>
      <c r="D131" s="145"/>
      <c r="E131" s="145"/>
      <c r="F131" s="145"/>
      <c r="G131" s="145"/>
      <c r="H131" s="145"/>
      <c r="I131" s="137"/>
      <c r="J131" s="137"/>
      <c r="K131" s="137"/>
    </row>
    <row r="132" spans="2:11">
      <c r="B132" s="136"/>
      <c r="C132" s="136"/>
      <c r="D132" s="145"/>
      <c r="E132" s="145"/>
      <c r="F132" s="145"/>
      <c r="G132" s="145"/>
      <c r="H132" s="145"/>
      <c r="I132" s="137"/>
      <c r="J132" s="137"/>
      <c r="K132" s="137"/>
    </row>
    <row r="133" spans="2:11">
      <c r="B133" s="136"/>
      <c r="C133" s="136"/>
      <c r="D133" s="145"/>
      <c r="E133" s="145"/>
      <c r="F133" s="145"/>
      <c r="G133" s="145"/>
      <c r="H133" s="145"/>
      <c r="I133" s="137"/>
      <c r="J133" s="137"/>
      <c r="K133" s="137"/>
    </row>
    <row r="134" spans="2:11">
      <c r="B134" s="136"/>
      <c r="C134" s="136"/>
      <c r="D134" s="145"/>
      <c r="E134" s="145"/>
      <c r="F134" s="145"/>
      <c r="G134" s="145"/>
      <c r="H134" s="145"/>
      <c r="I134" s="137"/>
      <c r="J134" s="137"/>
      <c r="K134" s="137"/>
    </row>
    <row r="135" spans="2:11">
      <c r="B135" s="136"/>
      <c r="C135" s="136"/>
      <c r="D135" s="145"/>
      <c r="E135" s="145"/>
      <c r="F135" s="145"/>
      <c r="G135" s="145"/>
      <c r="H135" s="145"/>
      <c r="I135" s="137"/>
      <c r="J135" s="137"/>
      <c r="K135" s="137"/>
    </row>
    <row r="136" spans="2:11">
      <c r="B136" s="136"/>
      <c r="C136" s="136"/>
      <c r="D136" s="145"/>
      <c r="E136" s="145"/>
      <c r="F136" s="145"/>
      <c r="G136" s="145"/>
      <c r="H136" s="145"/>
      <c r="I136" s="137"/>
      <c r="J136" s="137"/>
      <c r="K136" s="137"/>
    </row>
    <row r="137" spans="2:11">
      <c r="B137" s="136"/>
      <c r="C137" s="136"/>
      <c r="D137" s="145"/>
      <c r="E137" s="145"/>
      <c r="F137" s="145"/>
      <c r="G137" s="145"/>
      <c r="H137" s="145"/>
      <c r="I137" s="137"/>
      <c r="J137" s="137"/>
      <c r="K137" s="137"/>
    </row>
    <row r="138" spans="2:11">
      <c r="B138" s="136"/>
      <c r="C138" s="136"/>
      <c r="D138" s="145"/>
      <c r="E138" s="145"/>
      <c r="F138" s="145"/>
      <c r="G138" s="145"/>
      <c r="H138" s="145"/>
      <c r="I138" s="137"/>
      <c r="J138" s="137"/>
      <c r="K138" s="137"/>
    </row>
    <row r="139" spans="2:11">
      <c r="B139" s="136"/>
      <c r="C139" s="136"/>
      <c r="D139" s="145"/>
      <c r="E139" s="145"/>
      <c r="F139" s="145"/>
      <c r="G139" s="145"/>
      <c r="H139" s="145"/>
      <c r="I139" s="137"/>
      <c r="J139" s="137"/>
      <c r="K139" s="137"/>
    </row>
    <row r="140" spans="2:11">
      <c r="B140" s="136"/>
      <c r="C140" s="136"/>
      <c r="D140" s="145"/>
      <c r="E140" s="145"/>
      <c r="F140" s="145"/>
      <c r="G140" s="145"/>
      <c r="H140" s="145"/>
      <c r="I140" s="137"/>
      <c r="J140" s="137"/>
      <c r="K140" s="137"/>
    </row>
    <row r="141" spans="2:11">
      <c r="B141" s="136"/>
      <c r="C141" s="136"/>
      <c r="D141" s="145"/>
      <c r="E141" s="145"/>
      <c r="F141" s="145"/>
      <c r="G141" s="145"/>
      <c r="H141" s="145"/>
      <c r="I141" s="137"/>
      <c r="J141" s="137"/>
      <c r="K141" s="137"/>
    </row>
    <row r="142" spans="2:11">
      <c r="B142" s="136"/>
      <c r="C142" s="136"/>
      <c r="D142" s="145"/>
      <c r="E142" s="145"/>
      <c r="F142" s="145"/>
      <c r="G142" s="145"/>
      <c r="H142" s="145"/>
      <c r="I142" s="137"/>
      <c r="J142" s="137"/>
      <c r="K142" s="137"/>
    </row>
    <row r="143" spans="2:11">
      <c r="B143" s="136"/>
      <c r="C143" s="136"/>
      <c r="D143" s="145"/>
      <c r="E143" s="145"/>
      <c r="F143" s="145"/>
      <c r="G143" s="145"/>
      <c r="H143" s="145"/>
      <c r="I143" s="137"/>
      <c r="J143" s="137"/>
      <c r="K143" s="137"/>
    </row>
    <row r="144" spans="2:11">
      <c r="B144" s="136"/>
      <c r="C144" s="136"/>
      <c r="D144" s="145"/>
      <c r="E144" s="145"/>
      <c r="F144" s="145"/>
      <c r="G144" s="145"/>
      <c r="H144" s="145"/>
      <c r="I144" s="137"/>
      <c r="J144" s="137"/>
      <c r="K144" s="137"/>
    </row>
    <row r="145" spans="2:11">
      <c r="B145" s="136"/>
      <c r="C145" s="136"/>
      <c r="D145" s="145"/>
      <c r="E145" s="145"/>
      <c r="F145" s="145"/>
      <c r="G145" s="145"/>
      <c r="H145" s="145"/>
      <c r="I145" s="137"/>
      <c r="J145" s="137"/>
      <c r="K145" s="137"/>
    </row>
    <row r="146" spans="2:11">
      <c r="B146" s="136"/>
      <c r="C146" s="136"/>
      <c r="D146" s="145"/>
      <c r="E146" s="145"/>
      <c r="F146" s="145"/>
      <c r="G146" s="145"/>
      <c r="H146" s="145"/>
      <c r="I146" s="137"/>
      <c r="J146" s="137"/>
      <c r="K146" s="137"/>
    </row>
    <row r="147" spans="2:11">
      <c r="B147" s="136"/>
      <c r="C147" s="136"/>
      <c r="D147" s="145"/>
      <c r="E147" s="145"/>
      <c r="F147" s="145"/>
      <c r="G147" s="145"/>
      <c r="H147" s="145"/>
      <c r="I147" s="137"/>
      <c r="J147" s="137"/>
      <c r="K147" s="137"/>
    </row>
    <row r="148" spans="2:11">
      <c r="B148" s="136"/>
      <c r="C148" s="136"/>
      <c r="D148" s="145"/>
      <c r="E148" s="145"/>
      <c r="F148" s="145"/>
      <c r="G148" s="145"/>
      <c r="H148" s="145"/>
      <c r="I148" s="137"/>
      <c r="J148" s="137"/>
      <c r="K148" s="137"/>
    </row>
    <row r="149" spans="2:11">
      <c r="B149" s="136"/>
      <c r="C149" s="136"/>
      <c r="D149" s="145"/>
      <c r="E149" s="145"/>
      <c r="F149" s="145"/>
      <c r="G149" s="145"/>
      <c r="H149" s="145"/>
      <c r="I149" s="137"/>
      <c r="J149" s="137"/>
      <c r="K149" s="137"/>
    </row>
    <row r="150" spans="2:11">
      <c r="B150" s="136"/>
      <c r="C150" s="136"/>
      <c r="D150" s="145"/>
      <c r="E150" s="145"/>
      <c r="F150" s="145"/>
      <c r="G150" s="145"/>
      <c r="H150" s="145"/>
      <c r="I150" s="137"/>
      <c r="J150" s="137"/>
      <c r="K150" s="137"/>
    </row>
    <row r="151" spans="2:11">
      <c r="B151" s="136"/>
      <c r="C151" s="136"/>
      <c r="D151" s="145"/>
      <c r="E151" s="145"/>
      <c r="F151" s="145"/>
      <c r="G151" s="145"/>
      <c r="H151" s="145"/>
      <c r="I151" s="137"/>
      <c r="J151" s="137"/>
      <c r="K151" s="137"/>
    </row>
    <row r="152" spans="2:11">
      <c r="B152" s="136"/>
      <c r="C152" s="136"/>
      <c r="D152" s="145"/>
      <c r="E152" s="145"/>
      <c r="F152" s="145"/>
      <c r="G152" s="145"/>
      <c r="H152" s="145"/>
      <c r="I152" s="137"/>
      <c r="J152" s="137"/>
      <c r="K152" s="137"/>
    </row>
    <row r="153" spans="2:11">
      <c r="B153" s="136"/>
      <c r="C153" s="136"/>
      <c r="D153" s="145"/>
      <c r="E153" s="145"/>
      <c r="F153" s="145"/>
      <c r="G153" s="145"/>
      <c r="H153" s="145"/>
      <c r="I153" s="137"/>
      <c r="J153" s="137"/>
      <c r="K153" s="137"/>
    </row>
    <row r="154" spans="2:11">
      <c r="B154" s="136"/>
      <c r="C154" s="136"/>
      <c r="D154" s="145"/>
      <c r="E154" s="145"/>
      <c r="F154" s="145"/>
      <c r="G154" s="145"/>
      <c r="H154" s="145"/>
      <c r="I154" s="137"/>
      <c r="J154" s="137"/>
      <c r="K154" s="137"/>
    </row>
    <row r="155" spans="2:11">
      <c r="B155" s="136"/>
      <c r="C155" s="136"/>
      <c r="D155" s="145"/>
      <c r="E155" s="145"/>
      <c r="F155" s="145"/>
      <c r="G155" s="145"/>
      <c r="H155" s="145"/>
      <c r="I155" s="137"/>
      <c r="J155" s="137"/>
      <c r="K155" s="137"/>
    </row>
    <row r="156" spans="2:11">
      <c r="B156" s="136"/>
      <c r="C156" s="136"/>
      <c r="D156" s="145"/>
      <c r="E156" s="145"/>
      <c r="F156" s="145"/>
      <c r="G156" s="145"/>
      <c r="H156" s="145"/>
      <c r="I156" s="137"/>
      <c r="J156" s="137"/>
      <c r="K156" s="137"/>
    </row>
    <row r="157" spans="2:11">
      <c r="B157" s="136"/>
      <c r="C157" s="136"/>
      <c r="D157" s="145"/>
      <c r="E157" s="145"/>
      <c r="F157" s="145"/>
      <c r="G157" s="145"/>
      <c r="H157" s="145"/>
      <c r="I157" s="137"/>
      <c r="J157" s="137"/>
      <c r="K157" s="137"/>
    </row>
    <row r="158" spans="2:11">
      <c r="B158" s="136"/>
      <c r="C158" s="136"/>
      <c r="D158" s="145"/>
      <c r="E158" s="145"/>
      <c r="F158" s="145"/>
      <c r="G158" s="145"/>
      <c r="H158" s="145"/>
      <c r="I158" s="137"/>
      <c r="J158" s="137"/>
      <c r="K158" s="137"/>
    </row>
    <row r="159" spans="2:11">
      <c r="B159" s="136"/>
      <c r="C159" s="136"/>
      <c r="D159" s="145"/>
      <c r="E159" s="145"/>
      <c r="F159" s="145"/>
      <c r="G159" s="145"/>
      <c r="H159" s="145"/>
      <c r="I159" s="137"/>
      <c r="J159" s="137"/>
      <c r="K159" s="137"/>
    </row>
    <row r="160" spans="2:11">
      <c r="B160" s="136"/>
      <c r="C160" s="136"/>
      <c r="D160" s="145"/>
      <c r="E160" s="145"/>
      <c r="F160" s="145"/>
      <c r="G160" s="145"/>
      <c r="H160" s="145"/>
      <c r="I160" s="137"/>
      <c r="J160" s="137"/>
      <c r="K160" s="137"/>
    </row>
    <row r="161" spans="2:11">
      <c r="B161" s="136"/>
      <c r="C161" s="136"/>
      <c r="D161" s="145"/>
      <c r="E161" s="145"/>
      <c r="F161" s="145"/>
      <c r="G161" s="145"/>
      <c r="H161" s="145"/>
      <c r="I161" s="137"/>
      <c r="J161" s="137"/>
      <c r="K161" s="137"/>
    </row>
    <row r="162" spans="2:11">
      <c r="B162" s="136"/>
      <c r="C162" s="136"/>
      <c r="D162" s="145"/>
      <c r="E162" s="145"/>
      <c r="F162" s="145"/>
      <c r="G162" s="145"/>
      <c r="H162" s="145"/>
      <c r="I162" s="137"/>
      <c r="J162" s="137"/>
      <c r="K162" s="137"/>
    </row>
    <row r="163" spans="2:11">
      <c r="B163" s="136"/>
      <c r="C163" s="136"/>
      <c r="D163" s="145"/>
      <c r="E163" s="145"/>
      <c r="F163" s="145"/>
      <c r="G163" s="145"/>
      <c r="H163" s="145"/>
      <c r="I163" s="137"/>
      <c r="J163" s="137"/>
      <c r="K163" s="137"/>
    </row>
    <row r="164" spans="2:11">
      <c r="B164" s="136"/>
      <c r="C164" s="136"/>
      <c r="D164" s="145"/>
      <c r="E164" s="145"/>
      <c r="F164" s="145"/>
      <c r="G164" s="145"/>
      <c r="H164" s="145"/>
      <c r="I164" s="137"/>
      <c r="J164" s="137"/>
      <c r="K164" s="137"/>
    </row>
    <row r="165" spans="2:11">
      <c r="B165" s="136"/>
      <c r="C165" s="136"/>
      <c r="D165" s="145"/>
      <c r="E165" s="145"/>
      <c r="F165" s="145"/>
      <c r="G165" s="145"/>
      <c r="H165" s="145"/>
      <c r="I165" s="137"/>
      <c r="J165" s="137"/>
      <c r="K165" s="137"/>
    </row>
    <row r="166" spans="2:11">
      <c r="B166" s="136"/>
      <c r="C166" s="136"/>
      <c r="D166" s="145"/>
      <c r="E166" s="145"/>
      <c r="F166" s="145"/>
      <c r="G166" s="145"/>
      <c r="H166" s="145"/>
      <c r="I166" s="137"/>
      <c r="J166" s="137"/>
      <c r="K166" s="137"/>
    </row>
    <row r="167" spans="2:11">
      <c r="B167" s="136"/>
      <c r="C167" s="136"/>
      <c r="D167" s="145"/>
      <c r="E167" s="145"/>
      <c r="F167" s="145"/>
      <c r="G167" s="145"/>
      <c r="H167" s="145"/>
      <c r="I167" s="137"/>
      <c r="J167" s="137"/>
      <c r="K167" s="137"/>
    </row>
    <row r="168" spans="2:11">
      <c r="B168" s="136"/>
      <c r="C168" s="136"/>
      <c r="D168" s="145"/>
      <c r="E168" s="145"/>
      <c r="F168" s="145"/>
      <c r="G168" s="145"/>
      <c r="H168" s="145"/>
      <c r="I168" s="137"/>
      <c r="J168" s="137"/>
      <c r="K168" s="137"/>
    </row>
    <row r="169" spans="2:11">
      <c r="B169" s="136"/>
      <c r="C169" s="136"/>
      <c r="D169" s="145"/>
      <c r="E169" s="145"/>
      <c r="F169" s="145"/>
      <c r="G169" s="145"/>
      <c r="H169" s="145"/>
      <c r="I169" s="137"/>
      <c r="J169" s="137"/>
      <c r="K169" s="137"/>
    </row>
    <row r="170" spans="2:11">
      <c r="B170" s="136"/>
      <c r="C170" s="136"/>
      <c r="D170" s="145"/>
      <c r="E170" s="145"/>
      <c r="F170" s="145"/>
      <c r="G170" s="145"/>
      <c r="H170" s="145"/>
      <c r="I170" s="137"/>
      <c r="J170" s="137"/>
      <c r="K170" s="137"/>
    </row>
    <row r="171" spans="2:11">
      <c r="B171" s="136"/>
      <c r="C171" s="136"/>
      <c r="D171" s="145"/>
      <c r="E171" s="145"/>
      <c r="F171" s="145"/>
      <c r="G171" s="145"/>
      <c r="H171" s="145"/>
      <c r="I171" s="137"/>
      <c r="J171" s="137"/>
      <c r="K171" s="137"/>
    </row>
    <row r="172" spans="2:11">
      <c r="B172" s="136"/>
      <c r="C172" s="136"/>
      <c r="D172" s="145"/>
      <c r="E172" s="145"/>
      <c r="F172" s="145"/>
      <c r="G172" s="145"/>
      <c r="H172" s="145"/>
      <c r="I172" s="137"/>
      <c r="J172" s="137"/>
      <c r="K172" s="137"/>
    </row>
    <row r="173" spans="2:11">
      <c r="B173" s="136"/>
      <c r="C173" s="136"/>
      <c r="D173" s="145"/>
      <c r="E173" s="145"/>
      <c r="F173" s="145"/>
      <c r="G173" s="145"/>
      <c r="H173" s="145"/>
      <c r="I173" s="137"/>
      <c r="J173" s="137"/>
      <c r="K173" s="137"/>
    </row>
    <row r="174" spans="2:11">
      <c r="B174" s="136"/>
      <c r="C174" s="136"/>
      <c r="D174" s="145"/>
      <c r="E174" s="145"/>
      <c r="F174" s="145"/>
      <c r="G174" s="145"/>
      <c r="H174" s="145"/>
      <c r="I174" s="137"/>
      <c r="J174" s="137"/>
      <c r="K174" s="137"/>
    </row>
    <row r="175" spans="2:11">
      <c r="B175" s="136"/>
      <c r="C175" s="136"/>
      <c r="D175" s="145"/>
      <c r="E175" s="145"/>
      <c r="F175" s="145"/>
      <c r="G175" s="145"/>
      <c r="H175" s="145"/>
      <c r="I175" s="137"/>
      <c r="J175" s="137"/>
      <c r="K175" s="137"/>
    </row>
    <row r="176" spans="2:11">
      <c r="B176" s="136"/>
      <c r="C176" s="136"/>
      <c r="D176" s="145"/>
      <c r="E176" s="145"/>
      <c r="F176" s="145"/>
      <c r="G176" s="145"/>
      <c r="H176" s="145"/>
      <c r="I176" s="137"/>
      <c r="J176" s="137"/>
      <c r="K176" s="137"/>
    </row>
    <row r="177" spans="2:11">
      <c r="B177" s="136"/>
      <c r="C177" s="136"/>
      <c r="D177" s="145"/>
      <c r="E177" s="145"/>
      <c r="F177" s="145"/>
      <c r="G177" s="145"/>
      <c r="H177" s="145"/>
      <c r="I177" s="137"/>
      <c r="J177" s="137"/>
      <c r="K177" s="137"/>
    </row>
    <row r="178" spans="2:11">
      <c r="B178" s="136"/>
      <c r="C178" s="136"/>
      <c r="D178" s="145"/>
      <c r="E178" s="145"/>
      <c r="F178" s="145"/>
      <c r="G178" s="145"/>
      <c r="H178" s="145"/>
      <c r="I178" s="137"/>
      <c r="J178" s="137"/>
      <c r="K178" s="137"/>
    </row>
    <row r="179" spans="2:11">
      <c r="B179" s="136"/>
      <c r="C179" s="136"/>
      <c r="D179" s="145"/>
      <c r="E179" s="145"/>
      <c r="F179" s="145"/>
      <c r="G179" s="145"/>
      <c r="H179" s="145"/>
      <c r="I179" s="137"/>
      <c r="J179" s="137"/>
      <c r="K179" s="137"/>
    </row>
    <row r="180" spans="2:11">
      <c r="B180" s="136"/>
      <c r="C180" s="136"/>
      <c r="D180" s="145"/>
      <c r="E180" s="145"/>
      <c r="F180" s="145"/>
      <c r="G180" s="145"/>
      <c r="H180" s="145"/>
      <c r="I180" s="137"/>
      <c r="J180" s="137"/>
      <c r="K180" s="137"/>
    </row>
    <row r="181" spans="2:11">
      <c r="B181" s="136"/>
      <c r="C181" s="136"/>
      <c r="D181" s="145"/>
      <c r="E181" s="145"/>
      <c r="F181" s="145"/>
      <c r="G181" s="145"/>
      <c r="H181" s="145"/>
      <c r="I181" s="137"/>
      <c r="J181" s="137"/>
      <c r="K181" s="137"/>
    </row>
    <row r="182" spans="2:11">
      <c r="B182" s="136"/>
      <c r="C182" s="136"/>
      <c r="D182" s="145"/>
      <c r="E182" s="145"/>
      <c r="F182" s="145"/>
      <c r="G182" s="145"/>
      <c r="H182" s="145"/>
      <c r="I182" s="137"/>
      <c r="J182" s="137"/>
      <c r="K182" s="137"/>
    </row>
    <row r="183" spans="2:11">
      <c r="B183" s="136"/>
      <c r="C183" s="136"/>
      <c r="D183" s="145"/>
      <c r="E183" s="145"/>
      <c r="F183" s="145"/>
      <c r="G183" s="145"/>
      <c r="H183" s="145"/>
      <c r="I183" s="137"/>
      <c r="J183" s="137"/>
      <c r="K183" s="137"/>
    </row>
    <row r="184" spans="2:11">
      <c r="B184" s="136"/>
      <c r="C184" s="136"/>
      <c r="D184" s="145"/>
      <c r="E184" s="145"/>
      <c r="F184" s="145"/>
      <c r="G184" s="145"/>
      <c r="H184" s="145"/>
      <c r="I184" s="137"/>
      <c r="J184" s="137"/>
      <c r="K184" s="137"/>
    </row>
    <row r="185" spans="2:11">
      <c r="B185" s="136"/>
      <c r="C185" s="136"/>
      <c r="D185" s="145"/>
      <c r="E185" s="145"/>
      <c r="F185" s="145"/>
      <c r="G185" s="145"/>
      <c r="H185" s="145"/>
      <c r="I185" s="137"/>
      <c r="J185" s="137"/>
      <c r="K185" s="137"/>
    </row>
    <row r="186" spans="2:11">
      <c r="B186" s="136"/>
      <c r="C186" s="136"/>
      <c r="D186" s="145"/>
      <c r="E186" s="145"/>
      <c r="F186" s="145"/>
      <c r="G186" s="145"/>
      <c r="H186" s="145"/>
      <c r="I186" s="137"/>
      <c r="J186" s="137"/>
      <c r="K186" s="137"/>
    </row>
    <row r="187" spans="2:11">
      <c r="B187" s="136"/>
      <c r="C187" s="136"/>
      <c r="D187" s="145"/>
      <c r="E187" s="145"/>
      <c r="F187" s="145"/>
      <c r="G187" s="145"/>
      <c r="H187" s="145"/>
      <c r="I187" s="137"/>
      <c r="J187" s="137"/>
      <c r="K187" s="137"/>
    </row>
    <row r="188" spans="2:11">
      <c r="B188" s="136"/>
      <c r="C188" s="136"/>
      <c r="D188" s="145"/>
      <c r="E188" s="145"/>
      <c r="F188" s="145"/>
      <c r="G188" s="145"/>
      <c r="H188" s="145"/>
      <c r="I188" s="137"/>
      <c r="J188" s="137"/>
      <c r="K188" s="137"/>
    </row>
    <row r="189" spans="2:11">
      <c r="B189" s="136"/>
      <c r="C189" s="136"/>
      <c r="D189" s="145"/>
      <c r="E189" s="145"/>
      <c r="F189" s="145"/>
      <c r="G189" s="145"/>
      <c r="H189" s="145"/>
      <c r="I189" s="137"/>
      <c r="J189" s="137"/>
      <c r="K189" s="137"/>
    </row>
    <row r="190" spans="2:11">
      <c r="B190" s="136"/>
      <c r="C190" s="136"/>
      <c r="D190" s="145"/>
      <c r="E190" s="145"/>
      <c r="F190" s="145"/>
      <c r="G190" s="145"/>
      <c r="H190" s="145"/>
      <c r="I190" s="137"/>
      <c r="J190" s="137"/>
      <c r="K190" s="137"/>
    </row>
    <row r="191" spans="2:11">
      <c r="B191" s="136"/>
      <c r="C191" s="136"/>
      <c r="D191" s="145"/>
      <c r="E191" s="145"/>
      <c r="F191" s="145"/>
      <c r="G191" s="145"/>
      <c r="H191" s="145"/>
      <c r="I191" s="137"/>
      <c r="J191" s="137"/>
      <c r="K191" s="137"/>
    </row>
    <row r="192" spans="2:11">
      <c r="B192" s="136"/>
      <c r="C192" s="136"/>
      <c r="D192" s="145"/>
      <c r="E192" s="145"/>
      <c r="F192" s="145"/>
      <c r="G192" s="145"/>
      <c r="H192" s="145"/>
      <c r="I192" s="137"/>
      <c r="J192" s="137"/>
      <c r="K192" s="137"/>
    </row>
    <row r="193" spans="2:11">
      <c r="B193" s="136"/>
      <c r="C193" s="136"/>
      <c r="D193" s="145"/>
      <c r="E193" s="145"/>
      <c r="F193" s="145"/>
      <c r="G193" s="145"/>
      <c r="H193" s="145"/>
      <c r="I193" s="137"/>
      <c r="J193" s="137"/>
      <c r="K193" s="137"/>
    </row>
    <row r="194" spans="2:11">
      <c r="B194" s="136"/>
      <c r="C194" s="136"/>
      <c r="D194" s="145"/>
      <c r="E194" s="145"/>
      <c r="F194" s="145"/>
      <c r="G194" s="145"/>
      <c r="H194" s="145"/>
      <c r="I194" s="137"/>
      <c r="J194" s="137"/>
      <c r="K194" s="137"/>
    </row>
    <row r="195" spans="2:11">
      <c r="B195" s="136"/>
      <c r="C195" s="136"/>
      <c r="D195" s="145"/>
      <c r="E195" s="145"/>
      <c r="F195" s="145"/>
      <c r="G195" s="145"/>
      <c r="H195" s="145"/>
      <c r="I195" s="137"/>
      <c r="J195" s="137"/>
      <c r="K195" s="137"/>
    </row>
    <row r="196" spans="2:11">
      <c r="B196" s="136"/>
      <c r="C196" s="136"/>
      <c r="D196" s="145"/>
      <c r="E196" s="145"/>
      <c r="F196" s="145"/>
      <c r="G196" s="145"/>
      <c r="H196" s="145"/>
      <c r="I196" s="137"/>
      <c r="J196" s="137"/>
      <c r="K196" s="137"/>
    </row>
    <row r="197" spans="2:11">
      <c r="B197" s="136"/>
      <c r="C197" s="136"/>
      <c r="D197" s="145"/>
      <c r="E197" s="145"/>
      <c r="F197" s="145"/>
      <c r="G197" s="145"/>
      <c r="H197" s="145"/>
      <c r="I197" s="137"/>
      <c r="J197" s="137"/>
      <c r="K197" s="137"/>
    </row>
    <row r="198" spans="2:11">
      <c r="B198" s="136"/>
      <c r="C198" s="136"/>
      <c r="D198" s="145"/>
      <c r="E198" s="145"/>
      <c r="F198" s="145"/>
      <c r="G198" s="145"/>
      <c r="H198" s="145"/>
      <c r="I198" s="137"/>
      <c r="J198" s="137"/>
      <c r="K198" s="137"/>
    </row>
    <row r="199" spans="2:11">
      <c r="B199" s="136"/>
      <c r="C199" s="136"/>
      <c r="D199" s="145"/>
      <c r="E199" s="145"/>
      <c r="F199" s="145"/>
      <c r="G199" s="145"/>
      <c r="H199" s="145"/>
      <c r="I199" s="137"/>
      <c r="J199" s="137"/>
      <c r="K199" s="137"/>
    </row>
    <row r="200" spans="2:11">
      <c r="B200" s="136"/>
      <c r="C200" s="136"/>
      <c r="D200" s="145"/>
      <c r="E200" s="145"/>
      <c r="F200" s="145"/>
      <c r="G200" s="145"/>
      <c r="H200" s="145"/>
      <c r="I200" s="137"/>
      <c r="J200" s="137"/>
      <c r="K200" s="137"/>
    </row>
    <row r="201" spans="2:11">
      <c r="B201" s="136"/>
      <c r="C201" s="136"/>
      <c r="D201" s="145"/>
      <c r="E201" s="145"/>
      <c r="F201" s="145"/>
      <c r="G201" s="145"/>
      <c r="H201" s="145"/>
      <c r="I201" s="137"/>
      <c r="J201" s="137"/>
      <c r="K201" s="137"/>
    </row>
    <row r="202" spans="2:11">
      <c r="B202" s="136"/>
      <c r="C202" s="136"/>
      <c r="D202" s="145"/>
      <c r="E202" s="145"/>
      <c r="F202" s="145"/>
      <c r="G202" s="145"/>
      <c r="H202" s="145"/>
      <c r="I202" s="137"/>
      <c r="J202" s="137"/>
      <c r="K202" s="137"/>
    </row>
    <row r="203" spans="2:11">
      <c r="B203" s="136"/>
      <c r="C203" s="136"/>
      <c r="D203" s="145"/>
      <c r="E203" s="145"/>
      <c r="F203" s="145"/>
      <c r="G203" s="145"/>
      <c r="H203" s="145"/>
      <c r="I203" s="137"/>
      <c r="J203" s="137"/>
      <c r="K203" s="137"/>
    </row>
    <row r="204" spans="2:11">
      <c r="B204" s="136"/>
      <c r="C204" s="136"/>
      <c r="D204" s="145"/>
      <c r="E204" s="145"/>
      <c r="F204" s="145"/>
      <c r="G204" s="145"/>
      <c r="H204" s="145"/>
      <c r="I204" s="137"/>
      <c r="J204" s="137"/>
      <c r="K204" s="137"/>
    </row>
    <row r="205" spans="2:11">
      <c r="B205" s="136"/>
      <c r="C205" s="136"/>
      <c r="D205" s="145"/>
      <c r="E205" s="145"/>
      <c r="F205" s="145"/>
      <c r="G205" s="145"/>
      <c r="H205" s="145"/>
      <c r="I205" s="137"/>
      <c r="J205" s="137"/>
      <c r="K205" s="137"/>
    </row>
    <row r="206" spans="2:11">
      <c r="B206" s="136"/>
      <c r="C206" s="136"/>
      <c r="D206" s="145"/>
      <c r="E206" s="145"/>
      <c r="F206" s="145"/>
      <c r="G206" s="145"/>
      <c r="H206" s="145"/>
      <c r="I206" s="137"/>
      <c r="J206" s="137"/>
      <c r="K206" s="137"/>
    </row>
    <row r="207" spans="2:11">
      <c r="B207" s="136"/>
      <c r="C207" s="136"/>
      <c r="D207" s="145"/>
      <c r="E207" s="145"/>
      <c r="F207" s="145"/>
      <c r="G207" s="145"/>
      <c r="H207" s="145"/>
      <c r="I207" s="137"/>
      <c r="J207" s="137"/>
      <c r="K207" s="137"/>
    </row>
    <row r="208" spans="2:11">
      <c r="B208" s="136"/>
      <c r="C208" s="136"/>
      <c r="D208" s="145"/>
      <c r="E208" s="145"/>
      <c r="F208" s="145"/>
      <c r="G208" s="145"/>
      <c r="H208" s="145"/>
      <c r="I208" s="137"/>
      <c r="J208" s="137"/>
      <c r="K208" s="137"/>
    </row>
    <row r="209" spans="2:11">
      <c r="B209" s="136"/>
      <c r="C209" s="136"/>
      <c r="D209" s="145"/>
      <c r="E209" s="145"/>
      <c r="F209" s="145"/>
      <c r="G209" s="145"/>
      <c r="H209" s="145"/>
      <c r="I209" s="137"/>
      <c r="J209" s="137"/>
      <c r="K209" s="137"/>
    </row>
    <row r="210" spans="2:11">
      <c r="B210" s="136"/>
      <c r="C210" s="136"/>
      <c r="D210" s="145"/>
      <c r="E210" s="145"/>
      <c r="F210" s="145"/>
      <c r="G210" s="145"/>
      <c r="H210" s="145"/>
      <c r="I210" s="137"/>
      <c r="J210" s="137"/>
      <c r="K210" s="137"/>
    </row>
    <row r="211" spans="2:11">
      <c r="B211" s="136"/>
      <c r="C211" s="136"/>
      <c r="D211" s="145"/>
      <c r="E211" s="145"/>
      <c r="F211" s="145"/>
      <c r="G211" s="145"/>
      <c r="H211" s="145"/>
      <c r="I211" s="137"/>
      <c r="J211" s="137"/>
      <c r="K211" s="137"/>
    </row>
    <row r="212" spans="2:11">
      <c r="B212" s="136"/>
      <c r="C212" s="136"/>
      <c r="D212" s="145"/>
      <c r="E212" s="145"/>
      <c r="F212" s="145"/>
      <c r="G212" s="145"/>
      <c r="H212" s="145"/>
      <c r="I212" s="137"/>
      <c r="J212" s="137"/>
      <c r="K212" s="137"/>
    </row>
    <row r="213" spans="2:11">
      <c r="B213" s="136"/>
      <c r="C213" s="136"/>
      <c r="D213" s="145"/>
      <c r="E213" s="145"/>
      <c r="F213" s="145"/>
      <c r="G213" s="145"/>
      <c r="H213" s="145"/>
      <c r="I213" s="137"/>
      <c r="J213" s="137"/>
      <c r="K213" s="137"/>
    </row>
    <row r="214" spans="2:11">
      <c r="B214" s="136"/>
      <c r="C214" s="136"/>
      <c r="D214" s="145"/>
      <c r="E214" s="145"/>
      <c r="F214" s="145"/>
      <c r="G214" s="145"/>
      <c r="H214" s="145"/>
      <c r="I214" s="137"/>
      <c r="J214" s="137"/>
      <c r="K214" s="137"/>
    </row>
    <row r="215" spans="2:11">
      <c r="B215" s="136"/>
      <c r="C215" s="136"/>
      <c r="D215" s="145"/>
      <c r="E215" s="145"/>
      <c r="F215" s="145"/>
      <c r="G215" s="145"/>
      <c r="H215" s="145"/>
      <c r="I215" s="137"/>
      <c r="J215" s="137"/>
      <c r="K215" s="137"/>
    </row>
    <row r="216" spans="2:11">
      <c r="B216" s="136"/>
      <c r="C216" s="136"/>
      <c r="D216" s="145"/>
      <c r="E216" s="145"/>
      <c r="F216" s="145"/>
      <c r="G216" s="145"/>
      <c r="H216" s="145"/>
      <c r="I216" s="137"/>
      <c r="J216" s="137"/>
      <c r="K216" s="137"/>
    </row>
    <row r="217" spans="2:11">
      <c r="B217" s="136"/>
      <c r="C217" s="136"/>
      <c r="D217" s="145"/>
      <c r="E217" s="145"/>
      <c r="F217" s="145"/>
      <c r="G217" s="145"/>
      <c r="H217" s="145"/>
      <c r="I217" s="137"/>
      <c r="J217" s="137"/>
      <c r="K217" s="137"/>
    </row>
    <row r="218" spans="2:11">
      <c r="B218" s="136"/>
      <c r="C218" s="136"/>
      <c r="D218" s="145"/>
      <c r="E218" s="145"/>
      <c r="F218" s="145"/>
      <c r="G218" s="145"/>
      <c r="H218" s="145"/>
      <c r="I218" s="137"/>
      <c r="J218" s="137"/>
      <c r="K218" s="137"/>
    </row>
    <row r="219" spans="2:11">
      <c r="B219" s="136"/>
      <c r="C219" s="136"/>
      <c r="D219" s="145"/>
      <c r="E219" s="145"/>
      <c r="F219" s="145"/>
      <c r="G219" s="145"/>
      <c r="H219" s="145"/>
      <c r="I219" s="137"/>
      <c r="J219" s="137"/>
      <c r="K219" s="137"/>
    </row>
    <row r="220" spans="2:11">
      <c r="B220" s="136"/>
      <c r="C220" s="136"/>
      <c r="D220" s="145"/>
      <c r="E220" s="145"/>
      <c r="F220" s="145"/>
      <c r="G220" s="145"/>
      <c r="H220" s="145"/>
      <c r="I220" s="137"/>
      <c r="J220" s="137"/>
      <c r="K220" s="137"/>
    </row>
    <row r="221" spans="2:11">
      <c r="B221" s="136"/>
      <c r="C221" s="136"/>
      <c r="D221" s="145"/>
      <c r="E221" s="145"/>
      <c r="F221" s="145"/>
      <c r="G221" s="145"/>
      <c r="H221" s="145"/>
      <c r="I221" s="137"/>
      <c r="J221" s="137"/>
      <c r="K221" s="137"/>
    </row>
    <row r="222" spans="2:11">
      <c r="B222" s="136"/>
      <c r="C222" s="136"/>
      <c r="D222" s="145"/>
      <c r="E222" s="145"/>
      <c r="F222" s="145"/>
      <c r="G222" s="145"/>
      <c r="H222" s="145"/>
      <c r="I222" s="137"/>
      <c r="J222" s="137"/>
      <c r="K222" s="137"/>
    </row>
    <row r="223" spans="2:11">
      <c r="B223" s="136"/>
      <c r="C223" s="136"/>
      <c r="D223" s="145"/>
      <c r="E223" s="145"/>
      <c r="F223" s="145"/>
      <c r="G223" s="145"/>
      <c r="H223" s="145"/>
      <c r="I223" s="137"/>
      <c r="J223" s="137"/>
      <c r="K223" s="137"/>
    </row>
    <row r="224" spans="2:11">
      <c r="B224" s="136"/>
      <c r="C224" s="136"/>
      <c r="D224" s="145"/>
      <c r="E224" s="145"/>
      <c r="F224" s="145"/>
      <c r="G224" s="145"/>
      <c r="H224" s="145"/>
      <c r="I224" s="137"/>
      <c r="J224" s="137"/>
      <c r="K224" s="137"/>
    </row>
    <row r="225" spans="2:11">
      <c r="B225" s="136"/>
      <c r="C225" s="136"/>
      <c r="D225" s="145"/>
      <c r="E225" s="145"/>
      <c r="F225" s="145"/>
      <c r="G225" s="145"/>
      <c r="H225" s="145"/>
      <c r="I225" s="137"/>
      <c r="J225" s="137"/>
      <c r="K225" s="137"/>
    </row>
    <row r="226" spans="2:11">
      <c r="B226" s="136"/>
      <c r="C226" s="136"/>
      <c r="D226" s="145"/>
      <c r="E226" s="145"/>
      <c r="F226" s="145"/>
      <c r="G226" s="145"/>
      <c r="H226" s="145"/>
      <c r="I226" s="137"/>
      <c r="J226" s="137"/>
      <c r="K226" s="137"/>
    </row>
    <row r="227" spans="2:11">
      <c r="B227" s="136"/>
      <c r="C227" s="136"/>
      <c r="D227" s="145"/>
      <c r="E227" s="145"/>
      <c r="F227" s="145"/>
      <c r="G227" s="145"/>
      <c r="H227" s="145"/>
      <c r="I227" s="137"/>
      <c r="J227" s="137"/>
      <c r="K227" s="137"/>
    </row>
    <row r="228" spans="2:11">
      <c r="B228" s="136"/>
      <c r="C228" s="136"/>
      <c r="D228" s="145"/>
      <c r="E228" s="145"/>
      <c r="F228" s="145"/>
      <c r="G228" s="145"/>
      <c r="H228" s="145"/>
      <c r="I228" s="137"/>
      <c r="J228" s="137"/>
      <c r="K228" s="137"/>
    </row>
    <row r="229" spans="2:11">
      <c r="B229" s="136"/>
      <c r="C229" s="136"/>
      <c r="D229" s="145"/>
      <c r="E229" s="145"/>
      <c r="F229" s="145"/>
      <c r="G229" s="145"/>
      <c r="H229" s="145"/>
      <c r="I229" s="137"/>
      <c r="J229" s="137"/>
      <c r="K229" s="137"/>
    </row>
    <row r="230" spans="2:11">
      <c r="B230" s="136"/>
      <c r="C230" s="136"/>
      <c r="D230" s="145"/>
      <c r="E230" s="145"/>
      <c r="F230" s="145"/>
      <c r="G230" s="145"/>
      <c r="H230" s="145"/>
      <c r="I230" s="137"/>
      <c r="J230" s="137"/>
      <c r="K230" s="137"/>
    </row>
    <row r="231" spans="2:11">
      <c r="B231" s="136"/>
      <c r="C231" s="136"/>
      <c r="D231" s="145"/>
      <c r="E231" s="145"/>
      <c r="F231" s="145"/>
      <c r="G231" s="145"/>
      <c r="H231" s="145"/>
      <c r="I231" s="137"/>
      <c r="J231" s="137"/>
      <c r="K231" s="137"/>
    </row>
    <row r="232" spans="2:11">
      <c r="B232" s="136"/>
      <c r="C232" s="136"/>
      <c r="D232" s="145"/>
      <c r="E232" s="145"/>
      <c r="F232" s="145"/>
      <c r="G232" s="145"/>
      <c r="H232" s="145"/>
      <c r="I232" s="137"/>
      <c r="J232" s="137"/>
      <c r="K232" s="137"/>
    </row>
    <row r="233" spans="2:11">
      <c r="B233" s="136"/>
      <c r="C233" s="136"/>
      <c r="D233" s="145"/>
      <c r="E233" s="145"/>
      <c r="F233" s="145"/>
      <c r="G233" s="145"/>
      <c r="H233" s="145"/>
      <c r="I233" s="137"/>
      <c r="J233" s="137"/>
      <c r="K233" s="137"/>
    </row>
    <row r="234" spans="2:11">
      <c r="B234" s="136"/>
      <c r="C234" s="136"/>
      <c r="D234" s="145"/>
      <c r="E234" s="145"/>
      <c r="F234" s="145"/>
      <c r="G234" s="145"/>
      <c r="H234" s="145"/>
      <c r="I234" s="137"/>
      <c r="J234" s="137"/>
      <c r="K234" s="137"/>
    </row>
    <row r="235" spans="2:11">
      <c r="B235" s="136"/>
      <c r="C235" s="136"/>
      <c r="D235" s="145"/>
      <c r="E235" s="145"/>
      <c r="F235" s="145"/>
      <c r="G235" s="145"/>
      <c r="H235" s="145"/>
      <c r="I235" s="137"/>
      <c r="J235" s="137"/>
      <c r="K235" s="137"/>
    </row>
    <row r="236" spans="2:11">
      <c r="B236" s="136"/>
      <c r="C236" s="136"/>
      <c r="D236" s="145"/>
      <c r="E236" s="145"/>
      <c r="F236" s="145"/>
      <c r="G236" s="145"/>
      <c r="H236" s="145"/>
      <c r="I236" s="137"/>
      <c r="J236" s="137"/>
      <c r="K236" s="137"/>
    </row>
    <row r="237" spans="2:11">
      <c r="B237" s="136"/>
      <c r="C237" s="136"/>
      <c r="D237" s="145"/>
      <c r="E237" s="145"/>
      <c r="F237" s="145"/>
      <c r="G237" s="145"/>
      <c r="H237" s="145"/>
      <c r="I237" s="137"/>
      <c r="J237" s="137"/>
      <c r="K237" s="137"/>
    </row>
    <row r="238" spans="2:11">
      <c r="B238" s="136"/>
      <c r="C238" s="136"/>
      <c r="D238" s="145"/>
      <c r="E238" s="145"/>
      <c r="F238" s="145"/>
      <c r="G238" s="145"/>
      <c r="H238" s="145"/>
      <c r="I238" s="137"/>
      <c r="J238" s="137"/>
      <c r="K238" s="137"/>
    </row>
    <row r="239" spans="2:11">
      <c r="B239" s="136"/>
      <c r="C239" s="136"/>
      <c r="D239" s="145"/>
      <c r="E239" s="145"/>
      <c r="F239" s="145"/>
      <c r="G239" s="145"/>
      <c r="H239" s="145"/>
      <c r="I239" s="137"/>
      <c r="J239" s="137"/>
      <c r="K239" s="137"/>
    </row>
    <row r="240" spans="2:11">
      <c r="B240" s="136"/>
      <c r="C240" s="136"/>
      <c r="D240" s="145"/>
      <c r="E240" s="145"/>
      <c r="F240" s="145"/>
      <c r="G240" s="145"/>
      <c r="H240" s="145"/>
      <c r="I240" s="137"/>
      <c r="J240" s="137"/>
      <c r="K240" s="137"/>
    </row>
    <row r="241" spans="2:11">
      <c r="B241" s="136"/>
      <c r="C241" s="136"/>
      <c r="D241" s="145"/>
      <c r="E241" s="145"/>
      <c r="F241" s="145"/>
      <c r="G241" s="145"/>
      <c r="H241" s="145"/>
      <c r="I241" s="137"/>
      <c r="J241" s="137"/>
      <c r="K241" s="137"/>
    </row>
    <row r="242" spans="2:11">
      <c r="B242" s="136"/>
      <c r="C242" s="136"/>
      <c r="D242" s="145"/>
      <c r="E242" s="145"/>
      <c r="F242" s="145"/>
      <c r="G242" s="145"/>
      <c r="H242" s="145"/>
      <c r="I242" s="137"/>
      <c r="J242" s="137"/>
      <c r="K242" s="137"/>
    </row>
    <row r="243" spans="2:11">
      <c r="B243" s="136"/>
      <c r="C243" s="136"/>
      <c r="D243" s="145"/>
      <c r="E243" s="145"/>
      <c r="F243" s="145"/>
      <c r="G243" s="145"/>
      <c r="H243" s="145"/>
      <c r="I243" s="137"/>
      <c r="J243" s="137"/>
      <c r="K243" s="137"/>
    </row>
    <row r="244" spans="2:11">
      <c r="B244" s="136"/>
      <c r="C244" s="136"/>
      <c r="D244" s="145"/>
      <c r="E244" s="145"/>
      <c r="F244" s="145"/>
      <c r="G244" s="145"/>
      <c r="H244" s="145"/>
      <c r="I244" s="137"/>
      <c r="J244" s="137"/>
      <c r="K244" s="137"/>
    </row>
    <row r="245" spans="2:11">
      <c r="B245" s="136"/>
      <c r="C245" s="136"/>
      <c r="D245" s="145"/>
      <c r="E245" s="145"/>
      <c r="F245" s="145"/>
      <c r="G245" s="145"/>
      <c r="H245" s="145"/>
      <c r="I245" s="137"/>
      <c r="J245" s="137"/>
      <c r="K245" s="137"/>
    </row>
    <row r="246" spans="2:11">
      <c r="B246" s="136"/>
      <c r="C246" s="136"/>
      <c r="D246" s="145"/>
      <c r="E246" s="145"/>
      <c r="F246" s="145"/>
      <c r="G246" s="145"/>
      <c r="H246" s="145"/>
      <c r="I246" s="137"/>
      <c r="J246" s="137"/>
      <c r="K246" s="137"/>
    </row>
    <row r="247" spans="2:11">
      <c r="B247" s="136"/>
      <c r="C247" s="136"/>
      <c r="D247" s="145"/>
      <c r="E247" s="145"/>
      <c r="F247" s="145"/>
      <c r="G247" s="145"/>
      <c r="H247" s="145"/>
      <c r="I247" s="137"/>
      <c r="J247" s="137"/>
      <c r="K247" s="137"/>
    </row>
    <row r="248" spans="2:11">
      <c r="B248" s="136"/>
      <c r="C248" s="136"/>
      <c r="D248" s="145"/>
      <c r="E248" s="145"/>
      <c r="F248" s="145"/>
      <c r="G248" s="145"/>
      <c r="H248" s="145"/>
      <c r="I248" s="137"/>
      <c r="J248" s="137"/>
      <c r="K248" s="137"/>
    </row>
    <row r="249" spans="2:11">
      <c r="B249" s="136"/>
      <c r="C249" s="136"/>
      <c r="D249" s="145"/>
      <c r="E249" s="145"/>
      <c r="F249" s="145"/>
      <c r="G249" s="145"/>
      <c r="H249" s="145"/>
      <c r="I249" s="137"/>
      <c r="J249" s="137"/>
      <c r="K249" s="137"/>
    </row>
    <row r="250" spans="2:11">
      <c r="B250" s="136"/>
      <c r="C250" s="136"/>
      <c r="D250" s="145"/>
      <c r="E250" s="145"/>
      <c r="F250" s="145"/>
      <c r="G250" s="145"/>
      <c r="H250" s="145"/>
      <c r="I250" s="137"/>
      <c r="J250" s="137"/>
      <c r="K250" s="137"/>
    </row>
    <row r="251" spans="2:11">
      <c r="B251" s="136"/>
      <c r="C251" s="136"/>
      <c r="D251" s="145"/>
      <c r="E251" s="145"/>
      <c r="F251" s="145"/>
      <c r="G251" s="145"/>
      <c r="H251" s="145"/>
      <c r="I251" s="137"/>
      <c r="J251" s="137"/>
      <c r="K251" s="137"/>
    </row>
    <row r="252" spans="2:11">
      <c r="B252" s="136"/>
      <c r="C252" s="136"/>
      <c r="D252" s="145"/>
      <c r="E252" s="145"/>
      <c r="F252" s="145"/>
      <c r="G252" s="145"/>
      <c r="H252" s="145"/>
      <c r="I252" s="137"/>
      <c r="J252" s="137"/>
      <c r="K252" s="137"/>
    </row>
    <row r="253" spans="2:11">
      <c r="B253" s="136"/>
      <c r="C253" s="136"/>
      <c r="D253" s="145"/>
      <c r="E253" s="145"/>
      <c r="F253" s="145"/>
      <c r="G253" s="145"/>
      <c r="H253" s="145"/>
      <c r="I253" s="137"/>
      <c r="J253" s="137"/>
      <c r="K253" s="137"/>
    </row>
    <row r="254" spans="2:11">
      <c r="B254" s="136"/>
      <c r="C254" s="136"/>
      <c r="D254" s="145"/>
      <c r="E254" s="145"/>
      <c r="F254" s="145"/>
      <c r="G254" s="145"/>
      <c r="H254" s="145"/>
      <c r="I254" s="137"/>
      <c r="J254" s="137"/>
      <c r="K254" s="137"/>
    </row>
    <row r="255" spans="2:11">
      <c r="B255" s="136"/>
      <c r="C255" s="136"/>
      <c r="D255" s="145"/>
      <c r="E255" s="145"/>
      <c r="F255" s="145"/>
      <c r="G255" s="145"/>
      <c r="H255" s="145"/>
      <c r="I255" s="137"/>
      <c r="J255" s="137"/>
      <c r="K255" s="137"/>
    </row>
    <row r="256" spans="2:11">
      <c r="B256" s="136"/>
      <c r="C256" s="136"/>
      <c r="D256" s="145"/>
      <c r="E256" s="145"/>
      <c r="F256" s="145"/>
      <c r="G256" s="145"/>
      <c r="H256" s="145"/>
      <c r="I256" s="137"/>
      <c r="J256" s="137"/>
      <c r="K256" s="137"/>
    </row>
    <row r="257" spans="2:11">
      <c r="B257" s="136"/>
      <c r="C257" s="136"/>
      <c r="D257" s="145"/>
      <c r="E257" s="145"/>
      <c r="F257" s="145"/>
      <c r="G257" s="145"/>
      <c r="H257" s="145"/>
      <c r="I257" s="137"/>
      <c r="J257" s="137"/>
      <c r="K257" s="137"/>
    </row>
    <row r="258" spans="2:11">
      <c r="B258" s="136"/>
      <c r="C258" s="136"/>
      <c r="D258" s="145"/>
      <c r="E258" s="145"/>
      <c r="F258" s="145"/>
      <c r="G258" s="145"/>
      <c r="H258" s="145"/>
      <c r="I258" s="137"/>
      <c r="J258" s="137"/>
      <c r="K258" s="137"/>
    </row>
    <row r="259" spans="2:11">
      <c r="B259" s="136"/>
      <c r="C259" s="136"/>
      <c r="D259" s="145"/>
      <c r="E259" s="145"/>
      <c r="F259" s="145"/>
      <c r="G259" s="145"/>
      <c r="H259" s="145"/>
      <c r="I259" s="137"/>
      <c r="J259" s="137"/>
      <c r="K259" s="137"/>
    </row>
    <row r="260" spans="2:11">
      <c r="B260" s="136"/>
      <c r="C260" s="136"/>
      <c r="D260" s="145"/>
      <c r="E260" s="145"/>
      <c r="F260" s="145"/>
      <c r="G260" s="145"/>
      <c r="H260" s="145"/>
      <c r="I260" s="137"/>
      <c r="J260" s="137"/>
      <c r="K260" s="137"/>
    </row>
    <row r="261" spans="2:11">
      <c r="B261" s="136"/>
      <c r="C261" s="136"/>
      <c r="D261" s="145"/>
      <c r="E261" s="145"/>
      <c r="F261" s="145"/>
      <c r="G261" s="145"/>
      <c r="H261" s="145"/>
      <c r="I261" s="137"/>
      <c r="J261" s="137"/>
      <c r="K261" s="137"/>
    </row>
    <row r="262" spans="2:11">
      <c r="B262" s="136"/>
      <c r="C262" s="136"/>
      <c r="D262" s="145"/>
      <c r="E262" s="145"/>
      <c r="F262" s="145"/>
      <c r="G262" s="145"/>
      <c r="H262" s="145"/>
      <c r="I262" s="137"/>
      <c r="J262" s="137"/>
      <c r="K262" s="137"/>
    </row>
    <row r="263" spans="2:11">
      <c r="B263" s="136"/>
      <c r="C263" s="136"/>
      <c r="D263" s="145"/>
      <c r="E263" s="145"/>
      <c r="F263" s="145"/>
      <c r="G263" s="145"/>
      <c r="H263" s="145"/>
      <c r="I263" s="137"/>
      <c r="J263" s="137"/>
      <c r="K263" s="137"/>
    </row>
    <row r="264" spans="2:11">
      <c r="B264" s="136"/>
      <c r="C264" s="136"/>
      <c r="D264" s="145"/>
      <c r="E264" s="145"/>
      <c r="F264" s="145"/>
      <c r="G264" s="145"/>
      <c r="H264" s="145"/>
      <c r="I264" s="137"/>
      <c r="J264" s="137"/>
      <c r="K264" s="137"/>
    </row>
    <row r="265" spans="2:11">
      <c r="B265" s="136"/>
      <c r="C265" s="136"/>
      <c r="D265" s="145"/>
      <c r="E265" s="145"/>
      <c r="F265" s="145"/>
      <c r="G265" s="145"/>
      <c r="H265" s="145"/>
      <c r="I265" s="137"/>
      <c r="J265" s="137"/>
      <c r="K265" s="137"/>
    </row>
    <row r="266" spans="2:11">
      <c r="B266" s="136"/>
      <c r="C266" s="136"/>
      <c r="D266" s="145"/>
      <c r="E266" s="145"/>
      <c r="F266" s="145"/>
      <c r="G266" s="145"/>
      <c r="H266" s="145"/>
      <c r="I266" s="137"/>
      <c r="J266" s="137"/>
      <c r="K266" s="137"/>
    </row>
    <row r="267" spans="2:11">
      <c r="B267" s="136"/>
      <c r="C267" s="136"/>
      <c r="D267" s="145"/>
      <c r="E267" s="145"/>
      <c r="F267" s="145"/>
      <c r="G267" s="145"/>
      <c r="H267" s="145"/>
      <c r="I267" s="137"/>
      <c r="J267" s="137"/>
      <c r="K267" s="137"/>
    </row>
    <row r="268" spans="2:11">
      <c r="B268" s="136"/>
      <c r="C268" s="136"/>
      <c r="D268" s="145"/>
      <c r="E268" s="145"/>
      <c r="F268" s="145"/>
      <c r="G268" s="145"/>
      <c r="H268" s="145"/>
      <c r="I268" s="137"/>
      <c r="J268" s="137"/>
      <c r="K268" s="137"/>
    </row>
    <row r="269" spans="2:11">
      <c r="B269" s="136"/>
      <c r="C269" s="136"/>
      <c r="D269" s="145"/>
      <c r="E269" s="145"/>
      <c r="F269" s="145"/>
      <c r="G269" s="145"/>
      <c r="H269" s="145"/>
      <c r="I269" s="137"/>
      <c r="J269" s="137"/>
      <c r="K269" s="137"/>
    </row>
    <row r="270" spans="2:11">
      <c r="B270" s="136"/>
      <c r="C270" s="136"/>
      <c r="D270" s="145"/>
      <c r="E270" s="145"/>
      <c r="F270" s="145"/>
      <c r="G270" s="145"/>
      <c r="H270" s="145"/>
      <c r="I270" s="137"/>
      <c r="J270" s="137"/>
      <c r="K270" s="137"/>
    </row>
    <row r="271" spans="2:11">
      <c r="B271" s="136"/>
      <c r="C271" s="136"/>
      <c r="D271" s="145"/>
      <c r="E271" s="145"/>
      <c r="F271" s="145"/>
      <c r="G271" s="145"/>
      <c r="H271" s="145"/>
      <c r="I271" s="137"/>
      <c r="J271" s="137"/>
      <c r="K271" s="137"/>
    </row>
    <row r="272" spans="2:11">
      <c r="B272" s="136"/>
      <c r="C272" s="136"/>
      <c r="D272" s="145"/>
      <c r="E272" s="145"/>
      <c r="F272" s="145"/>
      <c r="G272" s="145"/>
      <c r="H272" s="145"/>
      <c r="I272" s="137"/>
      <c r="J272" s="137"/>
      <c r="K272" s="137"/>
    </row>
    <row r="273" spans="2:11">
      <c r="B273" s="136"/>
      <c r="C273" s="136"/>
      <c r="D273" s="145"/>
      <c r="E273" s="145"/>
      <c r="F273" s="145"/>
      <c r="G273" s="145"/>
      <c r="H273" s="145"/>
      <c r="I273" s="137"/>
      <c r="J273" s="137"/>
      <c r="K273" s="137"/>
    </row>
    <row r="274" spans="2:11">
      <c r="B274" s="136"/>
      <c r="C274" s="136"/>
      <c r="D274" s="145"/>
      <c r="E274" s="145"/>
      <c r="F274" s="145"/>
      <c r="G274" s="145"/>
      <c r="H274" s="145"/>
      <c r="I274" s="137"/>
      <c r="J274" s="137"/>
      <c r="K274" s="137"/>
    </row>
    <row r="275" spans="2:11">
      <c r="B275" s="136"/>
      <c r="C275" s="136"/>
      <c r="D275" s="145"/>
      <c r="E275" s="145"/>
      <c r="F275" s="145"/>
      <c r="G275" s="145"/>
      <c r="H275" s="145"/>
      <c r="I275" s="137"/>
      <c r="J275" s="137"/>
      <c r="K275" s="137"/>
    </row>
    <row r="276" spans="2:11">
      <c r="B276" s="136"/>
      <c r="C276" s="136"/>
      <c r="D276" s="145"/>
      <c r="E276" s="145"/>
      <c r="F276" s="145"/>
      <c r="G276" s="145"/>
      <c r="H276" s="145"/>
      <c r="I276" s="137"/>
      <c r="J276" s="137"/>
      <c r="K276" s="137"/>
    </row>
    <row r="277" spans="2:11">
      <c r="B277" s="136"/>
      <c r="C277" s="136"/>
      <c r="D277" s="145"/>
      <c r="E277" s="145"/>
      <c r="F277" s="145"/>
      <c r="G277" s="145"/>
      <c r="H277" s="145"/>
      <c r="I277" s="137"/>
      <c r="J277" s="137"/>
      <c r="K277" s="137"/>
    </row>
    <row r="278" spans="2:11">
      <c r="B278" s="136"/>
      <c r="C278" s="136"/>
      <c r="D278" s="145"/>
      <c r="E278" s="145"/>
      <c r="F278" s="145"/>
      <c r="G278" s="145"/>
      <c r="H278" s="145"/>
      <c r="I278" s="137"/>
      <c r="J278" s="137"/>
      <c r="K278" s="137"/>
    </row>
    <row r="279" spans="2:11">
      <c r="B279" s="136"/>
      <c r="C279" s="136"/>
      <c r="D279" s="145"/>
      <c r="E279" s="145"/>
      <c r="F279" s="145"/>
      <c r="G279" s="145"/>
      <c r="H279" s="145"/>
      <c r="I279" s="137"/>
      <c r="J279" s="137"/>
      <c r="K279" s="137"/>
    </row>
    <row r="280" spans="2:11">
      <c r="B280" s="136"/>
      <c r="C280" s="136"/>
      <c r="D280" s="145"/>
      <c r="E280" s="145"/>
      <c r="F280" s="145"/>
      <c r="G280" s="145"/>
      <c r="H280" s="145"/>
      <c r="I280" s="137"/>
      <c r="J280" s="137"/>
      <c r="K280" s="137"/>
    </row>
    <row r="281" spans="2:11">
      <c r="B281" s="136"/>
      <c r="C281" s="136"/>
      <c r="D281" s="145"/>
      <c r="E281" s="145"/>
      <c r="F281" s="145"/>
      <c r="G281" s="145"/>
      <c r="H281" s="145"/>
      <c r="I281" s="137"/>
      <c r="J281" s="137"/>
      <c r="K281" s="137"/>
    </row>
    <row r="282" spans="2:11">
      <c r="B282" s="136"/>
      <c r="C282" s="136"/>
      <c r="D282" s="145"/>
      <c r="E282" s="145"/>
      <c r="F282" s="145"/>
      <c r="G282" s="145"/>
      <c r="H282" s="145"/>
      <c r="I282" s="137"/>
      <c r="J282" s="137"/>
      <c r="K282" s="137"/>
    </row>
    <row r="283" spans="2:11">
      <c r="B283" s="136"/>
      <c r="C283" s="136"/>
      <c r="D283" s="145"/>
      <c r="E283" s="145"/>
      <c r="F283" s="145"/>
      <c r="G283" s="145"/>
      <c r="H283" s="145"/>
      <c r="I283" s="137"/>
      <c r="J283" s="137"/>
      <c r="K283" s="137"/>
    </row>
    <row r="284" spans="2:11">
      <c r="B284" s="136"/>
      <c r="C284" s="136"/>
      <c r="D284" s="145"/>
      <c r="E284" s="145"/>
      <c r="F284" s="145"/>
      <c r="G284" s="145"/>
      <c r="H284" s="145"/>
      <c r="I284" s="137"/>
      <c r="J284" s="137"/>
      <c r="K284" s="137"/>
    </row>
    <row r="285" spans="2:11">
      <c r="B285" s="136"/>
      <c r="C285" s="136"/>
      <c r="D285" s="145"/>
      <c r="E285" s="145"/>
      <c r="F285" s="145"/>
      <c r="G285" s="145"/>
      <c r="H285" s="145"/>
      <c r="I285" s="137"/>
      <c r="J285" s="137"/>
      <c r="K285" s="137"/>
    </row>
    <row r="286" spans="2:11">
      <c r="B286" s="136"/>
      <c r="C286" s="136"/>
      <c r="D286" s="145"/>
      <c r="E286" s="145"/>
      <c r="F286" s="145"/>
      <c r="G286" s="145"/>
      <c r="H286" s="145"/>
      <c r="I286" s="137"/>
      <c r="J286" s="137"/>
      <c r="K286" s="137"/>
    </row>
    <row r="287" spans="2:11">
      <c r="B287" s="136"/>
      <c r="C287" s="136"/>
      <c r="D287" s="145"/>
      <c r="E287" s="145"/>
      <c r="F287" s="145"/>
      <c r="G287" s="145"/>
      <c r="H287" s="145"/>
      <c r="I287" s="137"/>
      <c r="J287" s="137"/>
      <c r="K287" s="137"/>
    </row>
    <row r="288" spans="2:11">
      <c r="B288" s="136"/>
      <c r="C288" s="136"/>
      <c r="D288" s="145"/>
      <c r="E288" s="145"/>
      <c r="F288" s="145"/>
      <c r="G288" s="145"/>
      <c r="H288" s="145"/>
      <c r="I288" s="137"/>
      <c r="J288" s="137"/>
      <c r="K288" s="137"/>
    </row>
    <row r="289" spans="2:11">
      <c r="B289" s="136"/>
      <c r="C289" s="136"/>
      <c r="D289" s="145"/>
      <c r="E289" s="145"/>
      <c r="F289" s="145"/>
      <c r="G289" s="145"/>
      <c r="H289" s="145"/>
      <c r="I289" s="137"/>
      <c r="J289" s="137"/>
      <c r="K289" s="137"/>
    </row>
    <row r="290" spans="2:11">
      <c r="B290" s="136"/>
      <c r="C290" s="136"/>
      <c r="D290" s="145"/>
      <c r="E290" s="145"/>
      <c r="F290" s="145"/>
      <c r="G290" s="145"/>
      <c r="H290" s="145"/>
      <c r="I290" s="137"/>
      <c r="J290" s="137"/>
      <c r="K290" s="137"/>
    </row>
    <row r="291" spans="2:11">
      <c r="B291" s="136"/>
      <c r="C291" s="136"/>
      <c r="D291" s="145"/>
      <c r="E291" s="145"/>
      <c r="F291" s="145"/>
      <c r="G291" s="145"/>
      <c r="H291" s="145"/>
      <c r="I291" s="137"/>
      <c r="J291" s="137"/>
      <c r="K291" s="137"/>
    </row>
    <row r="292" spans="2:11">
      <c r="B292" s="136"/>
      <c r="C292" s="136"/>
      <c r="D292" s="145"/>
      <c r="E292" s="145"/>
      <c r="F292" s="145"/>
      <c r="G292" s="145"/>
      <c r="H292" s="145"/>
      <c r="I292" s="137"/>
      <c r="J292" s="137"/>
      <c r="K292" s="137"/>
    </row>
    <row r="293" spans="2:11">
      <c r="B293" s="136"/>
      <c r="C293" s="136"/>
      <c r="D293" s="145"/>
      <c r="E293" s="145"/>
      <c r="F293" s="145"/>
      <c r="G293" s="145"/>
      <c r="H293" s="145"/>
      <c r="I293" s="137"/>
      <c r="J293" s="137"/>
      <c r="K293" s="137"/>
    </row>
    <row r="294" spans="2:11">
      <c r="B294" s="136"/>
      <c r="C294" s="136"/>
      <c r="D294" s="145"/>
      <c r="E294" s="145"/>
      <c r="F294" s="145"/>
      <c r="G294" s="145"/>
      <c r="H294" s="145"/>
      <c r="I294" s="137"/>
      <c r="J294" s="137"/>
      <c r="K294" s="137"/>
    </row>
    <row r="295" spans="2:11">
      <c r="B295" s="136"/>
      <c r="C295" s="136"/>
      <c r="D295" s="145"/>
      <c r="E295" s="145"/>
      <c r="F295" s="145"/>
      <c r="G295" s="145"/>
      <c r="H295" s="145"/>
      <c r="I295" s="137"/>
      <c r="J295" s="137"/>
      <c r="K295" s="137"/>
    </row>
    <row r="296" spans="2:11">
      <c r="B296" s="136"/>
      <c r="C296" s="136"/>
      <c r="D296" s="145"/>
      <c r="E296" s="145"/>
      <c r="F296" s="145"/>
      <c r="G296" s="145"/>
      <c r="H296" s="145"/>
      <c r="I296" s="137"/>
      <c r="J296" s="137"/>
      <c r="K296" s="137"/>
    </row>
    <row r="297" spans="2:11">
      <c r="B297" s="136"/>
      <c r="C297" s="136"/>
      <c r="D297" s="145"/>
      <c r="E297" s="145"/>
      <c r="F297" s="145"/>
      <c r="G297" s="145"/>
      <c r="H297" s="145"/>
      <c r="I297" s="137"/>
      <c r="J297" s="137"/>
      <c r="K297" s="137"/>
    </row>
    <row r="298" spans="2:11">
      <c r="B298" s="136"/>
      <c r="C298" s="136"/>
      <c r="D298" s="145"/>
      <c r="E298" s="145"/>
      <c r="F298" s="145"/>
      <c r="G298" s="145"/>
      <c r="H298" s="145"/>
      <c r="I298" s="137"/>
      <c r="J298" s="137"/>
      <c r="K298" s="137"/>
    </row>
    <row r="299" spans="2:11">
      <c r="B299" s="136"/>
      <c r="C299" s="136"/>
      <c r="D299" s="145"/>
      <c r="E299" s="145"/>
      <c r="F299" s="145"/>
      <c r="G299" s="145"/>
      <c r="H299" s="145"/>
      <c r="I299" s="137"/>
      <c r="J299" s="137"/>
      <c r="K299" s="137"/>
    </row>
    <row r="300" spans="2:11">
      <c r="B300" s="136"/>
      <c r="C300" s="136"/>
      <c r="D300" s="145"/>
      <c r="E300" s="145"/>
      <c r="F300" s="145"/>
      <c r="G300" s="145"/>
      <c r="H300" s="145"/>
      <c r="I300" s="137"/>
      <c r="J300" s="137"/>
      <c r="K300" s="137"/>
    </row>
    <row r="301" spans="2:11">
      <c r="B301" s="136"/>
      <c r="C301" s="136"/>
      <c r="D301" s="145"/>
      <c r="E301" s="145"/>
      <c r="F301" s="145"/>
      <c r="G301" s="145"/>
      <c r="H301" s="145"/>
      <c r="I301" s="137"/>
      <c r="J301" s="137"/>
      <c r="K301" s="137"/>
    </row>
    <row r="302" spans="2:11">
      <c r="B302" s="136"/>
      <c r="C302" s="136"/>
      <c r="D302" s="145"/>
      <c r="E302" s="145"/>
      <c r="F302" s="145"/>
      <c r="G302" s="145"/>
      <c r="H302" s="145"/>
      <c r="I302" s="137"/>
      <c r="J302" s="137"/>
      <c r="K302" s="137"/>
    </row>
    <row r="303" spans="2:11">
      <c r="B303" s="136"/>
      <c r="C303" s="136"/>
      <c r="D303" s="145"/>
      <c r="E303" s="145"/>
      <c r="F303" s="145"/>
      <c r="G303" s="145"/>
      <c r="H303" s="145"/>
      <c r="I303" s="137"/>
      <c r="J303" s="137"/>
      <c r="K303" s="137"/>
    </row>
    <row r="304" spans="2:11">
      <c r="B304" s="136"/>
      <c r="C304" s="136"/>
      <c r="D304" s="145"/>
      <c r="E304" s="145"/>
      <c r="F304" s="145"/>
      <c r="G304" s="145"/>
      <c r="H304" s="145"/>
      <c r="I304" s="137"/>
      <c r="J304" s="137"/>
      <c r="K304" s="137"/>
    </row>
    <row r="305" spans="2:11">
      <c r="B305" s="136"/>
      <c r="C305" s="136"/>
      <c r="D305" s="145"/>
      <c r="E305" s="145"/>
      <c r="F305" s="145"/>
      <c r="G305" s="145"/>
      <c r="H305" s="145"/>
      <c r="I305" s="137"/>
      <c r="J305" s="137"/>
      <c r="K305" s="137"/>
    </row>
    <row r="306" spans="2:11">
      <c r="B306" s="136"/>
      <c r="C306" s="136"/>
      <c r="D306" s="145"/>
      <c r="E306" s="145"/>
      <c r="F306" s="145"/>
      <c r="G306" s="145"/>
      <c r="H306" s="145"/>
      <c r="I306" s="137"/>
      <c r="J306" s="137"/>
      <c r="K306" s="137"/>
    </row>
    <row r="307" spans="2:11">
      <c r="B307" s="136"/>
      <c r="C307" s="136"/>
      <c r="D307" s="145"/>
      <c r="E307" s="145"/>
      <c r="F307" s="145"/>
      <c r="G307" s="145"/>
      <c r="H307" s="145"/>
      <c r="I307" s="137"/>
      <c r="J307" s="137"/>
      <c r="K307" s="137"/>
    </row>
    <row r="308" spans="2:11">
      <c r="B308" s="136"/>
      <c r="C308" s="136"/>
      <c r="D308" s="145"/>
      <c r="E308" s="145"/>
      <c r="F308" s="145"/>
      <c r="G308" s="145"/>
      <c r="H308" s="145"/>
      <c r="I308" s="137"/>
      <c r="J308" s="137"/>
      <c r="K308" s="137"/>
    </row>
    <row r="309" spans="2:11">
      <c r="B309" s="136"/>
      <c r="C309" s="136"/>
      <c r="D309" s="145"/>
      <c r="E309" s="145"/>
      <c r="F309" s="145"/>
      <c r="G309" s="145"/>
      <c r="H309" s="145"/>
      <c r="I309" s="137"/>
      <c r="J309" s="137"/>
      <c r="K309" s="137"/>
    </row>
    <row r="310" spans="2:11">
      <c r="B310" s="136"/>
      <c r="C310" s="136"/>
      <c r="D310" s="145"/>
      <c r="E310" s="145"/>
      <c r="F310" s="145"/>
      <c r="G310" s="145"/>
      <c r="H310" s="145"/>
      <c r="I310" s="137"/>
      <c r="J310" s="137"/>
      <c r="K310" s="137"/>
    </row>
    <row r="311" spans="2:11">
      <c r="B311" s="136"/>
      <c r="C311" s="136"/>
      <c r="D311" s="145"/>
      <c r="E311" s="145"/>
      <c r="F311" s="145"/>
      <c r="G311" s="145"/>
      <c r="H311" s="145"/>
      <c r="I311" s="137"/>
      <c r="J311" s="137"/>
      <c r="K311" s="137"/>
    </row>
    <row r="312" spans="2:11">
      <c r="B312" s="136"/>
      <c r="C312" s="136"/>
      <c r="D312" s="145"/>
      <c r="E312" s="145"/>
      <c r="F312" s="145"/>
      <c r="G312" s="145"/>
      <c r="H312" s="145"/>
      <c r="I312" s="137"/>
      <c r="J312" s="137"/>
      <c r="K312" s="137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A1:O613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34.710937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1:15">
      <c r="B1" s="46" t="s">
        <v>148</v>
      </c>
      <c r="C1" s="67" t="s" vm="1">
        <v>236</v>
      </c>
    </row>
    <row r="2" spans="1:15">
      <c r="B2" s="46" t="s">
        <v>147</v>
      </c>
      <c r="C2" s="67" t="s">
        <v>237</v>
      </c>
    </row>
    <row r="3" spans="1:15">
      <c r="B3" s="46" t="s">
        <v>149</v>
      </c>
      <c r="C3" s="67" t="s">
        <v>238</v>
      </c>
    </row>
    <row r="4" spans="1:15">
      <c r="B4" s="46" t="s">
        <v>150</v>
      </c>
      <c r="C4" s="67">
        <v>2102</v>
      </c>
    </row>
    <row r="6" spans="1:15" ht="26.25" customHeight="1">
      <c r="B6" s="180" t="s">
        <v>182</v>
      </c>
      <c r="C6" s="181"/>
      <c r="D6" s="181"/>
      <c r="E6" s="181"/>
      <c r="F6" s="181"/>
      <c r="G6" s="181"/>
      <c r="H6" s="181"/>
      <c r="I6" s="181"/>
      <c r="J6" s="181"/>
      <c r="K6" s="182"/>
    </row>
    <row r="7" spans="1:15" s="3" customFormat="1" ht="63">
      <c r="B7" s="47" t="s">
        <v>118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105</v>
      </c>
      <c r="H7" s="49" t="s">
        <v>56</v>
      </c>
      <c r="I7" s="49" t="s">
        <v>113</v>
      </c>
      <c r="J7" s="49" t="s">
        <v>151</v>
      </c>
      <c r="K7" s="51" t="s">
        <v>152</v>
      </c>
    </row>
    <row r="8" spans="1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215</v>
      </c>
      <c r="J8" s="31" t="s">
        <v>19</v>
      </c>
      <c r="K8" s="16" t="s">
        <v>19</v>
      </c>
    </row>
    <row r="9" spans="1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1:15" s="4" customFormat="1" ht="18" customHeight="1">
      <c r="A10" s="122"/>
      <c r="B10" s="147" t="s">
        <v>3562</v>
      </c>
      <c r="C10" s="91"/>
      <c r="D10" s="91"/>
      <c r="E10" s="91"/>
      <c r="F10" s="91"/>
      <c r="G10" s="91"/>
      <c r="H10" s="91"/>
      <c r="I10" s="148">
        <f>I11</f>
        <v>-3226.6081146940001</v>
      </c>
      <c r="J10" s="149">
        <f>IFERROR(I10/$I$10,0)</f>
        <v>1</v>
      </c>
      <c r="K10" s="149">
        <f>I10/'סכום נכסי הקרן'!$C$42</f>
        <v>-5.1956125874263529E-5</v>
      </c>
      <c r="O10" s="1"/>
    </row>
    <row r="11" spans="1:15" ht="21" customHeight="1">
      <c r="A11" s="123"/>
      <c r="B11" s="163" t="s">
        <v>204</v>
      </c>
      <c r="C11" s="163"/>
      <c r="D11" s="163"/>
      <c r="E11" s="163"/>
      <c r="F11" s="163"/>
      <c r="G11" s="163"/>
      <c r="H11" s="164"/>
      <c r="I11" s="83">
        <f>I13+I12</f>
        <v>-3226.6081146940001</v>
      </c>
      <c r="J11" s="149">
        <f t="shared" ref="J11:J13" si="0">IFERROR(I11/$I$10,0)</f>
        <v>1</v>
      </c>
      <c r="K11" s="149">
        <f>I11/'סכום נכסי הקרן'!$C$42</f>
        <v>-5.1956125874263529E-5</v>
      </c>
    </row>
    <row r="12" spans="1:15">
      <c r="A12" s="123"/>
      <c r="B12" s="165" t="s">
        <v>513</v>
      </c>
      <c r="C12" s="165" t="s">
        <v>514</v>
      </c>
      <c r="D12" s="165" t="s">
        <v>516</v>
      </c>
      <c r="E12" s="165"/>
      <c r="F12" s="166">
        <v>0</v>
      </c>
      <c r="G12" s="165" t="s">
        <v>135</v>
      </c>
      <c r="H12" s="166">
        <v>0</v>
      </c>
      <c r="I12" s="167">
        <v>-782.61282721500004</v>
      </c>
      <c r="J12" s="168">
        <f t="shared" si="0"/>
        <v>0.24254969906353818</v>
      </c>
      <c r="K12" s="168">
        <f>I12/'סכום נכסי הקרן'!$C$42</f>
        <v>-1.2601942695309928E-5</v>
      </c>
    </row>
    <row r="13" spans="1:15">
      <c r="A13" s="123"/>
      <c r="B13" s="165" t="s">
        <v>1274</v>
      </c>
      <c r="C13" s="165" t="s">
        <v>1275</v>
      </c>
      <c r="D13" s="165" t="s">
        <v>516</v>
      </c>
      <c r="E13" s="165"/>
      <c r="F13" s="166">
        <v>0</v>
      </c>
      <c r="G13" s="165" t="s">
        <v>135</v>
      </c>
      <c r="H13" s="166">
        <v>0</v>
      </c>
      <c r="I13" s="169">
        <v>-2443.9952874790001</v>
      </c>
      <c r="J13" s="168">
        <f t="shared" si="0"/>
        <v>0.75745030093646182</v>
      </c>
      <c r="K13" s="168">
        <f>I13/'סכום נכסי הקרן'!$C$42</f>
        <v>-3.9354183178953596E-5</v>
      </c>
    </row>
    <row r="14" spans="1:15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5"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5"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136"/>
      <c r="C110" s="137"/>
      <c r="D110" s="145"/>
      <c r="E110" s="145"/>
      <c r="F110" s="145"/>
      <c r="G110" s="145"/>
      <c r="H110" s="145"/>
      <c r="I110" s="137"/>
      <c r="J110" s="137"/>
      <c r="K110" s="137"/>
    </row>
    <row r="111" spans="2:11">
      <c r="B111" s="136"/>
      <c r="C111" s="137"/>
      <c r="D111" s="145"/>
      <c r="E111" s="145"/>
      <c r="F111" s="145"/>
      <c r="G111" s="145"/>
      <c r="H111" s="145"/>
      <c r="I111" s="137"/>
      <c r="J111" s="137"/>
      <c r="K111" s="137"/>
    </row>
    <row r="112" spans="2:11">
      <c r="B112" s="136"/>
      <c r="C112" s="137"/>
      <c r="D112" s="145"/>
      <c r="E112" s="145"/>
      <c r="F112" s="145"/>
      <c r="G112" s="145"/>
      <c r="H112" s="145"/>
      <c r="I112" s="137"/>
      <c r="J112" s="137"/>
      <c r="K112" s="137"/>
    </row>
    <row r="113" spans="2:11">
      <c r="B113" s="136"/>
      <c r="C113" s="137"/>
      <c r="D113" s="145"/>
      <c r="E113" s="145"/>
      <c r="F113" s="145"/>
      <c r="G113" s="145"/>
      <c r="H113" s="145"/>
      <c r="I113" s="137"/>
      <c r="J113" s="137"/>
      <c r="K113" s="137"/>
    </row>
    <row r="114" spans="2:11">
      <c r="B114" s="136"/>
      <c r="C114" s="137"/>
      <c r="D114" s="145"/>
      <c r="E114" s="145"/>
      <c r="F114" s="145"/>
      <c r="G114" s="145"/>
      <c r="H114" s="145"/>
      <c r="I114" s="137"/>
      <c r="J114" s="137"/>
      <c r="K114" s="137"/>
    </row>
    <row r="115" spans="2:11">
      <c r="B115" s="136"/>
      <c r="C115" s="137"/>
      <c r="D115" s="145"/>
      <c r="E115" s="145"/>
      <c r="F115" s="145"/>
      <c r="G115" s="145"/>
      <c r="H115" s="145"/>
      <c r="I115" s="137"/>
      <c r="J115" s="137"/>
      <c r="K115" s="137"/>
    </row>
    <row r="116" spans="2:11">
      <c r="B116" s="136"/>
      <c r="C116" s="137"/>
      <c r="D116" s="145"/>
      <c r="E116" s="145"/>
      <c r="F116" s="145"/>
      <c r="G116" s="145"/>
      <c r="H116" s="145"/>
      <c r="I116" s="137"/>
      <c r="J116" s="137"/>
      <c r="K116" s="137"/>
    </row>
    <row r="117" spans="2:11">
      <c r="B117" s="136"/>
      <c r="C117" s="137"/>
      <c r="D117" s="145"/>
      <c r="E117" s="145"/>
      <c r="F117" s="145"/>
      <c r="G117" s="145"/>
      <c r="H117" s="145"/>
      <c r="I117" s="137"/>
      <c r="J117" s="137"/>
      <c r="K117" s="137"/>
    </row>
    <row r="118" spans="2:11">
      <c r="B118" s="136"/>
      <c r="C118" s="137"/>
      <c r="D118" s="145"/>
      <c r="E118" s="145"/>
      <c r="F118" s="145"/>
      <c r="G118" s="145"/>
      <c r="H118" s="145"/>
      <c r="I118" s="137"/>
      <c r="J118" s="137"/>
      <c r="K118" s="137"/>
    </row>
    <row r="119" spans="2:11">
      <c r="B119" s="136"/>
      <c r="C119" s="137"/>
      <c r="D119" s="145"/>
      <c r="E119" s="145"/>
      <c r="F119" s="145"/>
      <c r="G119" s="145"/>
      <c r="H119" s="145"/>
      <c r="I119" s="137"/>
      <c r="J119" s="137"/>
      <c r="K119" s="137"/>
    </row>
    <row r="120" spans="2:11">
      <c r="B120" s="136"/>
      <c r="C120" s="137"/>
      <c r="D120" s="145"/>
      <c r="E120" s="145"/>
      <c r="F120" s="145"/>
      <c r="G120" s="145"/>
      <c r="H120" s="145"/>
      <c r="I120" s="137"/>
      <c r="J120" s="137"/>
      <c r="K120" s="137"/>
    </row>
    <row r="121" spans="2:11">
      <c r="B121" s="136"/>
      <c r="C121" s="137"/>
      <c r="D121" s="145"/>
      <c r="E121" s="145"/>
      <c r="F121" s="145"/>
      <c r="G121" s="145"/>
      <c r="H121" s="145"/>
      <c r="I121" s="137"/>
      <c r="J121" s="137"/>
      <c r="K121" s="137"/>
    </row>
    <row r="122" spans="2:11">
      <c r="B122" s="136"/>
      <c r="C122" s="137"/>
      <c r="D122" s="145"/>
      <c r="E122" s="145"/>
      <c r="F122" s="145"/>
      <c r="G122" s="145"/>
      <c r="H122" s="145"/>
      <c r="I122" s="137"/>
      <c r="J122" s="137"/>
      <c r="K122" s="137"/>
    </row>
    <row r="123" spans="2:11">
      <c r="B123" s="136"/>
      <c r="C123" s="137"/>
      <c r="D123" s="145"/>
      <c r="E123" s="145"/>
      <c r="F123" s="145"/>
      <c r="G123" s="145"/>
      <c r="H123" s="145"/>
      <c r="I123" s="137"/>
      <c r="J123" s="137"/>
      <c r="K123" s="137"/>
    </row>
    <row r="124" spans="2:11">
      <c r="B124" s="136"/>
      <c r="C124" s="137"/>
      <c r="D124" s="145"/>
      <c r="E124" s="145"/>
      <c r="F124" s="145"/>
      <c r="G124" s="145"/>
      <c r="H124" s="145"/>
      <c r="I124" s="137"/>
      <c r="J124" s="137"/>
      <c r="K124" s="137"/>
    </row>
    <row r="125" spans="2:11">
      <c r="B125" s="136"/>
      <c r="C125" s="137"/>
      <c r="D125" s="145"/>
      <c r="E125" s="145"/>
      <c r="F125" s="145"/>
      <c r="G125" s="145"/>
      <c r="H125" s="145"/>
      <c r="I125" s="137"/>
      <c r="J125" s="137"/>
      <c r="K125" s="137"/>
    </row>
    <row r="126" spans="2:11">
      <c r="B126" s="136"/>
      <c r="C126" s="137"/>
      <c r="D126" s="145"/>
      <c r="E126" s="145"/>
      <c r="F126" s="145"/>
      <c r="G126" s="145"/>
      <c r="H126" s="145"/>
      <c r="I126" s="137"/>
      <c r="J126" s="137"/>
      <c r="K126" s="137"/>
    </row>
    <row r="127" spans="2:11">
      <c r="B127" s="136"/>
      <c r="C127" s="137"/>
      <c r="D127" s="145"/>
      <c r="E127" s="145"/>
      <c r="F127" s="145"/>
      <c r="G127" s="145"/>
      <c r="H127" s="145"/>
      <c r="I127" s="137"/>
      <c r="J127" s="137"/>
      <c r="K127" s="137"/>
    </row>
    <row r="128" spans="2:11">
      <c r="B128" s="136"/>
      <c r="C128" s="137"/>
      <c r="D128" s="145"/>
      <c r="E128" s="145"/>
      <c r="F128" s="145"/>
      <c r="G128" s="145"/>
      <c r="H128" s="145"/>
      <c r="I128" s="137"/>
      <c r="J128" s="137"/>
      <c r="K128" s="137"/>
    </row>
    <row r="129" spans="2:11">
      <c r="B129" s="136"/>
      <c r="C129" s="137"/>
      <c r="D129" s="145"/>
      <c r="E129" s="145"/>
      <c r="F129" s="145"/>
      <c r="G129" s="145"/>
      <c r="H129" s="145"/>
      <c r="I129" s="137"/>
      <c r="J129" s="137"/>
      <c r="K129" s="137"/>
    </row>
    <row r="130" spans="2:11">
      <c r="B130" s="136"/>
      <c r="C130" s="137"/>
      <c r="D130" s="145"/>
      <c r="E130" s="145"/>
      <c r="F130" s="145"/>
      <c r="G130" s="145"/>
      <c r="H130" s="145"/>
      <c r="I130" s="137"/>
      <c r="J130" s="137"/>
      <c r="K130" s="137"/>
    </row>
    <row r="131" spans="2:11">
      <c r="B131" s="136"/>
      <c r="C131" s="137"/>
      <c r="D131" s="145"/>
      <c r="E131" s="145"/>
      <c r="F131" s="145"/>
      <c r="G131" s="145"/>
      <c r="H131" s="145"/>
      <c r="I131" s="137"/>
      <c r="J131" s="137"/>
      <c r="K131" s="137"/>
    </row>
    <row r="132" spans="2:11">
      <c r="B132" s="136"/>
      <c r="C132" s="137"/>
      <c r="D132" s="145"/>
      <c r="E132" s="145"/>
      <c r="F132" s="145"/>
      <c r="G132" s="145"/>
      <c r="H132" s="145"/>
      <c r="I132" s="137"/>
      <c r="J132" s="137"/>
      <c r="K132" s="137"/>
    </row>
    <row r="133" spans="2:11">
      <c r="B133" s="136"/>
      <c r="C133" s="137"/>
      <c r="D133" s="145"/>
      <c r="E133" s="145"/>
      <c r="F133" s="145"/>
      <c r="G133" s="145"/>
      <c r="H133" s="145"/>
      <c r="I133" s="137"/>
      <c r="J133" s="137"/>
      <c r="K133" s="137"/>
    </row>
    <row r="134" spans="2:11">
      <c r="B134" s="136"/>
      <c r="C134" s="137"/>
      <c r="D134" s="145"/>
      <c r="E134" s="145"/>
      <c r="F134" s="145"/>
      <c r="G134" s="145"/>
      <c r="H134" s="145"/>
      <c r="I134" s="137"/>
      <c r="J134" s="137"/>
      <c r="K134" s="137"/>
    </row>
    <row r="135" spans="2:11">
      <c r="B135" s="136"/>
      <c r="C135" s="137"/>
      <c r="D135" s="145"/>
      <c r="E135" s="145"/>
      <c r="F135" s="145"/>
      <c r="G135" s="145"/>
      <c r="H135" s="145"/>
      <c r="I135" s="137"/>
      <c r="J135" s="137"/>
      <c r="K135" s="137"/>
    </row>
    <row r="136" spans="2:11">
      <c r="B136" s="136"/>
      <c r="C136" s="137"/>
      <c r="D136" s="145"/>
      <c r="E136" s="145"/>
      <c r="F136" s="145"/>
      <c r="G136" s="145"/>
      <c r="H136" s="145"/>
      <c r="I136" s="137"/>
      <c r="J136" s="137"/>
      <c r="K136" s="137"/>
    </row>
    <row r="137" spans="2:11">
      <c r="B137" s="136"/>
      <c r="C137" s="137"/>
      <c r="D137" s="145"/>
      <c r="E137" s="145"/>
      <c r="F137" s="145"/>
      <c r="G137" s="145"/>
      <c r="H137" s="145"/>
      <c r="I137" s="137"/>
      <c r="J137" s="137"/>
      <c r="K137" s="137"/>
    </row>
    <row r="138" spans="2:11">
      <c r="B138" s="136"/>
      <c r="C138" s="137"/>
      <c r="D138" s="145"/>
      <c r="E138" s="145"/>
      <c r="F138" s="145"/>
      <c r="G138" s="145"/>
      <c r="H138" s="145"/>
      <c r="I138" s="137"/>
      <c r="J138" s="137"/>
      <c r="K138" s="137"/>
    </row>
    <row r="139" spans="2:11">
      <c r="B139" s="136"/>
      <c r="C139" s="137"/>
      <c r="D139" s="145"/>
      <c r="E139" s="145"/>
      <c r="F139" s="145"/>
      <c r="G139" s="145"/>
      <c r="H139" s="145"/>
      <c r="I139" s="137"/>
      <c r="J139" s="137"/>
      <c r="K139" s="137"/>
    </row>
    <row r="140" spans="2:11">
      <c r="B140" s="136"/>
      <c r="C140" s="137"/>
      <c r="D140" s="145"/>
      <c r="E140" s="145"/>
      <c r="F140" s="145"/>
      <c r="G140" s="145"/>
      <c r="H140" s="145"/>
      <c r="I140" s="137"/>
      <c r="J140" s="137"/>
      <c r="K140" s="137"/>
    </row>
    <row r="141" spans="2:11">
      <c r="B141" s="136"/>
      <c r="C141" s="137"/>
      <c r="D141" s="145"/>
      <c r="E141" s="145"/>
      <c r="F141" s="145"/>
      <c r="G141" s="145"/>
      <c r="H141" s="145"/>
      <c r="I141" s="137"/>
      <c r="J141" s="137"/>
      <c r="K141" s="137"/>
    </row>
    <row r="142" spans="2:11">
      <c r="B142" s="136"/>
      <c r="C142" s="137"/>
      <c r="D142" s="145"/>
      <c r="E142" s="145"/>
      <c r="F142" s="145"/>
      <c r="G142" s="145"/>
      <c r="H142" s="145"/>
      <c r="I142" s="137"/>
      <c r="J142" s="137"/>
      <c r="K142" s="137"/>
    </row>
    <row r="143" spans="2:11">
      <c r="B143" s="136"/>
      <c r="C143" s="137"/>
      <c r="D143" s="145"/>
      <c r="E143" s="145"/>
      <c r="F143" s="145"/>
      <c r="G143" s="145"/>
      <c r="H143" s="145"/>
      <c r="I143" s="137"/>
      <c r="J143" s="137"/>
      <c r="K143" s="137"/>
    </row>
    <row r="144" spans="2:11">
      <c r="B144" s="136"/>
      <c r="C144" s="137"/>
      <c r="D144" s="145"/>
      <c r="E144" s="145"/>
      <c r="F144" s="145"/>
      <c r="G144" s="145"/>
      <c r="H144" s="145"/>
      <c r="I144" s="137"/>
      <c r="J144" s="137"/>
      <c r="K144" s="137"/>
    </row>
    <row r="145" spans="2:11">
      <c r="B145" s="136"/>
      <c r="C145" s="137"/>
      <c r="D145" s="145"/>
      <c r="E145" s="145"/>
      <c r="F145" s="145"/>
      <c r="G145" s="145"/>
      <c r="H145" s="145"/>
      <c r="I145" s="137"/>
      <c r="J145" s="137"/>
      <c r="K145" s="137"/>
    </row>
    <row r="146" spans="2:11">
      <c r="B146" s="136"/>
      <c r="C146" s="137"/>
      <c r="D146" s="145"/>
      <c r="E146" s="145"/>
      <c r="F146" s="145"/>
      <c r="G146" s="145"/>
      <c r="H146" s="145"/>
      <c r="I146" s="137"/>
      <c r="J146" s="137"/>
      <c r="K146" s="137"/>
    </row>
    <row r="147" spans="2:11">
      <c r="B147" s="136"/>
      <c r="C147" s="137"/>
      <c r="D147" s="145"/>
      <c r="E147" s="145"/>
      <c r="F147" s="145"/>
      <c r="G147" s="145"/>
      <c r="H147" s="145"/>
      <c r="I147" s="137"/>
      <c r="J147" s="137"/>
      <c r="K147" s="137"/>
    </row>
    <row r="148" spans="2:11">
      <c r="B148" s="136"/>
      <c r="C148" s="137"/>
      <c r="D148" s="145"/>
      <c r="E148" s="145"/>
      <c r="F148" s="145"/>
      <c r="G148" s="145"/>
      <c r="H148" s="145"/>
      <c r="I148" s="137"/>
      <c r="J148" s="137"/>
      <c r="K148" s="137"/>
    </row>
    <row r="149" spans="2:11">
      <c r="B149" s="136"/>
      <c r="C149" s="137"/>
      <c r="D149" s="145"/>
      <c r="E149" s="145"/>
      <c r="F149" s="145"/>
      <c r="G149" s="145"/>
      <c r="H149" s="145"/>
      <c r="I149" s="137"/>
      <c r="J149" s="137"/>
      <c r="K149" s="137"/>
    </row>
    <row r="150" spans="2:11">
      <c r="B150" s="136"/>
      <c r="C150" s="137"/>
      <c r="D150" s="145"/>
      <c r="E150" s="145"/>
      <c r="F150" s="145"/>
      <c r="G150" s="145"/>
      <c r="H150" s="145"/>
      <c r="I150" s="137"/>
      <c r="J150" s="137"/>
      <c r="K150" s="137"/>
    </row>
    <row r="151" spans="2:11">
      <c r="B151" s="136"/>
      <c r="C151" s="137"/>
      <c r="D151" s="145"/>
      <c r="E151" s="145"/>
      <c r="F151" s="145"/>
      <c r="G151" s="145"/>
      <c r="H151" s="145"/>
      <c r="I151" s="137"/>
      <c r="J151" s="137"/>
      <c r="K151" s="137"/>
    </row>
    <row r="152" spans="2:11">
      <c r="B152" s="136"/>
      <c r="C152" s="137"/>
      <c r="D152" s="145"/>
      <c r="E152" s="145"/>
      <c r="F152" s="145"/>
      <c r="G152" s="145"/>
      <c r="H152" s="145"/>
      <c r="I152" s="137"/>
      <c r="J152" s="137"/>
      <c r="K152" s="137"/>
    </row>
    <row r="153" spans="2:11">
      <c r="B153" s="136"/>
      <c r="C153" s="137"/>
      <c r="D153" s="145"/>
      <c r="E153" s="145"/>
      <c r="F153" s="145"/>
      <c r="G153" s="145"/>
      <c r="H153" s="145"/>
      <c r="I153" s="137"/>
      <c r="J153" s="137"/>
      <c r="K153" s="137"/>
    </row>
    <row r="154" spans="2:11">
      <c r="B154" s="136"/>
      <c r="C154" s="137"/>
      <c r="D154" s="145"/>
      <c r="E154" s="145"/>
      <c r="F154" s="145"/>
      <c r="G154" s="145"/>
      <c r="H154" s="145"/>
      <c r="I154" s="137"/>
      <c r="J154" s="137"/>
      <c r="K154" s="137"/>
    </row>
    <row r="155" spans="2:11">
      <c r="B155" s="136"/>
      <c r="C155" s="137"/>
      <c r="D155" s="145"/>
      <c r="E155" s="145"/>
      <c r="F155" s="145"/>
      <c r="G155" s="145"/>
      <c r="H155" s="145"/>
      <c r="I155" s="137"/>
      <c r="J155" s="137"/>
      <c r="K155" s="137"/>
    </row>
    <row r="156" spans="2:11">
      <c r="B156" s="136"/>
      <c r="C156" s="137"/>
      <c r="D156" s="145"/>
      <c r="E156" s="145"/>
      <c r="F156" s="145"/>
      <c r="G156" s="145"/>
      <c r="H156" s="145"/>
      <c r="I156" s="137"/>
      <c r="J156" s="137"/>
      <c r="K156" s="137"/>
    </row>
    <row r="157" spans="2:11">
      <c r="B157" s="136"/>
      <c r="C157" s="137"/>
      <c r="D157" s="145"/>
      <c r="E157" s="145"/>
      <c r="F157" s="145"/>
      <c r="G157" s="145"/>
      <c r="H157" s="145"/>
      <c r="I157" s="137"/>
      <c r="J157" s="137"/>
      <c r="K157" s="137"/>
    </row>
    <row r="158" spans="2:11">
      <c r="B158" s="136"/>
      <c r="C158" s="137"/>
      <c r="D158" s="145"/>
      <c r="E158" s="145"/>
      <c r="F158" s="145"/>
      <c r="G158" s="145"/>
      <c r="H158" s="145"/>
      <c r="I158" s="137"/>
      <c r="J158" s="137"/>
      <c r="K158" s="137"/>
    </row>
    <row r="159" spans="2:11">
      <c r="B159" s="136"/>
      <c r="C159" s="137"/>
      <c r="D159" s="145"/>
      <c r="E159" s="145"/>
      <c r="F159" s="145"/>
      <c r="G159" s="145"/>
      <c r="H159" s="145"/>
      <c r="I159" s="137"/>
      <c r="J159" s="137"/>
      <c r="K159" s="137"/>
    </row>
    <row r="160" spans="2:11">
      <c r="B160" s="136"/>
      <c r="C160" s="137"/>
      <c r="D160" s="145"/>
      <c r="E160" s="145"/>
      <c r="F160" s="145"/>
      <c r="G160" s="145"/>
      <c r="H160" s="145"/>
      <c r="I160" s="137"/>
      <c r="J160" s="137"/>
      <c r="K160" s="137"/>
    </row>
    <row r="161" spans="2:11">
      <c r="B161" s="136"/>
      <c r="C161" s="137"/>
      <c r="D161" s="145"/>
      <c r="E161" s="145"/>
      <c r="F161" s="145"/>
      <c r="G161" s="145"/>
      <c r="H161" s="145"/>
      <c r="I161" s="137"/>
      <c r="J161" s="137"/>
      <c r="K161" s="137"/>
    </row>
    <row r="162" spans="2:11">
      <c r="B162" s="136"/>
      <c r="C162" s="137"/>
      <c r="D162" s="145"/>
      <c r="E162" s="145"/>
      <c r="F162" s="145"/>
      <c r="G162" s="145"/>
      <c r="H162" s="145"/>
      <c r="I162" s="137"/>
      <c r="J162" s="137"/>
      <c r="K162" s="137"/>
    </row>
    <row r="163" spans="2:11">
      <c r="B163" s="136"/>
      <c r="C163" s="137"/>
      <c r="D163" s="145"/>
      <c r="E163" s="145"/>
      <c r="F163" s="145"/>
      <c r="G163" s="145"/>
      <c r="H163" s="145"/>
      <c r="I163" s="137"/>
      <c r="J163" s="137"/>
      <c r="K163" s="137"/>
    </row>
    <row r="164" spans="2:11">
      <c r="B164" s="136"/>
      <c r="C164" s="137"/>
      <c r="D164" s="145"/>
      <c r="E164" s="145"/>
      <c r="F164" s="145"/>
      <c r="G164" s="145"/>
      <c r="H164" s="145"/>
      <c r="I164" s="137"/>
      <c r="J164" s="137"/>
      <c r="K164" s="137"/>
    </row>
    <row r="165" spans="2:11">
      <c r="B165" s="136"/>
      <c r="C165" s="137"/>
      <c r="D165" s="145"/>
      <c r="E165" s="145"/>
      <c r="F165" s="145"/>
      <c r="G165" s="145"/>
      <c r="H165" s="145"/>
      <c r="I165" s="137"/>
      <c r="J165" s="137"/>
      <c r="K165" s="137"/>
    </row>
    <row r="166" spans="2:11">
      <c r="B166" s="136"/>
      <c r="C166" s="137"/>
      <c r="D166" s="145"/>
      <c r="E166" s="145"/>
      <c r="F166" s="145"/>
      <c r="G166" s="145"/>
      <c r="H166" s="145"/>
      <c r="I166" s="137"/>
      <c r="J166" s="137"/>
      <c r="K166" s="137"/>
    </row>
    <row r="167" spans="2:11">
      <c r="B167" s="136"/>
      <c r="C167" s="137"/>
      <c r="D167" s="145"/>
      <c r="E167" s="145"/>
      <c r="F167" s="145"/>
      <c r="G167" s="145"/>
      <c r="H167" s="145"/>
      <c r="I167" s="137"/>
      <c r="J167" s="137"/>
      <c r="K167" s="137"/>
    </row>
    <row r="168" spans="2:11">
      <c r="B168" s="136"/>
      <c r="C168" s="137"/>
      <c r="D168" s="145"/>
      <c r="E168" s="145"/>
      <c r="F168" s="145"/>
      <c r="G168" s="145"/>
      <c r="H168" s="145"/>
      <c r="I168" s="137"/>
      <c r="J168" s="137"/>
      <c r="K168" s="137"/>
    </row>
    <row r="169" spans="2:11">
      <c r="B169" s="136"/>
      <c r="C169" s="137"/>
      <c r="D169" s="145"/>
      <c r="E169" s="145"/>
      <c r="F169" s="145"/>
      <c r="G169" s="145"/>
      <c r="H169" s="145"/>
      <c r="I169" s="137"/>
      <c r="J169" s="137"/>
      <c r="K169" s="137"/>
    </row>
    <row r="170" spans="2:11">
      <c r="B170" s="136"/>
      <c r="C170" s="137"/>
      <c r="D170" s="145"/>
      <c r="E170" s="145"/>
      <c r="F170" s="145"/>
      <c r="G170" s="145"/>
      <c r="H170" s="145"/>
      <c r="I170" s="137"/>
      <c r="J170" s="137"/>
      <c r="K170" s="137"/>
    </row>
    <row r="171" spans="2:11">
      <c r="B171" s="136"/>
      <c r="C171" s="137"/>
      <c r="D171" s="145"/>
      <c r="E171" s="145"/>
      <c r="F171" s="145"/>
      <c r="G171" s="145"/>
      <c r="H171" s="145"/>
      <c r="I171" s="137"/>
      <c r="J171" s="137"/>
      <c r="K171" s="137"/>
    </row>
    <row r="172" spans="2:11">
      <c r="B172" s="136"/>
      <c r="C172" s="137"/>
      <c r="D172" s="145"/>
      <c r="E172" s="145"/>
      <c r="F172" s="145"/>
      <c r="G172" s="145"/>
      <c r="H172" s="145"/>
      <c r="I172" s="137"/>
      <c r="J172" s="137"/>
      <c r="K172" s="137"/>
    </row>
    <row r="173" spans="2:11">
      <c r="B173" s="136"/>
      <c r="C173" s="137"/>
      <c r="D173" s="145"/>
      <c r="E173" s="145"/>
      <c r="F173" s="145"/>
      <c r="G173" s="145"/>
      <c r="H173" s="145"/>
      <c r="I173" s="137"/>
      <c r="J173" s="137"/>
      <c r="K173" s="137"/>
    </row>
    <row r="174" spans="2:11">
      <c r="B174" s="136"/>
      <c r="C174" s="137"/>
      <c r="D174" s="145"/>
      <c r="E174" s="145"/>
      <c r="F174" s="145"/>
      <c r="G174" s="145"/>
      <c r="H174" s="145"/>
      <c r="I174" s="137"/>
      <c r="J174" s="137"/>
      <c r="K174" s="137"/>
    </row>
    <row r="175" spans="2:11">
      <c r="B175" s="136"/>
      <c r="C175" s="137"/>
      <c r="D175" s="145"/>
      <c r="E175" s="145"/>
      <c r="F175" s="145"/>
      <c r="G175" s="145"/>
      <c r="H175" s="145"/>
      <c r="I175" s="137"/>
      <c r="J175" s="137"/>
      <c r="K175" s="137"/>
    </row>
    <row r="176" spans="2:11">
      <c r="B176" s="136"/>
      <c r="C176" s="137"/>
      <c r="D176" s="145"/>
      <c r="E176" s="145"/>
      <c r="F176" s="145"/>
      <c r="G176" s="145"/>
      <c r="H176" s="145"/>
      <c r="I176" s="137"/>
      <c r="J176" s="137"/>
      <c r="K176" s="137"/>
    </row>
    <row r="177" spans="2:11">
      <c r="B177" s="136"/>
      <c r="C177" s="137"/>
      <c r="D177" s="145"/>
      <c r="E177" s="145"/>
      <c r="F177" s="145"/>
      <c r="G177" s="145"/>
      <c r="H177" s="145"/>
      <c r="I177" s="137"/>
      <c r="J177" s="137"/>
      <c r="K177" s="137"/>
    </row>
    <row r="178" spans="2:11">
      <c r="B178" s="136"/>
      <c r="C178" s="137"/>
      <c r="D178" s="145"/>
      <c r="E178" s="145"/>
      <c r="F178" s="145"/>
      <c r="G178" s="145"/>
      <c r="H178" s="145"/>
      <c r="I178" s="137"/>
      <c r="J178" s="137"/>
      <c r="K178" s="137"/>
    </row>
    <row r="179" spans="2:11">
      <c r="B179" s="136"/>
      <c r="C179" s="137"/>
      <c r="D179" s="145"/>
      <c r="E179" s="145"/>
      <c r="F179" s="145"/>
      <c r="G179" s="145"/>
      <c r="H179" s="145"/>
      <c r="I179" s="137"/>
      <c r="J179" s="137"/>
      <c r="K179" s="137"/>
    </row>
    <row r="180" spans="2:11">
      <c r="B180" s="136"/>
      <c r="C180" s="137"/>
      <c r="D180" s="145"/>
      <c r="E180" s="145"/>
      <c r="F180" s="145"/>
      <c r="G180" s="145"/>
      <c r="H180" s="145"/>
      <c r="I180" s="137"/>
      <c r="J180" s="137"/>
      <c r="K180" s="137"/>
    </row>
    <row r="181" spans="2:11">
      <c r="B181" s="136"/>
      <c r="C181" s="137"/>
      <c r="D181" s="145"/>
      <c r="E181" s="145"/>
      <c r="F181" s="145"/>
      <c r="G181" s="145"/>
      <c r="H181" s="145"/>
      <c r="I181" s="137"/>
      <c r="J181" s="137"/>
      <c r="K181" s="137"/>
    </row>
    <row r="182" spans="2:11">
      <c r="B182" s="136"/>
      <c r="C182" s="137"/>
      <c r="D182" s="145"/>
      <c r="E182" s="145"/>
      <c r="F182" s="145"/>
      <c r="G182" s="145"/>
      <c r="H182" s="145"/>
      <c r="I182" s="137"/>
      <c r="J182" s="137"/>
      <c r="K182" s="137"/>
    </row>
    <row r="183" spans="2:11">
      <c r="B183" s="136"/>
      <c r="C183" s="137"/>
      <c r="D183" s="145"/>
      <c r="E183" s="145"/>
      <c r="F183" s="145"/>
      <c r="G183" s="145"/>
      <c r="H183" s="145"/>
      <c r="I183" s="137"/>
      <c r="J183" s="137"/>
      <c r="K183" s="137"/>
    </row>
    <row r="184" spans="2:11">
      <c r="B184" s="136"/>
      <c r="C184" s="137"/>
      <c r="D184" s="145"/>
      <c r="E184" s="145"/>
      <c r="F184" s="145"/>
      <c r="G184" s="145"/>
      <c r="H184" s="145"/>
      <c r="I184" s="137"/>
      <c r="J184" s="137"/>
      <c r="K184" s="137"/>
    </row>
    <row r="185" spans="2:11">
      <c r="B185" s="136"/>
      <c r="C185" s="137"/>
      <c r="D185" s="145"/>
      <c r="E185" s="145"/>
      <c r="F185" s="145"/>
      <c r="G185" s="145"/>
      <c r="H185" s="145"/>
      <c r="I185" s="137"/>
      <c r="J185" s="137"/>
      <c r="K185" s="137"/>
    </row>
    <row r="186" spans="2:11">
      <c r="B186" s="136"/>
      <c r="C186" s="137"/>
      <c r="D186" s="145"/>
      <c r="E186" s="145"/>
      <c r="F186" s="145"/>
      <c r="G186" s="145"/>
      <c r="H186" s="145"/>
      <c r="I186" s="137"/>
      <c r="J186" s="137"/>
      <c r="K186" s="137"/>
    </row>
    <row r="187" spans="2:11">
      <c r="B187" s="136"/>
      <c r="C187" s="137"/>
      <c r="D187" s="145"/>
      <c r="E187" s="145"/>
      <c r="F187" s="145"/>
      <c r="G187" s="145"/>
      <c r="H187" s="145"/>
      <c r="I187" s="137"/>
      <c r="J187" s="137"/>
      <c r="K187" s="137"/>
    </row>
    <row r="188" spans="2:11">
      <c r="B188" s="136"/>
      <c r="C188" s="137"/>
      <c r="D188" s="145"/>
      <c r="E188" s="145"/>
      <c r="F188" s="145"/>
      <c r="G188" s="145"/>
      <c r="H188" s="145"/>
      <c r="I188" s="137"/>
      <c r="J188" s="137"/>
      <c r="K188" s="137"/>
    </row>
    <row r="189" spans="2:11">
      <c r="B189" s="136"/>
      <c r="C189" s="137"/>
      <c r="D189" s="145"/>
      <c r="E189" s="145"/>
      <c r="F189" s="145"/>
      <c r="G189" s="145"/>
      <c r="H189" s="145"/>
      <c r="I189" s="137"/>
      <c r="J189" s="137"/>
      <c r="K189" s="137"/>
    </row>
    <row r="190" spans="2:11">
      <c r="B190" s="136"/>
      <c r="C190" s="137"/>
      <c r="D190" s="145"/>
      <c r="E190" s="145"/>
      <c r="F190" s="145"/>
      <c r="G190" s="145"/>
      <c r="H190" s="145"/>
      <c r="I190" s="137"/>
      <c r="J190" s="137"/>
      <c r="K190" s="137"/>
    </row>
    <row r="191" spans="2:11">
      <c r="B191" s="136"/>
      <c r="C191" s="137"/>
      <c r="D191" s="145"/>
      <c r="E191" s="145"/>
      <c r="F191" s="145"/>
      <c r="G191" s="145"/>
      <c r="H191" s="145"/>
      <c r="I191" s="137"/>
      <c r="J191" s="137"/>
      <c r="K191" s="137"/>
    </row>
    <row r="192" spans="2:11">
      <c r="B192" s="136"/>
      <c r="C192" s="137"/>
      <c r="D192" s="145"/>
      <c r="E192" s="145"/>
      <c r="F192" s="145"/>
      <c r="G192" s="145"/>
      <c r="H192" s="145"/>
      <c r="I192" s="137"/>
      <c r="J192" s="137"/>
      <c r="K192" s="137"/>
    </row>
    <row r="193" spans="2:11">
      <c r="B193" s="136"/>
      <c r="C193" s="137"/>
      <c r="D193" s="145"/>
      <c r="E193" s="145"/>
      <c r="F193" s="145"/>
      <c r="G193" s="145"/>
      <c r="H193" s="145"/>
      <c r="I193" s="137"/>
      <c r="J193" s="137"/>
      <c r="K193" s="137"/>
    </row>
    <row r="194" spans="2:11">
      <c r="B194" s="136"/>
      <c r="C194" s="137"/>
      <c r="D194" s="145"/>
      <c r="E194" s="145"/>
      <c r="F194" s="145"/>
      <c r="G194" s="145"/>
      <c r="H194" s="145"/>
      <c r="I194" s="137"/>
      <c r="J194" s="137"/>
      <c r="K194" s="137"/>
    </row>
    <row r="195" spans="2:11">
      <c r="B195" s="136"/>
      <c r="C195" s="137"/>
      <c r="D195" s="145"/>
      <c r="E195" s="145"/>
      <c r="F195" s="145"/>
      <c r="G195" s="145"/>
      <c r="H195" s="145"/>
      <c r="I195" s="137"/>
      <c r="J195" s="137"/>
      <c r="K195" s="137"/>
    </row>
    <row r="196" spans="2:11">
      <c r="B196" s="136"/>
      <c r="C196" s="137"/>
      <c r="D196" s="145"/>
      <c r="E196" s="145"/>
      <c r="F196" s="145"/>
      <c r="G196" s="145"/>
      <c r="H196" s="145"/>
      <c r="I196" s="137"/>
      <c r="J196" s="137"/>
      <c r="K196" s="137"/>
    </row>
    <row r="197" spans="2:11">
      <c r="B197" s="136"/>
      <c r="C197" s="137"/>
      <c r="D197" s="145"/>
      <c r="E197" s="145"/>
      <c r="F197" s="145"/>
      <c r="G197" s="145"/>
      <c r="H197" s="145"/>
      <c r="I197" s="137"/>
      <c r="J197" s="137"/>
      <c r="K197" s="137"/>
    </row>
    <row r="198" spans="2:11">
      <c r="B198" s="136"/>
      <c r="C198" s="137"/>
      <c r="D198" s="145"/>
      <c r="E198" s="145"/>
      <c r="F198" s="145"/>
      <c r="G198" s="145"/>
      <c r="H198" s="145"/>
      <c r="I198" s="137"/>
      <c r="J198" s="137"/>
      <c r="K198" s="137"/>
    </row>
    <row r="199" spans="2:11">
      <c r="B199" s="136"/>
      <c r="C199" s="137"/>
      <c r="D199" s="145"/>
      <c r="E199" s="145"/>
      <c r="F199" s="145"/>
      <c r="G199" s="145"/>
      <c r="H199" s="145"/>
      <c r="I199" s="137"/>
      <c r="J199" s="137"/>
      <c r="K199" s="137"/>
    </row>
    <row r="200" spans="2:11">
      <c r="B200" s="136"/>
      <c r="C200" s="137"/>
      <c r="D200" s="145"/>
      <c r="E200" s="145"/>
      <c r="F200" s="145"/>
      <c r="G200" s="145"/>
      <c r="H200" s="145"/>
      <c r="I200" s="137"/>
      <c r="J200" s="137"/>
      <c r="K200" s="137"/>
    </row>
    <row r="201" spans="2:11">
      <c r="B201" s="136"/>
      <c r="C201" s="137"/>
      <c r="D201" s="145"/>
      <c r="E201" s="145"/>
      <c r="F201" s="145"/>
      <c r="G201" s="145"/>
      <c r="H201" s="145"/>
      <c r="I201" s="137"/>
      <c r="J201" s="137"/>
      <c r="K201" s="137"/>
    </row>
    <row r="202" spans="2:11">
      <c r="B202" s="136"/>
      <c r="C202" s="137"/>
      <c r="D202" s="145"/>
      <c r="E202" s="145"/>
      <c r="F202" s="145"/>
      <c r="G202" s="145"/>
      <c r="H202" s="145"/>
      <c r="I202" s="137"/>
      <c r="J202" s="137"/>
      <c r="K202" s="137"/>
    </row>
    <row r="203" spans="2:11">
      <c r="B203" s="136"/>
      <c r="C203" s="137"/>
      <c r="D203" s="145"/>
      <c r="E203" s="145"/>
      <c r="F203" s="145"/>
      <c r="G203" s="145"/>
      <c r="H203" s="145"/>
      <c r="I203" s="137"/>
      <c r="J203" s="137"/>
      <c r="K203" s="137"/>
    </row>
    <row r="204" spans="2:11">
      <c r="B204" s="136"/>
      <c r="C204" s="137"/>
      <c r="D204" s="145"/>
      <c r="E204" s="145"/>
      <c r="F204" s="145"/>
      <c r="G204" s="145"/>
      <c r="H204" s="145"/>
      <c r="I204" s="137"/>
      <c r="J204" s="137"/>
      <c r="K204" s="137"/>
    </row>
    <row r="205" spans="2:11">
      <c r="B205" s="136"/>
      <c r="C205" s="137"/>
      <c r="D205" s="145"/>
      <c r="E205" s="145"/>
      <c r="F205" s="145"/>
      <c r="G205" s="145"/>
      <c r="H205" s="145"/>
      <c r="I205" s="137"/>
      <c r="J205" s="137"/>
      <c r="K205" s="137"/>
    </row>
    <row r="206" spans="2:11">
      <c r="B206" s="136"/>
      <c r="C206" s="137"/>
      <c r="D206" s="145"/>
      <c r="E206" s="145"/>
      <c r="F206" s="145"/>
      <c r="G206" s="145"/>
      <c r="H206" s="145"/>
      <c r="I206" s="137"/>
      <c r="J206" s="137"/>
      <c r="K206" s="137"/>
    </row>
    <row r="207" spans="2:11">
      <c r="B207" s="136"/>
      <c r="C207" s="137"/>
      <c r="D207" s="145"/>
      <c r="E207" s="145"/>
      <c r="F207" s="145"/>
      <c r="G207" s="145"/>
      <c r="H207" s="145"/>
      <c r="I207" s="137"/>
      <c r="J207" s="137"/>
      <c r="K207" s="137"/>
    </row>
    <row r="208" spans="2:11">
      <c r="B208" s="136"/>
      <c r="C208" s="137"/>
      <c r="D208" s="145"/>
      <c r="E208" s="145"/>
      <c r="F208" s="145"/>
      <c r="G208" s="145"/>
      <c r="H208" s="145"/>
      <c r="I208" s="137"/>
      <c r="J208" s="137"/>
      <c r="K208" s="137"/>
    </row>
    <row r="209" spans="2:11">
      <c r="B209" s="136"/>
      <c r="C209" s="137"/>
      <c r="D209" s="145"/>
      <c r="E209" s="145"/>
      <c r="F209" s="145"/>
      <c r="G209" s="145"/>
      <c r="H209" s="145"/>
      <c r="I209" s="137"/>
      <c r="J209" s="137"/>
      <c r="K209" s="137"/>
    </row>
    <row r="210" spans="2:11">
      <c r="B210" s="136"/>
      <c r="C210" s="137"/>
      <c r="D210" s="145"/>
      <c r="E210" s="145"/>
      <c r="F210" s="145"/>
      <c r="G210" s="145"/>
      <c r="H210" s="145"/>
      <c r="I210" s="137"/>
      <c r="J210" s="137"/>
      <c r="K210" s="137"/>
    </row>
    <row r="211" spans="2:11">
      <c r="B211" s="136"/>
      <c r="C211" s="137"/>
      <c r="D211" s="145"/>
      <c r="E211" s="145"/>
      <c r="F211" s="145"/>
      <c r="G211" s="145"/>
      <c r="H211" s="145"/>
      <c r="I211" s="137"/>
      <c r="J211" s="137"/>
      <c r="K211" s="137"/>
    </row>
    <row r="212" spans="2:11">
      <c r="B212" s="136"/>
      <c r="C212" s="137"/>
      <c r="D212" s="145"/>
      <c r="E212" s="145"/>
      <c r="F212" s="145"/>
      <c r="G212" s="145"/>
      <c r="H212" s="145"/>
      <c r="I212" s="137"/>
      <c r="J212" s="137"/>
      <c r="K212" s="137"/>
    </row>
    <row r="213" spans="2:11">
      <c r="B213" s="136"/>
      <c r="C213" s="137"/>
      <c r="D213" s="145"/>
      <c r="E213" s="145"/>
      <c r="F213" s="145"/>
      <c r="G213" s="145"/>
      <c r="H213" s="145"/>
      <c r="I213" s="137"/>
      <c r="J213" s="137"/>
      <c r="K213" s="137"/>
    </row>
    <row r="214" spans="2:11">
      <c r="B214" s="136"/>
      <c r="C214" s="137"/>
      <c r="D214" s="145"/>
      <c r="E214" s="145"/>
      <c r="F214" s="145"/>
      <c r="G214" s="145"/>
      <c r="H214" s="145"/>
      <c r="I214" s="137"/>
      <c r="J214" s="137"/>
      <c r="K214" s="137"/>
    </row>
    <row r="215" spans="2:11">
      <c r="B215" s="136"/>
      <c r="C215" s="137"/>
      <c r="D215" s="145"/>
      <c r="E215" s="145"/>
      <c r="F215" s="145"/>
      <c r="G215" s="145"/>
      <c r="H215" s="145"/>
      <c r="I215" s="137"/>
      <c r="J215" s="137"/>
      <c r="K215" s="137"/>
    </row>
    <row r="216" spans="2:11">
      <c r="B216" s="136"/>
      <c r="C216" s="137"/>
      <c r="D216" s="145"/>
      <c r="E216" s="145"/>
      <c r="F216" s="145"/>
      <c r="G216" s="145"/>
      <c r="H216" s="145"/>
      <c r="I216" s="137"/>
      <c r="J216" s="137"/>
      <c r="K216" s="137"/>
    </row>
    <row r="217" spans="2:11">
      <c r="B217" s="136"/>
      <c r="C217" s="137"/>
      <c r="D217" s="145"/>
      <c r="E217" s="145"/>
      <c r="F217" s="145"/>
      <c r="G217" s="145"/>
      <c r="H217" s="145"/>
      <c r="I217" s="137"/>
      <c r="J217" s="137"/>
      <c r="K217" s="137"/>
    </row>
    <row r="218" spans="2:11">
      <c r="B218" s="136"/>
      <c r="C218" s="137"/>
      <c r="D218" s="145"/>
      <c r="E218" s="145"/>
      <c r="F218" s="145"/>
      <c r="G218" s="145"/>
      <c r="H218" s="145"/>
      <c r="I218" s="137"/>
      <c r="J218" s="137"/>
      <c r="K218" s="137"/>
    </row>
    <row r="219" spans="2:11">
      <c r="B219" s="136"/>
      <c r="C219" s="137"/>
      <c r="D219" s="145"/>
      <c r="E219" s="145"/>
      <c r="F219" s="145"/>
      <c r="G219" s="145"/>
      <c r="H219" s="145"/>
      <c r="I219" s="137"/>
      <c r="J219" s="137"/>
      <c r="K219" s="137"/>
    </row>
    <row r="220" spans="2:11">
      <c r="B220" s="136"/>
      <c r="C220" s="137"/>
      <c r="D220" s="145"/>
      <c r="E220" s="145"/>
      <c r="F220" s="145"/>
      <c r="G220" s="145"/>
      <c r="H220" s="145"/>
      <c r="I220" s="137"/>
      <c r="J220" s="137"/>
      <c r="K220" s="137"/>
    </row>
    <row r="221" spans="2:11">
      <c r="B221" s="136"/>
      <c r="C221" s="137"/>
      <c r="D221" s="145"/>
      <c r="E221" s="145"/>
      <c r="F221" s="145"/>
      <c r="G221" s="145"/>
      <c r="H221" s="145"/>
      <c r="I221" s="137"/>
      <c r="J221" s="137"/>
      <c r="K221" s="137"/>
    </row>
    <row r="222" spans="2:11">
      <c r="B222" s="136"/>
      <c r="C222" s="137"/>
      <c r="D222" s="145"/>
      <c r="E222" s="145"/>
      <c r="F222" s="145"/>
      <c r="G222" s="145"/>
      <c r="H222" s="145"/>
      <c r="I222" s="137"/>
      <c r="J222" s="137"/>
      <c r="K222" s="137"/>
    </row>
    <row r="223" spans="2:11">
      <c r="B223" s="136"/>
      <c r="C223" s="137"/>
      <c r="D223" s="145"/>
      <c r="E223" s="145"/>
      <c r="F223" s="145"/>
      <c r="G223" s="145"/>
      <c r="H223" s="145"/>
      <c r="I223" s="137"/>
      <c r="J223" s="137"/>
      <c r="K223" s="137"/>
    </row>
    <row r="224" spans="2:11">
      <c r="B224" s="136"/>
      <c r="C224" s="137"/>
      <c r="D224" s="145"/>
      <c r="E224" s="145"/>
      <c r="F224" s="145"/>
      <c r="G224" s="145"/>
      <c r="H224" s="145"/>
      <c r="I224" s="137"/>
      <c r="J224" s="137"/>
      <c r="K224" s="137"/>
    </row>
    <row r="225" spans="2:11">
      <c r="B225" s="136"/>
      <c r="C225" s="137"/>
      <c r="D225" s="145"/>
      <c r="E225" s="145"/>
      <c r="F225" s="145"/>
      <c r="G225" s="145"/>
      <c r="H225" s="145"/>
      <c r="I225" s="137"/>
      <c r="J225" s="137"/>
      <c r="K225" s="137"/>
    </row>
    <row r="226" spans="2:11">
      <c r="B226" s="136"/>
      <c r="C226" s="137"/>
      <c r="D226" s="145"/>
      <c r="E226" s="145"/>
      <c r="F226" s="145"/>
      <c r="G226" s="145"/>
      <c r="H226" s="145"/>
      <c r="I226" s="137"/>
      <c r="J226" s="137"/>
      <c r="K226" s="137"/>
    </row>
    <row r="227" spans="2:11">
      <c r="B227" s="136"/>
      <c r="C227" s="137"/>
      <c r="D227" s="145"/>
      <c r="E227" s="145"/>
      <c r="F227" s="145"/>
      <c r="G227" s="145"/>
      <c r="H227" s="145"/>
      <c r="I227" s="137"/>
      <c r="J227" s="137"/>
      <c r="K227" s="137"/>
    </row>
    <row r="228" spans="2:11">
      <c r="B228" s="136"/>
      <c r="C228" s="137"/>
      <c r="D228" s="145"/>
      <c r="E228" s="145"/>
      <c r="F228" s="145"/>
      <c r="G228" s="145"/>
      <c r="H228" s="145"/>
      <c r="I228" s="137"/>
      <c r="J228" s="137"/>
      <c r="K228" s="137"/>
    </row>
    <row r="229" spans="2:11">
      <c r="B229" s="136"/>
      <c r="C229" s="137"/>
      <c r="D229" s="145"/>
      <c r="E229" s="145"/>
      <c r="F229" s="145"/>
      <c r="G229" s="145"/>
      <c r="H229" s="145"/>
      <c r="I229" s="137"/>
      <c r="J229" s="137"/>
      <c r="K229" s="137"/>
    </row>
    <row r="230" spans="2:11">
      <c r="B230" s="136"/>
      <c r="C230" s="137"/>
      <c r="D230" s="145"/>
      <c r="E230" s="145"/>
      <c r="F230" s="145"/>
      <c r="G230" s="145"/>
      <c r="H230" s="145"/>
      <c r="I230" s="137"/>
      <c r="J230" s="137"/>
      <c r="K230" s="137"/>
    </row>
    <row r="231" spans="2:11">
      <c r="B231" s="136"/>
      <c r="C231" s="137"/>
      <c r="D231" s="145"/>
      <c r="E231" s="145"/>
      <c r="F231" s="145"/>
      <c r="G231" s="145"/>
      <c r="H231" s="145"/>
      <c r="I231" s="137"/>
      <c r="J231" s="137"/>
      <c r="K231" s="137"/>
    </row>
    <row r="232" spans="2:11">
      <c r="B232" s="136"/>
      <c r="C232" s="137"/>
      <c r="D232" s="145"/>
      <c r="E232" s="145"/>
      <c r="F232" s="145"/>
      <c r="G232" s="145"/>
      <c r="H232" s="145"/>
      <c r="I232" s="137"/>
      <c r="J232" s="137"/>
      <c r="K232" s="137"/>
    </row>
    <row r="233" spans="2:11">
      <c r="B233" s="136"/>
      <c r="C233" s="137"/>
      <c r="D233" s="145"/>
      <c r="E233" s="145"/>
      <c r="F233" s="145"/>
      <c r="G233" s="145"/>
      <c r="H233" s="145"/>
      <c r="I233" s="137"/>
      <c r="J233" s="137"/>
      <c r="K233" s="137"/>
    </row>
    <row r="234" spans="2:11">
      <c r="B234" s="136"/>
      <c r="C234" s="137"/>
      <c r="D234" s="145"/>
      <c r="E234" s="145"/>
      <c r="F234" s="145"/>
      <c r="G234" s="145"/>
      <c r="H234" s="145"/>
      <c r="I234" s="137"/>
      <c r="J234" s="137"/>
      <c r="K234" s="137"/>
    </row>
    <row r="235" spans="2:11">
      <c r="B235" s="136"/>
      <c r="C235" s="137"/>
      <c r="D235" s="145"/>
      <c r="E235" s="145"/>
      <c r="F235" s="145"/>
      <c r="G235" s="145"/>
      <c r="H235" s="145"/>
      <c r="I235" s="137"/>
      <c r="J235" s="137"/>
      <c r="K235" s="137"/>
    </row>
    <row r="236" spans="2:11">
      <c r="B236" s="136"/>
      <c r="C236" s="137"/>
      <c r="D236" s="145"/>
      <c r="E236" s="145"/>
      <c r="F236" s="145"/>
      <c r="G236" s="145"/>
      <c r="H236" s="145"/>
      <c r="I236" s="137"/>
      <c r="J236" s="137"/>
      <c r="K236" s="137"/>
    </row>
    <row r="237" spans="2:11">
      <c r="B237" s="136"/>
      <c r="C237" s="137"/>
      <c r="D237" s="145"/>
      <c r="E237" s="145"/>
      <c r="F237" s="145"/>
      <c r="G237" s="145"/>
      <c r="H237" s="145"/>
      <c r="I237" s="137"/>
      <c r="J237" s="137"/>
      <c r="K237" s="137"/>
    </row>
    <row r="238" spans="2:11">
      <c r="B238" s="136"/>
      <c r="C238" s="137"/>
      <c r="D238" s="145"/>
      <c r="E238" s="145"/>
      <c r="F238" s="145"/>
      <c r="G238" s="145"/>
      <c r="H238" s="145"/>
      <c r="I238" s="137"/>
      <c r="J238" s="137"/>
      <c r="K238" s="137"/>
    </row>
    <row r="239" spans="2:11">
      <c r="B239" s="136"/>
      <c r="C239" s="137"/>
      <c r="D239" s="145"/>
      <c r="E239" s="145"/>
      <c r="F239" s="145"/>
      <c r="G239" s="145"/>
      <c r="H239" s="145"/>
      <c r="I239" s="137"/>
      <c r="J239" s="137"/>
      <c r="K239" s="137"/>
    </row>
    <row r="240" spans="2:11">
      <c r="B240" s="136"/>
      <c r="C240" s="137"/>
      <c r="D240" s="145"/>
      <c r="E240" s="145"/>
      <c r="F240" s="145"/>
      <c r="G240" s="145"/>
      <c r="H240" s="145"/>
      <c r="I240" s="137"/>
      <c r="J240" s="137"/>
      <c r="K240" s="137"/>
    </row>
    <row r="241" spans="2:11">
      <c r="B241" s="136"/>
      <c r="C241" s="137"/>
      <c r="D241" s="145"/>
      <c r="E241" s="145"/>
      <c r="F241" s="145"/>
      <c r="G241" s="145"/>
      <c r="H241" s="145"/>
      <c r="I241" s="137"/>
      <c r="J241" s="137"/>
      <c r="K241" s="137"/>
    </row>
    <row r="242" spans="2:11">
      <c r="B242" s="136"/>
      <c r="C242" s="137"/>
      <c r="D242" s="145"/>
      <c r="E242" s="145"/>
      <c r="F242" s="145"/>
      <c r="G242" s="145"/>
      <c r="H242" s="145"/>
      <c r="I242" s="137"/>
      <c r="J242" s="137"/>
      <c r="K242" s="137"/>
    </row>
    <row r="243" spans="2:11">
      <c r="B243" s="136"/>
      <c r="C243" s="137"/>
      <c r="D243" s="145"/>
      <c r="E243" s="145"/>
      <c r="F243" s="145"/>
      <c r="G243" s="145"/>
      <c r="H243" s="145"/>
      <c r="I243" s="137"/>
      <c r="J243" s="137"/>
      <c r="K243" s="137"/>
    </row>
    <row r="244" spans="2:11">
      <c r="B244" s="136"/>
      <c r="C244" s="137"/>
      <c r="D244" s="145"/>
      <c r="E244" s="145"/>
      <c r="F244" s="145"/>
      <c r="G244" s="145"/>
      <c r="H244" s="145"/>
      <c r="I244" s="137"/>
      <c r="J244" s="137"/>
      <c r="K244" s="137"/>
    </row>
    <row r="245" spans="2:11">
      <c r="B245" s="136"/>
      <c r="C245" s="137"/>
      <c r="D245" s="145"/>
      <c r="E245" s="145"/>
      <c r="F245" s="145"/>
      <c r="G245" s="145"/>
      <c r="H245" s="145"/>
      <c r="I245" s="137"/>
      <c r="J245" s="137"/>
      <c r="K245" s="137"/>
    </row>
    <row r="246" spans="2:11">
      <c r="B246" s="136"/>
      <c r="C246" s="137"/>
      <c r="D246" s="145"/>
      <c r="E246" s="145"/>
      <c r="F246" s="145"/>
      <c r="G246" s="145"/>
      <c r="H246" s="145"/>
      <c r="I246" s="137"/>
      <c r="J246" s="137"/>
      <c r="K246" s="137"/>
    </row>
    <row r="247" spans="2:11">
      <c r="B247" s="136"/>
      <c r="C247" s="137"/>
      <c r="D247" s="145"/>
      <c r="E247" s="145"/>
      <c r="F247" s="145"/>
      <c r="G247" s="145"/>
      <c r="H247" s="145"/>
      <c r="I247" s="137"/>
      <c r="J247" s="137"/>
      <c r="K247" s="137"/>
    </row>
    <row r="248" spans="2:11">
      <c r="B248" s="136"/>
      <c r="C248" s="137"/>
      <c r="D248" s="145"/>
      <c r="E248" s="145"/>
      <c r="F248" s="145"/>
      <c r="G248" s="145"/>
      <c r="H248" s="145"/>
      <c r="I248" s="137"/>
      <c r="J248" s="137"/>
      <c r="K248" s="137"/>
    </row>
    <row r="249" spans="2:11">
      <c r="B249" s="136"/>
      <c r="C249" s="137"/>
      <c r="D249" s="145"/>
      <c r="E249" s="145"/>
      <c r="F249" s="145"/>
      <c r="G249" s="145"/>
      <c r="H249" s="145"/>
      <c r="I249" s="137"/>
      <c r="J249" s="137"/>
      <c r="K249" s="137"/>
    </row>
    <row r="250" spans="2:11">
      <c r="B250" s="136"/>
      <c r="C250" s="137"/>
      <c r="D250" s="145"/>
      <c r="E250" s="145"/>
      <c r="F250" s="145"/>
      <c r="G250" s="145"/>
      <c r="H250" s="145"/>
      <c r="I250" s="137"/>
      <c r="J250" s="137"/>
      <c r="K250" s="137"/>
    </row>
    <row r="251" spans="2:11">
      <c r="B251" s="136"/>
      <c r="C251" s="137"/>
      <c r="D251" s="145"/>
      <c r="E251" s="145"/>
      <c r="F251" s="145"/>
      <c r="G251" s="145"/>
      <c r="H251" s="145"/>
      <c r="I251" s="137"/>
      <c r="J251" s="137"/>
      <c r="K251" s="137"/>
    </row>
    <row r="252" spans="2:11">
      <c r="B252" s="136"/>
      <c r="C252" s="137"/>
      <c r="D252" s="145"/>
      <c r="E252" s="145"/>
      <c r="F252" s="145"/>
      <c r="G252" s="145"/>
      <c r="H252" s="145"/>
      <c r="I252" s="137"/>
      <c r="J252" s="137"/>
      <c r="K252" s="137"/>
    </row>
    <row r="253" spans="2:11">
      <c r="B253" s="136"/>
      <c r="C253" s="137"/>
      <c r="D253" s="145"/>
      <c r="E253" s="145"/>
      <c r="F253" s="145"/>
      <c r="G253" s="145"/>
      <c r="H253" s="145"/>
      <c r="I253" s="137"/>
      <c r="J253" s="137"/>
      <c r="K253" s="137"/>
    </row>
    <row r="254" spans="2:11">
      <c r="B254" s="136"/>
      <c r="C254" s="137"/>
      <c r="D254" s="145"/>
      <c r="E254" s="145"/>
      <c r="F254" s="145"/>
      <c r="G254" s="145"/>
      <c r="H254" s="145"/>
      <c r="I254" s="137"/>
      <c r="J254" s="137"/>
      <c r="K254" s="137"/>
    </row>
    <row r="255" spans="2:11">
      <c r="B255" s="136"/>
      <c r="C255" s="137"/>
      <c r="D255" s="145"/>
      <c r="E255" s="145"/>
      <c r="F255" s="145"/>
      <c r="G255" s="145"/>
      <c r="H255" s="145"/>
      <c r="I255" s="137"/>
      <c r="J255" s="137"/>
      <c r="K255" s="137"/>
    </row>
    <row r="256" spans="2:11">
      <c r="B256" s="136"/>
      <c r="C256" s="137"/>
      <c r="D256" s="145"/>
      <c r="E256" s="145"/>
      <c r="F256" s="145"/>
      <c r="G256" s="145"/>
      <c r="H256" s="145"/>
      <c r="I256" s="137"/>
      <c r="J256" s="137"/>
      <c r="K256" s="137"/>
    </row>
    <row r="257" spans="2:11">
      <c r="B257" s="136"/>
      <c r="C257" s="137"/>
      <c r="D257" s="145"/>
      <c r="E257" s="145"/>
      <c r="F257" s="145"/>
      <c r="G257" s="145"/>
      <c r="H257" s="145"/>
      <c r="I257" s="137"/>
      <c r="J257" s="137"/>
      <c r="K257" s="137"/>
    </row>
    <row r="258" spans="2:11">
      <c r="B258" s="136"/>
      <c r="C258" s="137"/>
      <c r="D258" s="145"/>
      <c r="E258" s="145"/>
      <c r="F258" s="145"/>
      <c r="G258" s="145"/>
      <c r="H258" s="145"/>
      <c r="I258" s="137"/>
      <c r="J258" s="137"/>
      <c r="K258" s="137"/>
    </row>
    <row r="259" spans="2:11">
      <c r="B259" s="136"/>
      <c r="C259" s="137"/>
      <c r="D259" s="145"/>
      <c r="E259" s="145"/>
      <c r="F259" s="145"/>
      <c r="G259" s="145"/>
      <c r="H259" s="145"/>
      <c r="I259" s="137"/>
      <c r="J259" s="137"/>
      <c r="K259" s="137"/>
    </row>
    <row r="260" spans="2:11">
      <c r="B260" s="136"/>
      <c r="C260" s="137"/>
      <c r="D260" s="145"/>
      <c r="E260" s="145"/>
      <c r="F260" s="145"/>
      <c r="G260" s="145"/>
      <c r="H260" s="145"/>
      <c r="I260" s="137"/>
      <c r="J260" s="137"/>
      <c r="K260" s="137"/>
    </row>
    <row r="261" spans="2:11">
      <c r="B261" s="136"/>
      <c r="C261" s="137"/>
      <c r="D261" s="145"/>
      <c r="E261" s="145"/>
      <c r="F261" s="145"/>
      <c r="G261" s="145"/>
      <c r="H261" s="145"/>
      <c r="I261" s="137"/>
      <c r="J261" s="137"/>
      <c r="K261" s="137"/>
    </row>
    <row r="262" spans="2:11">
      <c r="B262" s="136"/>
      <c r="C262" s="137"/>
      <c r="D262" s="145"/>
      <c r="E262" s="145"/>
      <c r="F262" s="145"/>
      <c r="G262" s="145"/>
      <c r="H262" s="145"/>
      <c r="I262" s="137"/>
      <c r="J262" s="137"/>
      <c r="K262" s="137"/>
    </row>
    <row r="263" spans="2:11">
      <c r="B263" s="136"/>
      <c r="C263" s="137"/>
      <c r="D263" s="145"/>
      <c r="E263" s="145"/>
      <c r="F263" s="145"/>
      <c r="G263" s="145"/>
      <c r="H263" s="145"/>
      <c r="I263" s="137"/>
      <c r="J263" s="137"/>
      <c r="K263" s="137"/>
    </row>
    <row r="264" spans="2:11">
      <c r="B264" s="136"/>
      <c r="C264" s="137"/>
      <c r="D264" s="145"/>
      <c r="E264" s="145"/>
      <c r="F264" s="145"/>
      <c r="G264" s="145"/>
      <c r="H264" s="145"/>
      <c r="I264" s="137"/>
      <c r="J264" s="137"/>
      <c r="K264" s="137"/>
    </row>
    <row r="265" spans="2:11">
      <c r="B265" s="136"/>
      <c r="C265" s="137"/>
      <c r="D265" s="145"/>
      <c r="E265" s="145"/>
      <c r="F265" s="145"/>
      <c r="G265" s="145"/>
      <c r="H265" s="145"/>
      <c r="I265" s="137"/>
      <c r="J265" s="137"/>
      <c r="K265" s="137"/>
    </row>
    <row r="266" spans="2:11">
      <c r="B266" s="136"/>
      <c r="C266" s="137"/>
      <c r="D266" s="145"/>
      <c r="E266" s="145"/>
      <c r="F266" s="145"/>
      <c r="G266" s="145"/>
      <c r="H266" s="145"/>
      <c r="I266" s="137"/>
      <c r="J266" s="137"/>
      <c r="K266" s="137"/>
    </row>
    <row r="267" spans="2:11">
      <c r="B267" s="136"/>
      <c r="C267" s="137"/>
      <c r="D267" s="145"/>
      <c r="E267" s="145"/>
      <c r="F267" s="145"/>
      <c r="G267" s="145"/>
      <c r="H267" s="145"/>
      <c r="I267" s="137"/>
      <c r="J267" s="137"/>
      <c r="K267" s="137"/>
    </row>
    <row r="268" spans="2:11">
      <c r="B268" s="136"/>
      <c r="C268" s="137"/>
      <c r="D268" s="145"/>
      <c r="E268" s="145"/>
      <c r="F268" s="145"/>
      <c r="G268" s="145"/>
      <c r="H268" s="145"/>
      <c r="I268" s="137"/>
      <c r="J268" s="137"/>
      <c r="K268" s="137"/>
    </row>
    <row r="269" spans="2:11">
      <c r="B269" s="136"/>
      <c r="C269" s="137"/>
      <c r="D269" s="145"/>
      <c r="E269" s="145"/>
      <c r="F269" s="145"/>
      <c r="G269" s="145"/>
      <c r="H269" s="145"/>
      <c r="I269" s="137"/>
      <c r="J269" s="137"/>
      <c r="K269" s="137"/>
    </row>
    <row r="270" spans="2:11">
      <c r="B270" s="136"/>
      <c r="C270" s="137"/>
      <c r="D270" s="145"/>
      <c r="E270" s="145"/>
      <c r="F270" s="145"/>
      <c r="G270" s="145"/>
      <c r="H270" s="145"/>
      <c r="I270" s="137"/>
      <c r="J270" s="137"/>
      <c r="K270" s="137"/>
    </row>
    <row r="271" spans="2:11">
      <c r="B271" s="136"/>
      <c r="C271" s="137"/>
      <c r="D271" s="145"/>
      <c r="E271" s="145"/>
      <c r="F271" s="145"/>
      <c r="G271" s="145"/>
      <c r="H271" s="145"/>
      <c r="I271" s="137"/>
      <c r="J271" s="137"/>
      <c r="K271" s="137"/>
    </row>
    <row r="272" spans="2:11">
      <c r="B272" s="136"/>
      <c r="C272" s="137"/>
      <c r="D272" s="145"/>
      <c r="E272" s="145"/>
      <c r="F272" s="145"/>
      <c r="G272" s="145"/>
      <c r="H272" s="145"/>
      <c r="I272" s="137"/>
      <c r="J272" s="137"/>
      <c r="K272" s="137"/>
    </row>
    <row r="273" spans="2:11">
      <c r="B273" s="136"/>
      <c r="C273" s="137"/>
      <c r="D273" s="145"/>
      <c r="E273" s="145"/>
      <c r="F273" s="145"/>
      <c r="G273" s="145"/>
      <c r="H273" s="145"/>
      <c r="I273" s="137"/>
      <c r="J273" s="137"/>
      <c r="K273" s="137"/>
    </row>
    <row r="274" spans="2:11">
      <c r="B274" s="136"/>
      <c r="C274" s="137"/>
      <c r="D274" s="145"/>
      <c r="E274" s="145"/>
      <c r="F274" s="145"/>
      <c r="G274" s="145"/>
      <c r="H274" s="145"/>
      <c r="I274" s="137"/>
      <c r="J274" s="137"/>
      <c r="K274" s="137"/>
    </row>
    <row r="275" spans="2:11">
      <c r="B275" s="136"/>
      <c r="C275" s="137"/>
      <c r="D275" s="145"/>
      <c r="E275" s="145"/>
      <c r="F275" s="145"/>
      <c r="G275" s="145"/>
      <c r="H275" s="145"/>
      <c r="I275" s="137"/>
      <c r="J275" s="137"/>
      <c r="K275" s="137"/>
    </row>
    <row r="276" spans="2:11">
      <c r="B276" s="136"/>
      <c r="C276" s="137"/>
      <c r="D276" s="145"/>
      <c r="E276" s="145"/>
      <c r="F276" s="145"/>
      <c r="G276" s="145"/>
      <c r="H276" s="145"/>
      <c r="I276" s="137"/>
      <c r="J276" s="137"/>
      <c r="K276" s="137"/>
    </row>
    <row r="277" spans="2:11">
      <c r="B277" s="136"/>
      <c r="C277" s="137"/>
      <c r="D277" s="145"/>
      <c r="E277" s="145"/>
      <c r="F277" s="145"/>
      <c r="G277" s="145"/>
      <c r="H277" s="145"/>
      <c r="I277" s="137"/>
      <c r="J277" s="137"/>
      <c r="K277" s="137"/>
    </row>
    <row r="278" spans="2:11">
      <c r="B278" s="136"/>
      <c r="C278" s="137"/>
      <c r="D278" s="145"/>
      <c r="E278" s="145"/>
      <c r="F278" s="145"/>
      <c r="G278" s="145"/>
      <c r="H278" s="145"/>
      <c r="I278" s="137"/>
      <c r="J278" s="137"/>
      <c r="K278" s="137"/>
    </row>
    <row r="279" spans="2:11">
      <c r="B279" s="136"/>
      <c r="C279" s="137"/>
      <c r="D279" s="145"/>
      <c r="E279" s="145"/>
      <c r="F279" s="145"/>
      <c r="G279" s="145"/>
      <c r="H279" s="145"/>
      <c r="I279" s="137"/>
      <c r="J279" s="137"/>
      <c r="K279" s="137"/>
    </row>
    <row r="280" spans="2:11">
      <c r="B280" s="136"/>
      <c r="C280" s="137"/>
      <c r="D280" s="145"/>
      <c r="E280" s="145"/>
      <c r="F280" s="145"/>
      <c r="G280" s="145"/>
      <c r="H280" s="145"/>
      <c r="I280" s="137"/>
      <c r="J280" s="137"/>
      <c r="K280" s="137"/>
    </row>
    <row r="281" spans="2:11">
      <c r="B281" s="136"/>
      <c r="C281" s="137"/>
      <c r="D281" s="145"/>
      <c r="E281" s="145"/>
      <c r="F281" s="145"/>
      <c r="G281" s="145"/>
      <c r="H281" s="145"/>
      <c r="I281" s="137"/>
      <c r="J281" s="137"/>
      <c r="K281" s="137"/>
    </row>
    <row r="282" spans="2:11">
      <c r="B282" s="136"/>
      <c r="C282" s="137"/>
      <c r="D282" s="145"/>
      <c r="E282" s="145"/>
      <c r="F282" s="145"/>
      <c r="G282" s="145"/>
      <c r="H282" s="145"/>
      <c r="I282" s="137"/>
      <c r="J282" s="137"/>
      <c r="K282" s="137"/>
    </row>
    <row r="283" spans="2:11">
      <c r="B283" s="136"/>
      <c r="C283" s="137"/>
      <c r="D283" s="145"/>
      <c r="E283" s="145"/>
      <c r="F283" s="145"/>
      <c r="G283" s="145"/>
      <c r="H283" s="145"/>
      <c r="I283" s="137"/>
      <c r="J283" s="137"/>
      <c r="K283" s="137"/>
    </row>
    <row r="284" spans="2:11">
      <c r="B284" s="136"/>
      <c r="C284" s="137"/>
      <c r="D284" s="145"/>
      <c r="E284" s="145"/>
      <c r="F284" s="145"/>
      <c r="G284" s="145"/>
      <c r="H284" s="145"/>
      <c r="I284" s="137"/>
      <c r="J284" s="137"/>
      <c r="K284" s="137"/>
    </row>
    <row r="285" spans="2:11">
      <c r="B285" s="136"/>
      <c r="C285" s="137"/>
      <c r="D285" s="145"/>
      <c r="E285" s="145"/>
      <c r="F285" s="145"/>
      <c r="G285" s="145"/>
      <c r="H285" s="145"/>
      <c r="I285" s="137"/>
      <c r="J285" s="137"/>
      <c r="K285" s="137"/>
    </row>
    <row r="286" spans="2:11">
      <c r="B286" s="136"/>
      <c r="C286" s="137"/>
      <c r="D286" s="145"/>
      <c r="E286" s="145"/>
      <c r="F286" s="145"/>
      <c r="G286" s="145"/>
      <c r="H286" s="145"/>
      <c r="I286" s="137"/>
      <c r="J286" s="137"/>
      <c r="K286" s="137"/>
    </row>
    <row r="287" spans="2:11">
      <c r="B287" s="136"/>
      <c r="C287" s="137"/>
      <c r="D287" s="145"/>
      <c r="E287" s="145"/>
      <c r="F287" s="145"/>
      <c r="G287" s="145"/>
      <c r="H287" s="145"/>
      <c r="I287" s="137"/>
      <c r="J287" s="137"/>
      <c r="K287" s="137"/>
    </row>
    <row r="288" spans="2:11">
      <c r="B288" s="136"/>
      <c r="C288" s="137"/>
      <c r="D288" s="145"/>
      <c r="E288" s="145"/>
      <c r="F288" s="145"/>
      <c r="G288" s="145"/>
      <c r="H288" s="145"/>
      <c r="I288" s="137"/>
      <c r="J288" s="137"/>
      <c r="K288" s="137"/>
    </row>
    <row r="289" spans="2:11">
      <c r="B289" s="136"/>
      <c r="C289" s="137"/>
      <c r="D289" s="145"/>
      <c r="E289" s="145"/>
      <c r="F289" s="145"/>
      <c r="G289" s="145"/>
      <c r="H289" s="145"/>
      <c r="I289" s="137"/>
      <c r="J289" s="137"/>
      <c r="K289" s="137"/>
    </row>
    <row r="290" spans="2:11">
      <c r="B290" s="136"/>
      <c r="C290" s="137"/>
      <c r="D290" s="145"/>
      <c r="E290" s="145"/>
      <c r="F290" s="145"/>
      <c r="G290" s="145"/>
      <c r="H290" s="145"/>
      <c r="I290" s="137"/>
      <c r="J290" s="137"/>
      <c r="K290" s="137"/>
    </row>
    <row r="291" spans="2:11">
      <c r="B291" s="136"/>
      <c r="C291" s="137"/>
      <c r="D291" s="145"/>
      <c r="E291" s="145"/>
      <c r="F291" s="145"/>
      <c r="G291" s="145"/>
      <c r="H291" s="145"/>
      <c r="I291" s="137"/>
      <c r="J291" s="137"/>
      <c r="K291" s="137"/>
    </row>
    <row r="292" spans="2:11">
      <c r="B292" s="136"/>
      <c r="C292" s="137"/>
      <c r="D292" s="145"/>
      <c r="E292" s="145"/>
      <c r="F292" s="145"/>
      <c r="G292" s="145"/>
      <c r="H292" s="145"/>
      <c r="I292" s="137"/>
      <c r="J292" s="137"/>
      <c r="K292" s="137"/>
    </row>
    <row r="293" spans="2:11">
      <c r="B293" s="136"/>
      <c r="C293" s="137"/>
      <c r="D293" s="145"/>
      <c r="E293" s="145"/>
      <c r="F293" s="145"/>
      <c r="G293" s="145"/>
      <c r="H293" s="145"/>
      <c r="I293" s="137"/>
      <c r="J293" s="137"/>
      <c r="K293" s="137"/>
    </row>
    <row r="294" spans="2:11">
      <c r="B294" s="136"/>
      <c r="C294" s="137"/>
      <c r="D294" s="145"/>
      <c r="E294" s="145"/>
      <c r="F294" s="145"/>
      <c r="G294" s="145"/>
      <c r="H294" s="145"/>
      <c r="I294" s="137"/>
      <c r="J294" s="137"/>
      <c r="K294" s="137"/>
    </row>
    <row r="295" spans="2:11">
      <c r="B295" s="136"/>
      <c r="C295" s="137"/>
      <c r="D295" s="145"/>
      <c r="E295" s="145"/>
      <c r="F295" s="145"/>
      <c r="G295" s="145"/>
      <c r="H295" s="145"/>
      <c r="I295" s="137"/>
      <c r="J295" s="137"/>
      <c r="K295" s="137"/>
    </row>
    <row r="296" spans="2:11">
      <c r="B296" s="136"/>
      <c r="C296" s="137"/>
      <c r="D296" s="145"/>
      <c r="E296" s="145"/>
      <c r="F296" s="145"/>
      <c r="G296" s="145"/>
      <c r="H296" s="145"/>
      <c r="I296" s="137"/>
      <c r="J296" s="137"/>
      <c r="K296" s="137"/>
    </row>
    <row r="297" spans="2:11">
      <c r="B297" s="136"/>
      <c r="C297" s="137"/>
      <c r="D297" s="145"/>
      <c r="E297" s="145"/>
      <c r="F297" s="145"/>
      <c r="G297" s="145"/>
      <c r="H297" s="145"/>
      <c r="I297" s="137"/>
      <c r="J297" s="137"/>
      <c r="K297" s="137"/>
    </row>
    <row r="298" spans="2:11">
      <c r="B298" s="136"/>
      <c r="C298" s="137"/>
      <c r="D298" s="145"/>
      <c r="E298" s="145"/>
      <c r="F298" s="145"/>
      <c r="G298" s="145"/>
      <c r="H298" s="145"/>
      <c r="I298" s="137"/>
      <c r="J298" s="137"/>
      <c r="K298" s="137"/>
    </row>
    <row r="299" spans="2:11">
      <c r="B299" s="136"/>
      <c r="C299" s="137"/>
      <c r="D299" s="145"/>
      <c r="E299" s="145"/>
      <c r="F299" s="145"/>
      <c r="G299" s="145"/>
      <c r="H299" s="145"/>
      <c r="I299" s="137"/>
      <c r="J299" s="137"/>
      <c r="K299" s="137"/>
    </row>
    <row r="300" spans="2:11">
      <c r="B300" s="136"/>
      <c r="C300" s="137"/>
      <c r="D300" s="145"/>
      <c r="E300" s="145"/>
      <c r="F300" s="145"/>
      <c r="G300" s="145"/>
      <c r="H300" s="145"/>
      <c r="I300" s="137"/>
      <c r="J300" s="137"/>
      <c r="K300" s="137"/>
    </row>
    <row r="301" spans="2:11">
      <c r="B301" s="136"/>
      <c r="C301" s="137"/>
      <c r="D301" s="145"/>
      <c r="E301" s="145"/>
      <c r="F301" s="145"/>
      <c r="G301" s="145"/>
      <c r="H301" s="145"/>
      <c r="I301" s="137"/>
      <c r="J301" s="137"/>
      <c r="K301" s="137"/>
    </row>
    <row r="302" spans="2:11">
      <c r="B302" s="136"/>
      <c r="C302" s="137"/>
      <c r="D302" s="145"/>
      <c r="E302" s="145"/>
      <c r="F302" s="145"/>
      <c r="G302" s="145"/>
      <c r="H302" s="145"/>
      <c r="I302" s="137"/>
      <c r="J302" s="137"/>
      <c r="K302" s="137"/>
    </row>
    <row r="303" spans="2:11">
      <c r="B303" s="136"/>
      <c r="C303" s="137"/>
      <c r="D303" s="145"/>
      <c r="E303" s="145"/>
      <c r="F303" s="145"/>
      <c r="G303" s="145"/>
      <c r="H303" s="145"/>
      <c r="I303" s="137"/>
      <c r="J303" s="137"/>
      <c r="K303" s="137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I13:I27 C5:C1048576 I1:I11 D1:H27 A1:B1048576 J1:XFD27 D28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/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48.42578125" style="1" bestFit="1" customWidth="1"/>
    <col min="4" max="4" width="11.85546875" style="1" customWidth="1"/>
    <col min="5" max="16384" width="9.140625" style="1"/>
  </cols>
  <sheetData>
    <row r="1" spans="2:6">
      <c r="B1" s="46" t="s">
        <v>148</v>
      </c>
      <c r="C1" s="67" t="s" vm="1">
        <v>236</v>
      </c>
    </row>
    <row r="2" spans="2:6">
      <c r="B2" s="46" t="s">
        <v>147</v>
      </c>
      <c r="C2" s="67" t="s">
        <v>237</v>
      </c>
    </row>
    <row r="3" spans="2:6">
      <c r="B3" s="46" t="s">
        <v>149</v>
      </c>
      <c r="C3" s="67" t="s">
        <v>238</v>
      </c>
    </row>
    <row r="4" spans="2:6">
      <c r="B4" s="46" t="s">
        <v>150</v>
      </c>
      <c r="C4" s="67">
        <v>2102</v>
      </c>
    </row>
    <row r="6" spans="2:6" ht="26.25" customHeight="1">
      <c r="B6" s="180" t="s">
        <v>183</v>
      </c>
      <c r="C6" s="181"/>
      <c r="D6" s="182"/>
    </row>
    <row r="7" spans="2:6" s="3" customFormat="1" ht="31.5">
      <c r="B7" s="47" t="s">
        <v>118</v>
      </c>
      <c r="C7" s="52" t="s">
        <v>110</v>
      </c>
      <c r="D7" s="53" t="s">
        <v>109</v>
      </c>
    </row>
    <row r="8" spans="2:6" s="3" customFormat="1">
      <c r="B8" s="14"/>
      <c r="C8" s="31" t="s">
        <v>215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89" t="s">
        <v>3563</v>
      </c>
      <c r="C10" s="80">
        <f>C11+C70</f>
        <v>4762803.1523023248</v>
      </c>
      <c r="D10" s="89"/>
    </row>
    <row r="11" spans="2:6">
      <c r="B11" s="70" t="s">
        <v>24</v>
      </c>
      <c r="C11" s="80">
        <v>686939.84377619706</v>
      </c>
      <c r="D11" s="113"/>
    </row>
    <row r="12" spans="2:6">
      <c r="B12" s="170" t="s">
        <v>3571</v>
      </c>
      <c r="C12" s="83">
        <v>4306.1856739200002</v>
      </c>
      <c r="D12" s="171">
        <v>45640</v>
      </c>
      <c r="E12" s="3"/>
      <c r="F12" s="3"/>
    </row>
    <row r="13" spans="2:6">
      <c r="B13" s="170" t="s">
        <v>3572</v>
      </c>
      <c r="C13" s="83">
        <v>4054.7271099999998</v>
      </c>
      <c r="D13" s="171">
        <v>45291</v>
      </c>
      <c r="E13" s="3"/>
      <c r="F13" s="3"/>
    </row>
    <row r="14" spans="2:6">
      <c r="B14" s="170" t="s">
        <v>3573</v>
      </c>
      <c r="C14" s="83">
        <v>335.59823</v>
      </c>
      <c r="D14" s="171">
        <v>45657</v>
      </c>
    </row>
    <row r="15" spans="2:6">
      <c r="B15" s="170" t="s">
        <v>3574</v>
      </c>
      <c r="C15" s="83">
        <v>27125.937802403201</v>
      </c>
      <c r="D15" s="171">
        <v>46772</v>
      </c>
      <c r="E15" s="3"/>
      <c r="F15" s="3"/>
    </row>
    <row r="16" spans="2:6">
      <c r="B16" s="170" t="s">
        <v>3805</v>
      </c>
      <c r="C16" s="83">
        <v>7901.0683128400715</v>
      </c>
      <c r="D16" s="171">
        <v>46698</v>
      </c>
      <c r="E16" s="3"/>
      <c r="F16" s="3"/>
    </row>
    <row r="17" spans="2:4">
      <c r="B17" s="170" t="s">
        <v>3575</v>
      </c>
      <c r="C17" s="83">
        <v>764.8</v>
      </c>
      <c r="D17" s="171">
        <v>45456</v>
      </c>
    </row>
    <row r="18" spans="2:4">
      <c r="B18" s="170" t="s">
        <v>2136</v>
      </c>
      <c r="C18" s="83">
        <v>15254.860835469941</v>
      </c>
      <c r="D18" s="171">
        <v>48274</v>
      </c>
    </row>
    <row r="19" spans="2:4">
      <c r="B19" s="170" t="s">
        <v>2137</v>
      </c>
      <c r="C19" s="83">
        <v>8030.9458431387138</v>
      </c>
      <c r="D19" s="171">
        <v>48274</v>
      </c>
    </row>
    <row r="20" spans="2:4">
      <c r="B20" s="170" t="s">
        <v>3576</v>
      </c>
      <c r="C20" s="83">
        <v>3584.2880615890294</v>
      </c>
      <c r="D20" s="171">
        <v>46054</v>
      </c>
    </row>
    <row r="21" spans="2:4">
      <c r="B21" s="170" t="s">
        <v>2158</v>
      </c>
      <c r="C21" s="83">
        <v>1732.7125248</v>
      </c>
      <c r="D21" s="171">
        <v>45291</v>
      </c>
    </row>
    <row r="22" spans="2:4">
      <c r="B22" s="170" t="s">
        <v>2159</v>
      </c>
      <c r="C22" s="83">
        <v>1991.172096</v>
      </c>
      <c r="D22" s="171">
        <v>45291</v>
      </c>
    </row>
    <row r="23" spans="2:4">
      <c r="B23" s="170" t="s">
        <v>2160</v>
      </c>
      <c r="C23" s="83">
        <v>30248.036018239996</v>
      </c>
      <c r="D23" s="171">
        <v>47969</v>
      </c>
    </row>
    <row r="24" spans="2:4">
      <c r="B24" s="170" t="s">
        <v>3577</v>
      </c>
      <c r="C24" s="83">
        <v>1147.1996558399999</v>
      </c>
      <c r="D24" s="171">
        <v>45259</v>
      </c>
    </row>
    <row r="25" spans="2:4">
      <c r="B25" s="170" t="s">
        <v>3578</v>
      </c>
      <c r="C25" s="83">
        <v>1956.2663180799998</v>
      </c>
      <c r="D25" s="171">
        <v>45834</v>
      </c>
    </row>
    <row r="26" spans="2:4">
      <c r="B26" s="170" t="s">
        <v>3579</v>
      </c>
      <c r="C26" s="83">
        <v>3576.5222302399998</v>
      </c>
      <c r="D26" s="171">
        <v>47209</v>
      </c>
    </row>
    <row r="27" spans="2:4">
      <c r="B27" s="170" t="s">
        <v>3580</v>
      </c>
      <c r="C27" s="83">
        <v>45116.912664813244</v>
      </c>
      <c r="D27" s="171">
        <v>48297</v>
      </c>
    </row>
    <row r="28" spans="2:4">
      <c r="B28" s="170" t="s">
        <v>2166</v>
      </c>
      <c r="C28" s="83">
        <v>25567.17354</v>
      </c>
      <c r="D28" s="171">
        <v>47118</v>
      </c>
    </row>
    <row r="29" spans="2:4">
      <c r="B29" s="170" t="s">
        <v>3581</v>
      </c>
      <c r="C29" s="83">
        <v>235.48891792000001</v>
      </c>
      <c r="D29" s="171">
        <v>47907</v>
      </c>
    </row>
    <row r="30" spans="2:4">
      <c r="B30" s="170" t="s">
        <v>3582</v>
      </c>
      <c r="C30" s="83">
        <v>5846.1009139200005</v>
      </c>
      <c r="D30" s="171">
        <v>47848</v>
      </c>
    </row>
    <row r="31" spans="2:4">
      <c r="B31" s="170" t="s">
        <v>3583</v>
      </c>
      <c r="C31" s="83">
        <v>211.03474384</v>
      </c>
      <c r="D31" s="171">
        <v>47848</v>
      </c>
    </row>
    <row r="32" spans="2:4">
      <c r="B32" s="170" t="s">
        <v>3584</v>
      </c>
      <c r="C32" s="83">
        <v>260.03199999999998</v>
      </c>
      <c r="D32" s="171">
        <v>45765</v>
      </c>
    </row>
    <row r="33" spans="2:4">
      <c r="B33" s="170" t="s">
        <v>3585</v>
      </c>
      <c r="C33" s="83">
        <v>25845.211039999998</v>
      </c>
      <c r="D33" s="171">
        <v>47969</v>
      </c>
    </row>
    <row r="34" spans="2:4">
      <c r="B34" s="170" t="s">
        <v>3586</v>
      </c>
      <c r="C34" s="83">
        <v>15050.760064484799</v>
      </c>
      <c r="D34" s="171">
        <v>47209</v>
      </c>
    </row>
    <row r="35" spans="2:4">
      <c r="B35" s="170" t="s">
        <v>3587</v>
      </c>
      <c r="C35" s="83">
        <v>35238.362828039266</v>
      </c>
      <c r="D35" s="171">
        <v>47308</v>
      </c>
    </row>
    <row r="36" spans="2:4">
      <c r="B36" s="170" t="s">
        <v>3588</v>
      </c>
      <c r="C36" s="83">
        <v>8634.7586102879995</v>
      </c>
      <c r="D36" s="171">
        <v>47467</v>
      </c>
    </row>
    <row r="37" spans="2:4">
      <c r="B37" s="170" t="s">
        <v>3589</v>
      </c>
      <c r="C37" s="83">
        <v>6314.0655099999994</v>
      </c>
      <c r="D37" s="171">
        <v>45534</v>
      </c>
    </row>
    <row r="38" spans="2:4">
      <c r="B38" s="170" t="s">
        <v>3590</v>
      </c>
      <c r="C38" s="83">
        <v>23120.657600000002</v>
      </c>
      <c r="D38" s="171">
        <v>48700</v>
      </c>
    </row>
    <row r="39" spans="2:4">
      <c r="B39" s="170" t="s">
        <v>3591</v>
      </c>
      <c r="C39" s="83">
        <v>230.36439000000001</v>
      </c>
      <c r="D39" s="171">
        <v>45534</v>
      </c>
    </row>
    <row r="40" spans="2:4">
      <c r="B40" s="170" t="s">
        <v>3592</v>
      </c>
      <c r="C40" s="83">
        <v>8169.4979617600002</v>
      </c>
      <c r="D40" s="171">
        <v>46132</v>
      </c>
    </row>
    <row r="41" spans="2:4">
      <c r="B41" s="170" t="s">
        <v>3593</v>
      </c>
      <c r="C41" s="83">
        <v>52089.279990000003</v>
      </c>
      <c r="D41" s="171">
        <v>50256</v>
      </c>
    </row>
    <row r="42" spans="2:4">
      <c r="B42" s="170" t="s">
        <v>3594</v>
      </c>
      <c r="C42" s="83">
        <v>20410.620065900002</v>
      </c>
      <c r="D42" s="171">
        <v>46539</v>
      </c>
    </row>
    <row r="43" spans="2:4">
      <c r="B43" s="170" t="s">
        <v>3595</v>
      </c>
      <c r="C43" s="83">
        <v>53754.477209999997</v>
      </c>
      <c r="D43" s="171">
        <v>47938</v>
      </c>
    </row>
    <row r="44" spans="2:4">
      <c r="B44" s="170" t="s">
        <v>3596</v>
      </c>
      <c r="C44" s="83">
        <v>9563.4341586999999</v>
      </c>
      <c r="D44" s="171">
        <v>45823</v>
      </c>
    </row>
    <row r="45" spans="2:4">
      <c r="B45" s="170" t="s">
        <v>2179</v>
      </c>
      <c r="C45" s="83">
        <v>4076.0287036437931</v>
      </c>
      <c r="D45" s="171">
        <v>46752</v>
      </c>
    </row>
    <row r="46" spans="2:4">
      <c r="B46" s="170" t="s">
        <v>2180</v>
      </c>
      <c r="C46" s="83">
        <v>37204.606544964845</v>
      </c>
      <c r="D46" s="171">
        <v>48233</v>
      </c>
    </row>
    <row r="47" spans="2:4">
      <c r="B47" s="170" t="s">
        <v>2181</v>
      </c>
      <c r="C47" s="83">
        <v>2313.3567429323534</v>
      </c>
      <c r="D47" s="171">
        <v>45230</v>
      </c>
    </row>
    <row r="48" spans="2:4">
      <c r="B48" s="170" t="s">
        <v>3597</v>
      </c>
      <c r="C48" s="83">
        <v>11670.342053283495</v>
      </c>
      <c r="D48" s="171">
        <v>48212</v>
      </c>
    </row>
    <row r="49" spans="2:4">
      <c r="B49" s="170" t="s">
        <v>3598</v>
      </c>
      <c r="C49" s="83">
        <v>212.22530799999998</v>
      </c>
      <c r="D49" s="171">
        <v>47566</v>
      </c>
    </row>
    <row r="50" spans="2:4">
      <c r="B50" s="170" t="s">
        <v>3599</v>
      </c>
      <c r="C50" s="83">
        <v>8646.2037168500428</v>
      </c>
      <c r="D50" s="171">
        <v>48212</v>
      </c>
    </row>
    <row r="51" spans="2:4">
      <c r="B51" s="170" t="s">
        <v>3600</v>
      </c>
      <c r="C51" s="83">
        <v>147.77763872</v>
      </c>
      <c r="D51" s="171">
        <v>48297</v>
      </c>
    </row>
    <row r="52" spans="2:4">
      <c r="B52" s="170" t="s">
        <v>3601</v>
      </c>
      <c r="C52" s="83">
        <v>3158.2253479999999</v>
      </c>
      <c r="D52" s="171">
        <v>45621</v>
      </c>
    </row>
    <row r="53" spans="2:4">
      <c r="B53" s="170" t="s">
        <v>3602</v>
      </c>
      <c r="C53" s="83">
        <v>13020.291522711997</v>
      </c>
      <c r="D53" s="171">
        <v>46631</v>
      </c>
    </row>
    <row r="54" spans="2:4">
      <c r="B54" s="170" t="s">
        <v>3603</v>
      </c>
      <c r="C54" s="83">
        <v>52.878271999999996</v>
      </c>
      <c r="D54" s="171">
        <v>45778</v>
      </c>
    </row>
    <row r="55" spans="2:4">
      <c r="B55" s="170" t="s">
        <v>3604</v>
      </c>
      <c r="C55" s="83">
        <v>249.99185741279999</v>
      </c>
      <c r="D55" s="171">
        <v>46234</v>
      </c>
    </row>
    <row r="56" spans="2:4">
      <c r="B56" s="170" t="s">
        <v>3605</v>
      </c>
      <c r="C56" s="83">
        <v>5854.0844393279995</v>
      </c>
      <c r="D56" s="171">
        <v>48214</v>
      </c>
    </row>
    <row r="57" spans="2:4">
      <c r="B57" s="170" t="s">
        <v>3606</v>
      </c>
      <c r="C57" s="83">
        <v>8272.4355676799987</v>
      </c>
      <c r="D57" s="171">
        <v>48214</v>
      </c>
    </row>
    <row r="58" spans="2:4">
      <c r="B58" s="170" t="s">
        <v>3607</v>
      </c>
      <c r="C58" s="83">
        <v>1520.5961835919998</v>
      </c>
      <c r="D58" s="171">
        <v>45536</v>
      </c>
    </row>
    <row r="59" spans="2:4">
      <c r="B59" s="170" t="s">
        <v>3608</v>
      </c>
      <c r="C59" s="83">
        <v>59356.663289999997</v>
      </c>
      <c r="D59" s="171">
        <v>46661</v>
      </c>
    </row>
    <row r="60" spans="2:4">
      <c r="B60" s="170" t="s">
        <v>2191</v>
      </c>
      <c r="C60" s="83">
        <v>52147.262066399999</v>
      </c>
      <c r="D60" s="171">
        <v>46661</v>
      </c>
    </row>
    <row r="61" spans="2:4">
      <c r="B61" s="170" t="s">
        <v>3806</v>
      </c>
      <c r="C61" s="83">
        <v>695.21400313631648</v>
      </c>
      <c r="D61" s="171">
        <v>45383</v>
      </c>
    </row>
    <row r="62" spans="2:4">
      <c r="B62" s="170" t="s">
        <v>3807</v>
      </c>
      <c r="C62" s="83">
        <v>19135.260008969806</v>
      </c>
      <c r="D62" s="171">
        <v>46871</v>
      </c>
    </row>
    <row r="63" spans="2:4">
      <c r="B63" s="170" t="s">
        <v>3808</v>
      </c>
      <c r="C63" s="83">
        <v>644.47616075553049</v>
      </c>
      <c r="D63" s="171">
        <v>48482</v>
      </c>
    </row>
    <row r="64" spans="2:4">
      <c r="B64" s="170" t="s">
        <v>3809</v>
      </c>
      <c r="C64" s="83">
        <v>5950.9107033030677</v>
      </c>
      <c r="D64" s="171">
        <v>45473</v>
      </c>
    </row>
    <row r="65" spans="2:4">
      <c r="B65" s="170" t="s">
        <v>3810</v>
      </c>
      <c r="C65" s="83">
        <v>240.05491005995998</v>
      </c>
      <c r="D65" s="171">
        <v>48844</v>
      </c>
    </row>
    <row r="66" spans="2:4">
      <c r="B66" s="170" t="s">
        <v>3811</v>
      </c>
      <c r="C66" s="83">
        <v>457.84914475313241</v>
      </c>
      <c r="D66" s="171">
        <v>45340</v>
      </c>
    </row>
    <row r="67" spans="2:4">
      <c r="B67" s="170" t="s">
        <v>3812</v>
      </c>
      <c r="C67" s="83">
        <v>816.77300000000002</v>
      </c>
      <c r="D67" s="171">
        <v>45838</v>
      </c>
    </row>
    <row r="68" spans="2:4">
      <c r="B68" s="170" t="s">
        <v>3813</v>
      </c>
      <c r="C68" s="83">
        <v>977.46466747378838</v>
      </c>
      <c r="D68" s="171">
        <v>52047</v>
      </c>
    </row>
    <row r="69" spans="2:4">
      <c r="B69" s="170" t="s">
        <v>3814</v>
      </c>
      <c r="C69" s="83">
        <v>2450.319</v>
      </c>
      <c r="D69" s="171">
        <v>45363</v>
      </c>
    </row>
    <row r="70" spans="2:4">
      <c r="B70" s="172" t="s">
        <v>41</v>
      </c>
      <c r="C70" s="80">
        <f>SUM(C71:C258)</f>
        <v>4075863.3085261276</v>
      </c>
      <c r="D70" s="173"/>
    </row>
    <row r="71" spans="2:4">
      <c r="B71" s="170" t="s">
        <v>3609</v>
      </c>
      <c r="C71" s="83">
        <v>46666.948608799998</v>
      </c>
      <c r="D71" s="171">
        <v>47201</v>
      </c>
    </row>
    <row r="72" spans="2:4">
      <c r="B72" s="170" t="s">
        <v>3610</v>
      </c>
      <c r="C72" s="83">
        <v>2950.9019590490798</v>
      </c>
      <c r="D72" s="171">
        <v>47270</v>
      </c>
    </row>
    <row r="73" spans="2:4">
      <c r="B73" s="170" t="s">
        <v>3611</v>
      </c>
      <c r="C73" s="83">
        <v>30725.838362365001</v>
      </c>
      <c r="D73" s="171">
        <v>48366</v>
      </c>
    </row>
    <row r="74" spans="2:4">
      <c r="B74" s="170" t="s">
        <v>3612</v>
      </c>
      <c r="C74" s="83">
        <v>51560.804346559991</v>
      </c>
      <c r="D74" s="171">
        <v>48914</v>
      </c>
    </row>
    <row r="75" spans="2:4">
      <c r="B75" s="170" t="s">
        <v>2243</v>
      </c>
      <c r="C75" s="83">
        <v>4417.9990275400951</v>
      </c>
      <c r="D75" s="171">
        <v>47467</v>
      </c>
    </row>
    <row r="76" spans="2:4">
      <c r="B76" s="170" t="s">
        <v>2248</v>
      </c>
      <c r="C76" s="83">
        <v>14956.04541498145</v>
      </c>
      <c r="D76" s="171">
        <v>47848</v>
      </c>
    </row>
    <row r="77" spans="2:4">
      <c r="B77" s="170" t="s">
        <v>3613</v>
      </c>
      <c r="C77" s="83">
        <v>29039.904212951998</v>
      </c>
      <c r="D77" s="171">
        <v>46601</v>
      </c>
    </row>
    <row r="78" spans="2:4">
      <c r="B78" s="170" t="s">
        <v>2250</v>
      </c>
      <c r="C78" s="83">
        <v>11389.0025395968</v>
      </c>
      <c r="D78" s="171">
        <v>46371</v>
      </c>
    </row>
    <row r="79" spans="2:4">
      <c r="B79" s="170" t="s">
        <v>3614</v>
      </c>
      <c r="C79" s="83">
        <v>33814.629727305597</v>
      </c>
      <c r="D79" s="171">
        <v>47209</v>
      </c>
    </row>
    <row r="80" spans="2:4">
      <c r="B80" s="170" t="s">
        <v>2254</v>
      </c>
      <c r="C80" s="83">
        <v>3831.2206702944</v>
      </c>
      <c r="D80" s="171">
        <v>47209</v>
      </c>
    </row>
    <row r="81" spans="2:4">
      <c r="B81" s="170" t="s">
        <v>3615</v>
      </c>
      <c r="C81" s="83">
        <v>17324.534157133341</v>
      </c>
      <c r="D81" s="171">
        <v>45778</v>
      </c>
    </row>
    <row r="82" spans="2:4">
      <c r="B82" s="170" t="s">
        <v>3616</v>
      </c>
      <c r="C82" s="83">
        <v>41638.023246829252</v>
      </c>
      <c r="D82" s="171">
        <v>46997</v>
      </c>
    </row>
    <row r="83" spans="2:4">
      <c r="B83" s="170" t="s">
        <v>3617</v>
      </c>
      <c r="C83" s="83">
        <v>59634.313075296661</v>
      </c>
      <c r="D83" s="171">
        <v>46997</v>
      </c>
    </row>
    <row r="84" spans="2:4">
      <c r="B84" s="170" t="s">
        <v>3618</v>
      </c>
      <c r="C84" s="83">
        <v>45649.683656249596</v>
      </c>
      <c r="D84" s="171">
        <v>45343</v>
      </c>
    </row>
    <row r="85" spans="2:4">
      <c r="B85" s="170" t="s">
        <v>3619</v>
      </c>
      <c r="C85" s="83">
        <v>49030.485534559994</v>
      </c>
      <c r="D85" s="171">
        <v>47082</v>
      </c>
    </row>
    <row r="86" spans="2:4">
      <c r="B86" s="170" t="s">
        <v>3620</v>
      </c>
      <c r="C86" s="83">
        <v>1592.451264</v>
      </c>
      <c r="D86" s="171">
        <v>45230</v>
      </c>
    </row>
    <row r="87" spans="2:4">
      <c r="B87" s="170" t="s">
        <v>3621</v>
      </c>
      <c r="C87" s="83">
        <v>60417.496866879992</v>
      </c>
      <c r="D87" s="171">
        <v>47398</v>
      </c>
    </row>
    <row r="88" spans="2:4">
      <c r="B88" s="170" t="s">
        <v>2260</v>
      </c>
      <c r="C88" s="83">
        <v>29638.291561325997</v>
      </c>
      <c r="D88" s="171">
        <v>48054</v>
      </c>
    </row>
    <row r="89" spans="2:4">
      <c r="B89" s="170" t="s">
        <v>2261</v>
      </c>
      <c r="C89" s="83">
        <v>6504.4806991015193</v>
      </c>
      <c r="D89" s="171">
        <v>47119</v>
      </c>
    </row>
    <row r="90" spans="2:4">
      <c r="B90" s="170" t="s">
        <v>2264</v>
      </c>
      <c r="C90" s="83">
        <v>28646.863543676802</v>
      </c>
      <c r="D90" s="171">
        <v>48757</v>
      </c>
    </row>
    <row r="91" spans="2:4">
      <c r="B91" s="170" t="s">
        <v>3622</v>
      </c>
      <c r="C91" s="83">
        <v>2775.2756657591754</v>
      </c>
      <c r="D91" s="171">
        <v>46326</v>
      </c>
    </row>
    <row r="92" spans="2:4">
      <c r="B92" s="170" t="s">
        <v>3623</v>
      </c>
      <c r="C92" s="83">
        <v>56919.747668243188</v>
      </c>
      <c r="D92" s="171">
        <v>47301</v>
      </c>
    </row>
    <row r="93" spans="2:4">
      <c r="B93" s="170" t="s">
        <v>3624</v>
      </c>
      <c r="C93" s="83">
        <v>23641.71507088</v>
      </c>
      <c r="D93" s="171">
        <v>47301</v>
      </c>
    </row>
    <row r="94" spans="2:4">
      <c r="B94" s="170" t="s">
        <v>3625</v>
      </c>
      <c r="C94" s="83">
        <v>223.30901903999998</v>
      </c>
      <c r="D94" s="171">
        <v>47119</v>
      </c>
    </row>
    <row r="95" spans="2:4">
      <c r="B95" s="170" t="s">
        <v>3626</v>
      </c>
      <c r="C95" s="83">
        <v>135.49158400896596</v>
      </c>
      <c r="D95" s="171">
        <v>48122</v>
      </c>
    </row>
    <row r="96" spans="2:4">
      <c r="B96" s="170" t="s">
        <v>3627</v>
      </c>
      <c r="C96" s="83">
        <v>37597.432855159757</v>
      </c>
      <c r="D96" s="171">
        <v>48395</v>
      </c>
    </row>
    <row r="97" spans="2:4">
      <c r="B97" s="170" t="s">
        <v>3628</v>
      </c>
      <c r="C97" s="83">
        <v>11938.248400209601</v>
      </c>
      <c r="D97" s="171">
        <v>47119</v>
      </c>
    </row>
    <row r="98" spans="2:4">
      <c r="B98" s="170" t="s">
        <v>3629</v>
      </c>
      <c r="C98" s="83">
        <v>8773.6323979407989</v>
      </c>
      <c r="D98" s="171">
        <v>45748</v>
      </c>
    </row>
    <row r="99" spans="2:4">
      <c r="B99" s="170" t="s">
        <v>3630</v>
      </c>
      <c r="C99" s="83">
        <v>16877.217218439419</v>
      </c>
      <c r="D99" s="171">
        <v>45494</v>
      </c>
    </row>
    <row r="100" spans="2:4">
      <c r="B100" s="170" t="s">
        <v>2270</v>
      </c>
      <c r="C100" s="83">
        <v>51355.549769919999</v>
      </c>
      <c r="D100" s="171">
        <v>48365</v>
      </c>
    </row>
    <row r="101" spans="2:4">
      <c r="B101" s="170" t="s">
        <v>2271</v>
      </c>
      <c r="C101" s="83">
        <v>4669.5931660799997</v>
      </c>
      <c r="D101" s="171">
        <v>45798</v>
      </c>
    </row>
    <row r="102" spans="2:4">
      <c r="B102" s="170" t="s">
        <v>2272</v>
      </c>
      <c r="C102" s="83">
        <v>18270.205662857599</v>
      </c>
      <c r="D102" s="171">
        <v>47119</v>
      </c>
    </row>
    <row r="103" spans="2:4">
      <c r="B103" s="170" t="s">
        <v>3631</v>
      </c>
      <c r="C103" s="83">
        <v>45.809847382399994</v>
      </c>
      <c r="D103" s="171">
        <v>47119</v>
      </c>
    </row>
    <row r="104" spans="2:4">
      <c r="B104" s="170" t="s">
        <v>3632</v>
      </c>
      <c r="C104" s="83">
        <v>16448.017857982402</v>
      </c>
      <c r="D104" s="171">
        <v>46082</v>
      </c>
    </row>
    <row r="105" spans="2:4">
      <c r="B105" s="170" t="s">
        <v>3633</v>
      </c>
      <c r="C105" s="83">
        <v>24201.813289768001</v>
      </c>
      <c r="D105" s="171">
        <v>46742</v>
      </c>
    </row>
    <row r="106" spans="2:4">
      <c r="B106" s="170" t="s">
        <v>3634</v>
      </c>
      <c r="C106" s="83">
        <v>2855.2397708799999</v>
      </c>
      <c r="D106" s="171">
        <v>46742</v>
      </c>
    </row>
    <row r="107" spans="2:4">
      <c r="B107" s="170" t="s">
        <v>2198</v>
      </c>
      <c r="C107" s="83">
        <v>12169.682412686081</v>
      </c>
      <c r="D107" s="171">
        <v>48395</v>
      </c>
    </row>
    <row r="108" spans="2:4">
      <c r="B108" s="170" t="s">
        <v>3635</v>
      </c>
      <c r="C108" s="83">
        <v>53668.076817139117</v>
      </c>
      <c r="D108" s="171">
        <v>48669</v>
      </c>
    </row>
    <row r="109" spans="2:4">
      <c r="B109" s="170" t="s">
        <v>2283</v>
      </c>
      <c r="C109" s="83">
        <v>7284.816688144917</v>
      </c>
      <c r="D109" s="171">
        <v>46753</v>
      </c>
    </row>
    <row r="110" spans="2:4">
      <c r="B110" s="170" t="s">
        <v>3636</v>
      </c>
      <c r="C110" s="83">
        <v>6714.6093235200005</v>
      </c>
      <c r="D110" s="171">
        <v>47239</v>
      </c>
    </row>
    <row r="111" spans="2:4">
      <c r="B111" s="170" t="s">
        <v>3637</v>
      </c>
      <c r="C111" s="83">
        <v>29222.399700641599</v>
      </c>
      <c r="D111" s="171">
        <v>47463</v>
      </c>
    </row>
    <row r="112" spans="2:4">
      <c r="B112" s="170" t="s">
        <v>3638</v>
      </c>
      <c r="C112" s="83">
        <v>48679.943587289999</v>
      </c>
      <c r="D112" s="171">
        <v>49427</v>
      </c>
    </row>
    <row r="113" spans="2:4">
      <c r="B113" s="170" t="s">
        <v>3639</v>
      </c>
      <c r="C113" s="83">
        <v>90491.339775633125</v>
      </c>
      <c r="D113" s="171">
        <v>50041</v>
      </c>
    </row>
    <row r="114" spans="2:4">
      <c r="B114" s="170" t="s">
        <v>3640</v>
      </c>
      <c r="C114" s="83">
        <v>127033.72361228599</v>
      </c>
      <c r="D114" s="171">
        <v>50678</v>
      </c>
    </row>
    <row r="115" spans="2:4">
      <c r="B115" s="170" t="s">
        <v>3641</v>
      </c>
      <c r="C115" s="83">
        <v>1158.400496</v>
      </c>
      <c r="D115" s="171">
        <v>45358</v>
      </c>
    </row>
    <row r="116" spans="2:4">
      <c r="B116" s="170" t="s">
        <v>3642</v>
      </c>
      <c r="C116" s="83">
        <v>25459.196902276799</v>
      </c>
      <c r="D116" s="171">
        <v>46971</v>
      </c>
    </row>
    <row r="117" spans="2:4">
      <c r="B117" s="170" t="s">
        <v>3643</v>
      </c>
      <c r="C117" s="83">
        <v>85287.4700397376</v>
      </c>
      <c r="D117" s="171">
        <v>45557</v>
      </c>
    </row>
    <row r="118" spans="2:4">
      <c r="B118" s="170" t="s">
        <v>2297</v>
      </c>
      <c r="C118" s="83">
        <v>53927.141153878401</v>
      </c>
      <c r="D118" s="171">
        <v>46149</v>
      </c>
    </row>
    <row r="119" spans="2:4">
      <c r="B119" s="170" t="s">
        <v>3644</v>
      </c>
      <c r="C119" s="83">
        <v>29891.876127276799</v>
      </c>
      <c r="D119" s="171">
        <v>46012</v>
      </c>
    </row>
    <row r="120" spans="2:4">
      <c r="B120" s="170" t="s">
        <v>3645</v>
      </c>
      <c r="C120" s="83">
        <v>81590.127461921555</v>
      </c>
      <c r="D120" s="171">
        <v>48693</v>
      </c>
    </row>
    <row r="121" spans="2:4">
      <c r="B121" s="170" t="s">
        <v>2300</v>
      </c>
      <c r="C121" s="83">
        <v>55129.428030268675</v>
      </c>
      <c r="D121" s="171">
        <v>47849</v>
      </c>
    </row>
    <row r="122" spans="2:4">
      <c r="B122" s="170" t="s">
        <v>2302</v>
      </c>
      <c r="C122" s="83">
        <v>29188.660462210741</v>
      </c>
      <c r="D122" s="171">
        <v>49126</v>
      </c>
    </row>
    <row r="123" spans="2:4">
      <c r="B123" s="170" t="s">
        <v>3646</v>
      </c>
      <c r="C123" s="83">
        <v>313.02590280619597</v>
      </c>
      <c r="D123" s="171">
        <v>49126</v>
      </c>
    </row>
    <row r="124" spans="2:4">
      <c r="B124" s="170" t="s">
        <v>3815</v>
      </c>
      <c r="C124" s="83">
        <v>15.003225206452559</v>
      </c>
      <c r="D124" s="171">
        <v>45515</v>
      </c>
    </row>
    <row r="125" spans="2:4">
      <c r="B125" s="170" t="s">
        <v>3816</v>
      </c>
      <c r="C125" s="83">
        <v>94.864087823784175</v>
      </c>
      <c r="D125" s="171">
        <v>45515</v>
      </c>
    </row>
    <row r="126" spans="2:4">
      <c r="B126" s="170" t="s">
        <v>2304</v>
      </c>
      <c r="C126" s="83">
        <v>66893.456980180577</v>
      </c>
      <c r="D126" s="171">
        <v>47665</v>
      </c>
    </row>
    <row r="127" spans="2:4">
      <c r="B127" s="170" t="s">
        <v>3647</v>
      </c>
      <c r="C127" s="83">
        <v>112.62595618559999</v>
      </c>
      <c r="D127" s="171">
        <v>46326</v>
      </c>
    </row>
    <row r="128" spans="2:4">
      <c r="B128" s="170" t="s">
        <v>3648</v>
      </c>
      <c r="C128" s="83">
        <v>636.08628576160004</v>
      </c>
      <c r="D128" s="171">
        <v>46326</v>
      </c>
    </row>
    <row r="129" spans="2:4">
      <c r="B129" s="170" t="s">
        <v>3649</v>
      </c>
      <c r="C129" s="83">
        <v>753.47522017599999</v>
      </c>
      <c r="D129" s="171">
        <v>46326</v>
      </c>
    </row>
    <row r="130" spans="2:4">
      <c r="B130" s="170" t="s">
        <v>3650</v>
      </c>
      <c r="C130" s="83">
        <v>1113.322738504</v>
      </c>
      <c r="D130" s="171">
        <v>46326</v>
      </c>
    </row>
    <row r="131" spans="2:4">
      <c r="B131" s="170" t="s">
        <v>3651</v>
      </c>
      <c r="C131" s="83">
        <v>719.88886336159999</v>
      </c>
      <c r="D131" s="171">
        <v>46326</v>
      </c>
    </row>
    <row r="132" spans="2:4">
      <c r="B132" s="170" t="s">
        <v>3652</v>
      </c>
      <c r="C132" s="83">
        <v>57833.341404734398</v>
      </c>
      <c r="D132" s="171">
        <v>46752</v>
      </c>
    </row>
    <row r="133" spans="2:4">
      <c r="B133" s="170" t="s">
        <v>3653</v>
      </c>
      <c r="C133" s="83">
        <v>46183.937454883206</v>
      </c>
      <c r="D133" s="171">
        <v>47927</v>
      </c>
    </row>
    <row r="134" spans="2:4">
      <c r="B134" s="170" t="s">
        <v>3817</v>
      </c>
      <c r="C134" s="83">
        <v>13041.342839999999</v>
      </c>
      <c r="D134" s="171">
        <v>45615</v>
      </c>
    </row>
    <row r="135" spans="2:4">
      <c r="B135" s="170" t="s">
        <v>3654</v>
      </c>
      <c r="C135" s="83">
        <v>18745.9737336336</v>
      </c>
      <c r="D135" s="171">
        <v>47528</v>
      </c>
    </row>
    <row r="136" spans="2:4">
      <c r="B136" s="170" t="s">
        <v>2318</v>
      </c>
      <c r="C136" s="83">
        <v>7791.818804479999</v>
      </c>
      <c r="D136" s="171">
        <v>47756</v>
      </c>
    </row>
    <row r="137" spans="2:4">
      <c r="B137" s="170" t="s">
        <v>3655</v>
      </c>
      <c r="C137" s="83">
        <v>59210.879106909175</v>
      </c>
      <c r="D137" s="171">
        <v>48332</v>
      </c>
    </row>
    <row r="138" spans="2:4">
      <c r="B138" s="170" t="s">
        <v>3656</v>
      </c>
      <c r="C138" s="83">
        <v>764.8</v>
      </c>
      <c r="D138" s="171">
        <v>45504</v>
      </c>
    </row>
    <row r="139" spans="2:4">
      <c r="B139" s="170" t="s">
        <v>3657</v>
      </c>
      <c r="C139" s="83">
        <v>1577.3931167999999</v>
      </c>
      <c r="D139" s="171">
        <v>45596</v>
      </c>
    </row>
    <row r="140" spans="2:4">
      <c r="B140" s="170" t="s">
        <v>3658</v>
      </c>
      <c r="C140" s="83">
        <v>125215.13403808001</v>
      </c>
      <c r="D140" s="171">
        <v>47715</v>
      </c>
    </row>
    <row r="141" spans="2:4">
      <c r="B141" s="170" t="s">
        <v>3659</v>
      </c>
      <c r="C141" s="83">
        <v>64208.796695680001</v>
      </c>
      <c r="D141" s="171">
        <v>47715</v>
      </c>
    </row>
    <row r="142" spans="2:4">
      <c r="B142" s="170" t="s">
        <v>3660</v>
      </c>
      <c r="C142" s="83">
        <v>3581.3061900800003</v>
      </c>
      <c r="D142" s="171">
        <v>47715</v>
      </c>
    </row>
    <row r="143" spans="2:4">
      <c r="B143" s="170" t="s">
        <v>2327</v>
      </c>
      <c r="C143" s="83">
        <v>1610.4581460349998</v>
      </c>
      <c r="D143" s="171">
        <v>48466</v>
      </c>
    </row>
    <row r="144" spans="2:4">
      <c r="B144" s="170" t="s">
        <v>2328</v>
      </c>
      <c r="C144" s="83">
        <v>1732.4402559999999</v>
      </c>
      <c r="D144" s="171">
        <v>48466</v>
      </c>
    </row>
    <row r="145" spans="2:4">
      <c r="B145" s="170" t="s">
        <v>3661</v>
      </c>
      <c r="C145" s="83">
        <v>53065.153230230397</v>
      </c>
      <c r="D145" s="171">
        <v>48446</v>
      </c>
    </row>
    <row r="146" spans="2:4">
      <c r="B146" s="170" t="s">
        <v>3662</v>
      </c>
      <c r="C146" s="83">
        <v>453.52636175999999</v>
      </c>
      <c r="D146" s="171">
        <v>48446</v>
      </c>
    </row>
    <row r="147" spans="2:4">
      <c r="B147" s="170" t="s">
        <v>2330</v>
      </c>
      <c r="C147" s="83">
        <v>1524.89639968403</v>
      </c>
      <c r="D147" s="171">
        <v>48319</v>
      </c>
    </row>
    <row r="148" spans="2:4">
      <c r="B148" s="170" t="s">
        <v>3663</v>
      </c>
      <c r="C148" s="83">
        <v>14544.268940639999</v>
      </c>
      <c r="D148" s="171">
        <v>50678</v>
      </c>
    </row>
    <row r="149" spans="2:4">
      <c r="B149" s="170" t="s">
        <v>3664</v>
      </c>
      <c r="C149" s="83">
        <v>37374.209515225593</v>
      </c>
      <c r="D149" s="171">
        <v>47392</v>
      </c>
    </row>
    <row r="150" spans="2:4">
      <c r="B150" s="170" t="s">
        <v>3665</v>
      </c>
      <c r="C150" s="83">
        <v>212.14213599999999</v>
      </c>
      <c r="D150" s="171">
        <v>45855</v>
      </c>
    </row>
    <row r="151" spans="2:4">
      <c r="B151" s="170" t="s">
        <v>3818</v>
      </c>
      <c r="C151" s="83">
        <v>474.14740702261349</v>
      </c>
      <c r="D151" s="171">
        <v>46418</v>
      </c>
    </row>
    <row r="152" spans="2:4">
      <c r="B152" s="170" t="s">
        <v>3666</v>
      </c>
      <c r="C152" s="83">
        <v>232.46273236855933</v>
      </c>
      <c r="D152" s="171">
        <v>48944</v>
      </c>
    </row>
    <row r="153" spans="2:4">
      <c r="B153" s="170" t="s">
        <v>2200</v>
      </c>
      <c r="C153" s="83">
        <v>35542.236718687018</v>
      </c>
      <c r="D153" s="171">
        <v>48760</v>
      </c>
    </row>
    <row r="154" spans="2:4">
      <c r="B154" s="170" t="s">
        <v>2201</v>
      </c>
      <c r="C154" s="83">
        <v>101.26659439999999</v>
      </c>
      <c r="D154" s="171">
        <v>47453</v>
      </c>
    </row>
    <row r="155" spans="2:4">
      <c r="B155" s="170" t="s">
        <v>2340</v>
      </c>
      <c r="C155" s="83">
        <v>4867.1832704576</v>
      </c>
      <c r="D155" s="171">
        <v>47262</v>
      </c>
    </row>
    <row r="156" spans="2:4">
      <c r="B156" s="170" t="s">
        <v>3819</v>
      </c>
      <c r="C156" s="83">
        <v>4.2313118644608894</v>
      </c>
      <c r="D156" s="171">
        <v>45239</v>
      </c>
    </row>
    <row r="157" spans="2:4">
      <c r="B157" s="170" t="s">
        <v>3667</v>
      </c>
      <c r="C157" s="83">
        <v>1056.5084345333098</v>
      </c>
      <c r="D157" s="171">
        <v>45777</v>
      </c>
    </row>
    <row r="158" spans="2:4">
      <c r="B158" s="170" t="s">
        <v>2342</v>
      </c>
      <c r="C158" s="83">
        <v>49927.871361399004</v>
      </c>
      <c r="D158" s="171">
        <v>45930</v>
      </c>
    </row>
    <row r="159" spans="2:4">
      <c r="B159" s="170" t="s">
        <v>3668</v>
      </c>
      <c r="C159" s="83">
        <v>170347.54700905108</v>
      </c>
      <c r="D159" s="171">
        <v>47665</v>
      </c>
    </row>
    <row r="160" spans="2:4">
      <c r="B160" s="170" t="s">
        <v>3669</v>
      </c>
      <c r="C160" s="83">
        <v>17450.954211719036</v>
      </c>
      <c r="D160" s="171">
        <v>45485</v>
      </c>
    </row>
    <row r="161" spans="2:4">
      <c r="B161" s="170" t="s">
        <v>3670</v>
      </c>
      <c r="C161" s="83">
        <v>44990.108696052463</v>
      </c>
      <c r="D161" s="171">
        <v>46417</v>
      </c>
    </row>
    <row r="162" spans="2:4">
      <c r="B162" s="170" t="s">
        <v>3671</v>
      </c>
      <c r="C162" s="83">
        <v>26945.141659396799</v>
      </c>
      <c r="D162" s="171">
        <v>47178</v>
      </c>
    </row>
    <row r="163" spans="2:4">
      <c r="B163" s="170" t="s">
        <v>3672</v>
      </c>
      <c r="C163" s="83">
        <v>2267.5139148799999</v>
      </c>
      <c r="D163" s="171">
        <v>47447</v>
      </c>
    </row>
    <row r="164" spans="2:4">
      <c r="B164" s="170" t="s">
        <v>3673</v>
      </c>
      <c r="C164" s="83">
        <v>26838.266710116801</v>
      </c>
      <c r="D164" s="171">
        <v>47987</v>
      </c>
    </row>
    <row r="165" spans="2:4">
      <c r="B165" s="170" t="s">
        <v>2353</v>
      </c>
      <c r="C165" s="83">
        <v>38346.740620559685</v>
      </c>
      <c r="D165" s="171">
        <v>48180</v>
      </c>
    </row>
    <row r="166" spans="2:4">
      <c r="B166" s="170" t="s">
        <v>3674</v>
      </c>
      <c r="C166" s="83">
        <v>85010.197908960006</v>
      </c>
      <c r="D166" s="171">
        <v>47735</v>
      </c>
    </row>
    <row r="167" spans="2:4">
      <c r="B167" s="170" t="s">
        <v>3675</v>
      </c>
      <c r="C167" s="83">
        <v>2406.1245697887998</v>
      </c>
      <c r="D167" s="171">
        <v>48151</v>
      </c>
    </row>
    <row r="168" spans="2:4">
      <c r="B168" s="170" t="s">
        <v>3676</v>
      </c>
      <c r="C168" s="83">
        <v>35225.116209467706</v>
      </c>
      <c r="D168" s="171">
        <v>47848</v>
      </c>
    </row>
    <row r="169" spans="2:4">
      <c r="B169" s="170" t="s">
        <v>3677</v>
      </c>
      <c r="C169" s="83">
        <v>6542.959779937999</v>
      </c>
      <c r="D169" s="171">
        <v>45710</v>
      </c>
    </row>
    <row r="170" spans="2:4">
      <c r="B170" s="170" t="s">
        <v>3678</v>
      </c>
      <c r="C170" s="83">
        <v>59231.675342085997</v>
      </c>
      <c r="D170" s="171">
        <v>46573</v>
      </c>
    </row>
    <row r="171" spans="2:4">
      <c r="B171" s="170" t="s">
        <v>3679</v>
      </c>
      <c r="C171" s="83">
        <v>45880.037568658721</v>
      </c>
      <c r="D171" s="171">
        <v>47832</v>
      </c>
    </row>
    <row r="172" spans="2:4">
      <c r="B172" s="170" t="s">
        <v>3680</v>
      </c>
      <c r="C172" s="83">
        <v>4098.1050144350002</v>
      </c>
      <c r="D172" s="171">
        <v>46524</v>
      </c>
    </row>
    <row r="173" spans="2:4">
      <c r="B173" s="170" t="s">
        <v>3681</v>
      </c>
      <c r="C173" s="83">
        <v>49744.08035315328</v>
      </c>
      <c r="D173" s="171">
        <v>48121</v>
      </c>
    </row>
    <row r="174" spans="2:4">
      <c r="B174" s="170" t="s">
        <v>3682</v>
      </c>
      <c r="C174" s="83">
        <v>11925.825219833438</v>
      </c>
      <c r="D174" s="171">
        <v>48121</v>
      </c>
    </row>
    <row r="175" spans="2:4">
      <c r="B175" s="170" t="s">
        <v>3683</v>
      </c>
      <c r="C175" s="83">
        <v>9289.0468971192386</v>
      </c>
      <c r="D175" s="171">
        <v>47255</v>
      </c>
    </row>
    <row r="176" spans="2:4">
      <c r="B176" s="170" t="s">
        <v>3684</v>
      </c>
      <c r="C176" s="83">
        <v>6695.1271124090899</v>
      </c>
      <c r="D176" s="171">
        <v>48029</v>
      </c>
    </row>
    <row r="177" spans="2:4">
      <c r="B177" s="170" t="s">
        <v>3820</v>
      </c>
      <c r="C177" s="83">
        <v>4.9399804264047598</v>
      </c>
      <c r="D177" s="171">
        <v>45371</v>
      </c>
    </row>
    <row r="178" spans="2:4">
      <c r="B178" s="170" t="s">
        <v>3685</v>
      </c>
      <c r="C178" s="83">
        <v>7193.5100667199995</v>
      </c>
      <c r="D178" s="171">
        <v>48294</v>
      </c>
    </row>
    <row r="179" spans="2:4">
      <c r="B179" s="170" t="s">
        <v>2370</v>
      </c>
      <c r="C179" s="83">
        <v>69294.241755893076</v>
      </c>
      <c r="D179" s="171">
        <v>47937</v>
      </c>
    </row>
    <row r="180" spans="2:4">
      <c r="B180" s="170" t="s">
        <v>3686</v>
      </c>
      <c r="C180" s="83">
        <v>847.42563870000004</v>
      </c>
      <c r="D180" s="171">
        <v>45201</v>
      </c>
    </row>
    <row r="181" spans="2:4">
      <c r="B181" s="170" t="s">
        <v>3687</v>
      </c>
      <c r="C181" s="83">
        <v>21147.863923160367</v>
      </c>
      <c r="D181" s="171">
        <v>46572</v>
      </c>
    </row>
    <row r="182" spans="2:4">
      <c r="B182" s="170" t="s">
        <v>3688</v>
      </c>
      <c r="C182" s="83">
        <v>2641.9200136999998</v>
      </c>
      <c r="D182" s="171">
        <v>48781</v>
      </c>
    </row>
    <row r="183" spans="2:4">
      <c r="B183" s="170" t="s">
        <v>3821</v>
      </c>
      <c r="C183" s="83">
        <v>197.92112825205405</v>
      </c>
      <c r="D183" s="171">
        <v>45553</v>
      </c>
    </row>
    <row r="184" spans="2:4">
      <c r="B184" s="170" t="s">
        <v>3689</v>
      </c>
      <c r="C184" s="83">
        <v>18953.1204782448</v>
      </c>
      <c r="D184" s="171">
        <v>46844</v>
      </c>
    </row>
    <row r="185" spans="2:4">
      <c r="B185" s="170" t="s">
        <v>3822</v>
      </c>
      <c r="C185" s="83">
        <v>270.01606838257027</v>
      </c>
      <c r="D185" s="171">
        <v>45602</v>
      </c>
    </row>
    <row r="186" spans="2:4">
      <c r="B186" s="170" t="s">
        <v>3690</v>
      </c>
      <c r="C186" s="83">
        <v>33475.456984485994</v>
      </c>
      <c r="D186" s="171">
        <v>50678</v>
      </c>
    </row>
    <row r="187" spans="2:4">
      <c r="B187" s="170" t="s">
        <v>3691</v>
      </c>
      <c r="C187" s="83">
        <v>9423.9568622807474</v>
      </c>
      <c r="D187" s="171">
        <v>50678</v>
      </c>
    </row>
    <row r="188" spans="2:4">
      <c r="B188" s="170" t="s">
        <v>3692</v>
      </c>
      <c r="C188" s="83">
        <v>10891.83022026158</v>
      </c>
      <c r="D188" s="171">
        <v>45869</v>
      </c>
    </row>
    <row r="189" spans="2:4">
      <c r="B189" s="170" t="s">
        <v>3693</v>
      </c>
      <c r="C189" s="83">
        <v>15120.31576528</v>
      </c>
      <c r="D189" s="171">
        <v>46938</v>
      </c>
    </row>
    <row r="190" spans="2:4">
      <c r="B190" s="170" t="s">
        <v>3694</v>
      </c>
      <c r="C190" s="83">
        <v>29711.927126079998</v>
      </c>
      <c r="D190" s="171">
        <v>46201</v>
      </c>
    </row>
    <row r="191" spans="2:4">
      <c r="B191" s="170" t="s">
        <v>3695</v>
      </c>
      <c r="C191" s="83">
        <v>25666.865930720003</v>
      </c>
      <c r="D191" s="171">
        <v>46203</v>
      </c>
    </row>
    <row r="192" spans="2:4">
      <c r="B192" s="170" t="s">
        <v>2382</v>
      </c>
      <c r="C192" s="83">
        <v>78678.786083305589</v>
      </c>
      <c r="D192" s="171">
        <v>47312</v>
      </c>
    </row>
    <row r="193" spans="2:4">
      <c r="B193" s="170" t="s">
        <v>3696</v>
      </c>
      <c r="C193" s="83">
        <v>25080.909061708797</v>
      </c>
      <c r="D193" s="171">
        <v>46660</v>
      </c>
    </row>
    <row r="194" spans="2:4">
      <c r="B194" s="170" t="s">
        <v>2387</v>
      </c>
      <c r="C194" s="83">
        <v>14162.276579039999</v>
      </c>
      <c r="D194" s="171">
        <v>47301</v>
      </c>
    </row>
    <row r="195" spans="2:4">
      <c r="B195" s="170" t="s">
        <v>3697</v>
      </c>
      <c r="C195" s="83">
        <v>49174.235894104859</v>
      </c>
      <c r="D195" s="171">
        <v>50678</v>
      </c>
    </row>
    <row r="196" spans="2:4">
      <c r="B196" s="170" t="s">
        <v>3698</v>
      </c>
      <c r="C196" s="83">
        <v>41027.828007156793</v>
      </c>
      <c r="D196" s="171">
        <v>48176</v>
      </c>
    </row>
    <row r="197" spans="2:4">
      <c r="B197" s="170" t="s">
        <v>3699</v>
      </c>
      <c r="C197" s="83">
        <v>6065.0659454400002</v>
      </c>
      <c r="D197" s="171">
        <v>48213</v>
      </c>
    </row>
    <row r="198" spans="2:4">
      <c r="B198" s="170" t="s">
        <v>2394</v>
      </c>
      <c r="C198" s="83">
        <v>31458.060350190397</v>
      </c>
      <c r="D198" s="171">
        <v>47992</v>
      </c>
    </row>
    <row r="199" spans="2:4">
      <c r="B199" s="170" t="s">
        <v>3700</v>
      </c>
      <c r="C199" s="83">
        <v>23873.477844960002</v>
      </c>
      <c r="D199" s="171">
        <v>46601</v>
      </c>
    </row>
    <row r="200" spans="2:4">
      <c r="B200" s="170" t="s">
        <v>3701</v>
      </c>
      <c r="C200" s="83">
        <v>7502.5200451153387</v>
      </c>
      <c r="D200" s="171">
        <v>46722</v>
      </c>
    </row>
    <row r="201" spans="2:4">
      <c r="B201" s="170" t="s">
        <v>3702</v>
      </c>
      <c r="C201" s="83">
        <v>10767.429000961749</v>
      </c>
      <c r="D201" s="171">
        <v>46794</v>
      </c>
    </row>
    <row r="202" spans="2:4">
      <c r="B202" s="170" t="s">
        <v>3703</v>
      </c>
      <c r="C202" s="83">
        <v>14274.311947324999</v>
      </c>
      <c r="D202" s="171">
        <v>47407</v>
      </c>
    </row>
    <row r="203" spans="2:4">
      <c r="B203" s="170" t="s">
        <v>3704</v>
      </c>
      <c r="C203" s="83">
        <v>36175.126012826993</v>
      </c>
      <c r="D203" s="171">
        <v>48234</v>
      </c>
    </row>
    <row r="204" spans="2:4">
      <c r="B204" s="170" t="s">
        <v>2404</v>
      </c>
      <c r="C204" s="83">
        <v>7803.7710153207045</v>
      </c>
      <c r="D204" s="171">
        <v>47467</v>
      </c>
    </row>
    <row r="205" spans="2:4">
      <c r="B205" s="170" t="s">
        <v>3705</v>
      </c>
      <c r="C205" s="83">
        <v>700.11103631999993</v>
      </c>
      <c r="D205" s="171">
        <v>47599</v>
      </c>
    </row>
    <row r="206" spans="2:4">
      <c r="B206" s="170" t="s">
        <v>3706</v>
      </c>
      <c r="C206" s="83">
        <v>142.07973204636318</v>
      </c>
      <c r="D206" s="171">
        <v>46082</v>
      </c>
    </row>
    <row r="207" spans="2:4">
      <c r="B207" s="170" t="s">
        <v>3707</v>
      </c>
      <c r="C207" s="83">
        <v>23858.684986322878</v>
      </c>
      <c r="D207" s="171">
        <v>47236</v>
      </c>
    </row>
    <row r="208" spans="2:4">
      <c r="B208" s="170" t="s">
        <v>3708</v>
      </c>
      <c r="C208" s="83">
        <v>2696.9455846792102</v>
      </c>
      <c r="D208" s="171">
        <v>45838</v>
      </c>
    </row>
    <row r="209" spans="2:4">
      <c r="B209" s="170" t="s">
        <v>3709</v>
      </c>
      <c r="C209" s="83">
        <v>53345.150855489999</v>
      </c>
      <c r="D209" s="171">
        <v>46465</v>
      </c>
    </row>
    <row r="210" spans="2:4">
      <c r="B210" s="170" t="s">
        <v>3710</v>
      </c>
      <c r="C210" s="83">
        <v>6263.6845722279986</v>
      </c>
      <c r="D210" s="171">
        <v>45806</v>
      </c>
    </row>
    <row r="211" spans="2:4">
      <c r="B211" s="170" t="s">
        <v>3823</v>
      </c>
      <c r="C211" s="83">
        <v>6.4431733894037402</v>
      </c>
      <c r="D211" s="171">
        <v>46014</v>
      </c>
    </row>
    <row r="212" spans="2:4">
      <c r="B212" s="170" t="s">
        <v>3711</v>
      </c>
      <c r="C212" s="83">
        <v>6073.9660442607992</v>
      </c>
      <c r="D212" s="171">
        <v>48723</v>
      </c>
    </row>
    <row r="213" spans="2:4">
      <c r="B213" s="170" t="s">
        <v>3712</v>
      </c>
      <c r="C213" s="83">
        <v>8948.7835888575992</v>
      </c>
      <c r="D213" s="171">
        <v>47031</v>
      </c>
    </row>
    <row r="214" spans="2:4">
      <c r="B214" s="170" t="s">
        <v>3713</v>
      </c>
      <c r="C214" s="83">
        <v>16871.136574399996</v>
      </c>
      <c r="D214" s="171">
        <v>48268</v>
      </c>
    </row>
    <row r="215" spans="2:4">
      <c r="B215" s="170" t="s">
        <v>3714</v>
      </c>
      <c r="C215" s="83">
        <v>15150.837786079999</v>
      </c>
      <c r="D215" s="171">
        <v>46054</v>
      </c>
    </row>
    <row r="216" spans="2:4">
      <c r="B216" s="170" t="s">
        <v>2435</v>
      </c>
      <c r="C216" s="83">
        <v>9612.1487292800011</v>
      </c>
      <c r="D216" s="171">
        <v>47107</v>
      </c>
    </row>
    <row r="217" spans="2:4">
      <c r="B217" s="170" t="s">
        <v>3715</v>
      </c>
      <c r="C217" s="83">
        <v>3549.4332979807996</v>
      </c>
      <c r="D217" s="171">
        <v>48213</v>
      </c>
    </row>
    <row r="218" spans="2:4">
      <c r="B218" s="170" t="s">
        <v>3716</v>
      </c>
      <c r="C218" s="83">
        <v>3770.64788009932</v>
      </c>
      <c r="D218" s="171">
        <v>45869</v>
      </c>
    </row>
    <row r="219" spans="2:4">
      <c r="B219" s="170" t="s">
        <v>2438</v>
      </c>
      <c r="C219" s="83">
        <v>10994.414336089998</v>
      </c>
      <c r="D219" s="171">
        <v>47848</v>
      </c>
    </row>
    <row r="220" spans="2:4">
      <c r="B220" s="170" t="s">
        <v>3717</v>
      </c>
      <c r="C220" s="83">
        <v>13433.7257924032</v>
      </c>
      <c r="D220" s="171">
        <v>46637</v>
      </c>
    </row>
    <row r="221" spans="2:4">
      <c r="B221" s="170" t="s">
        <v>3718</v>
      </c>
      <c r="C221" s="83">
        <v>8787.758768478061</v>
      </c>
      <c r="D221" s="171">
        <v>45383</v>
      </c>
    </row>
    <row r="222" spans="2:4">
      <c r="B222" s="170" t="s">
        <v>2441</v>
      </c>
      <c r="C222" s="83">
        <v>43135.995381017987</v>
      </c>
      <c r="D222" s="171">
        <v>47574</v>
      </c>
    </row>
    <row r="223" spans="2:4">
      <c r="B223" s="170" t="s">
        <v>3719</v>
      </c>
      <c r="C223" s="83">
        <v>448.75308243999996</v>
      </c>
      <c r="D223" s="171">
        <v>45381</v>
      </c>
    </row>
    <row r="224" spans="2:4">
      <c r="B224" s="170" t="s">
        <v>3720</v>
      </c>
      <c r="C224" s="83">
        <v>16142.290275161598</v>
      </c>
      <c r="D224" s="171">
        <v>48942</v>
      </c>
    </row>
    <row r="225" spans="2:4">
      <c r="B225" s="170" t="s">
        <v>3721</v>
      </c>
      <c r="C225" s="83">
        <v>22931.3288555488</v>
      </c>
      <c r="D225" s="171">
        <v>48942</v>
      </c>
    </row>
    <row r="226" spans="2:4">
      <c r="B226" s="170" t="s">
        <v>2447</v>
      </c>
      <c r="C226" s="83">
        <v>30880.004789439998</v>
      </c>
      <c r="D226" s="171">
        <v>49405</v>
      </c>
    </row>
    <row r="227" spans="2:4">
      <c r="B227" s="170" t="s">
        <v>3722</v>
      </c>
      <c r="C227" s="83">
        <v>4122.2723441600001</v>
      </c>
      <c r="D227" s="171">
        <v>47177</v>
      </c>
    </row>
    <row r="228" spans="2:4">
      <c r="B228" s="170" t="s">
        <v>3723</v>
      </c>
      <c r="C228" s="83">
        <v>3642.1336513215997</v>
      </c>
      <c r="D228" s="171">
        <v>48069</v>
      </c>
    </row>
    <row r="229" spans="2:4">
      <c r="B229" s="170" t="s">
        <v>3724</v>
      </c>
      <c r="C229" s="83">
        <v>5710.1548459200003</v>
      </c>
      <c r="D229" s="171">
        <v>46482</v>
      </c>
    </row>
    <row r="230" spans="2:4">
      <c r="B230" s="170" t="s">
        <v>3725</v>
      </c>
      <c r="C230" s="83">
        <v>91611.984226721601</v>
      </c>
      <c r="D230" s="171">
        <v>46643</v>
      </c>
    </row>
    <row r="231" spans="2:4">
      <c r="B231" s="170" t="s">
        <v>3726</v>
      </c>
      <c r="C231" s="83">
        <v>30773.5029096</v>
      </c>
      <c r="D231" s="171">
        <v>48004</v>
      </c>
    </row>
    <row r="232" spans="2:4">
      <c r="B232" s="170" t="s">
        <v>3727</v>
      </c>
      <c r="C232" s="83">
        <v>657.33195749759989</v>
      </c>
      <c r="D232" s="171">
        <v>47262</v>
      </c>
    </row>
    <row r="233" spans="2:4">
      <c r="B233" s="170" t="s">
        <v>3728</v>
      </c>
      <c r="C233" s="83">
        <v>165.63018309759997</v>
      </c>
      <c r="D233" s="171">
        <v>45939</v>
      </c>
    </row>
    <row r="234" spans="2:4">
      <c r="B234" s="170" t="s">
        <v>2453</v>
      </c>
      <c r="C234" s="83">
        <v>33855.357913476793</v>
      </c>
      <c r="D234" s="171">
        <v>46742</v>
      </c>
    </row>
    <row r="235" spans="2:4">
      <c r="B235" s="170" t="s">
        <v>3729</v>
      </c>
      <c r="C235" s="83">
        <v>33179.774373760003</v>
      </c>
      <c r="D235" s="171">
        <v>46112</v>
      </c>
    </row>
    <row r="236" spans="2:4">
      <c r="B236" s="170" t="s">
        <v>2454</v>
      </c>
      <c r="C236" s="83">
        <v>79369.403483244794</v>
      </c>
      <c r="D236" s="171">
        <v>46722</v>
      </c>
    </row>
    <row r="237" spans="2:4">
      <c r="B237" s="170" t="s">
        <v>2455</v>
      </c>
      <c r="C237" s="83">
        <v>6136.2342564800001</v>
      </c>
      <c r="D237" s="171">
        <v>46722</v>
      </c>
    </row>
    <row r="238" spans="2:4">
      <c r="B238" s="170" t="s">
        <v>2211</v>
      </c>
      <c r="C238" s="83">
        <v>190.93895961119998</v>
      </c>
      <c r="D238" s="171">
        <v>48030</v>
      </c>
    </row>
    <row r="239" spans="2:4">
      <c r="B239" s="136"/>
      <c r="C239" s="137"/>
      <c r="D239" s="137"/>
    </row>
    <row r="240" spans="2:4">
      <c r="B240" s="136"/>
      <c r="C240" s="137"/>
      <c r="D240" s="137"/>
    </row>
    <row r="241" spans="2:4">
      <c r="B241" s="136"/>
      <c r="C241" s="137"/>
      <c r="D241" s="137"/>
    </row>
    <row r="242" spans="2:4">
      <c r="B242" s="136"/>
      <c r="C242" s="137"/>
      <c r="D242" s="137"/>
    </row>
    <row r="243" spans="2:4">
      <c r="B243" s="136"/>
      <c r="C243" s="137"/>
      <c r="D243" s="137"/>
    </row>
    <row r="244" spans="2:4">
      <c r="B244" s="136"/>
      <c r="C244" s="137"/>
      <c r="D244" s="137"/>
    </row>
    <row r="245" spans="2:4">
      <c r="B245" s="136"/>
      <c r="C245" s="137"/>
      <c r="D245" s="137"/>
    </row>
    <row r="246" spans="2:4">
      <c r="B246" s="136"/>
      <c r="C246" s="137"/>
      <c r="D246" s="137"/>
    </row>
    <row r="247" spans="2:4">
      <c r="B247" s="136"/>
      <c r="C247" s="137"/>
      <c r="D247" s="137"/>
    </row>
    <row r="248" spans="2:4">
      <c r="B248" s="136"/>
      <c r="C248" s="137"/>
      <c r="D248" s="137"/>
    </row>
    <row r="249" spans="2:4">
      <c r="B249" s="136"/>
      <c r="C249" s="137"/>
      <c r="D249" s="137"/>
    </row>
    <row r="250" spans="2:4">
      <c r="B250" s="136"/>
      <c r="C250" s="137"/>
      <c r="D250" s="137"/>
    </row>
    <row r="251" spans="2:4">
      <c r="B251" s="136"/>
      <c r="C251" s="137"/>
      <c r="D251" s="137"/>
    </row>
    <row r="252" spans="2:4">
      <c r="B252" s="136"/>
      <c r="C252" s="137"/>
      <c r="D252" s="137"/>
    </row>
    <row r="253" spans="2:4">
      <c r="B253" s="136"/>
      <c r="C253" s="137"/>
      <c r="D253" s="137"/>
    </row>
    <row r="254" spans="2:4">
      <c r="B254" s="136"/>
      <c r="C254" s="137"/>
      <c r="D254" s="137"/>
    </row>
    <row r="255" spans="2:4">
      <c r="B255" s="136"/>
      <c r="C255" s="137"/>
      <c r="D255" s="137"/>
    </row>
    <row r="256" spans="2:4">
      <c r="B256" s="136"/>
      <c r="C256" s="137"/>
      <c r="D256" s="137"/>
    </row>
    <row r="257" spans="2:4">
      <c r="B257" s="136"/>
      <c r="C257" s="137"/>
      <c r="D257" s="137"/>
    </row>
    <row r="258" spans="2:4">
      <c r="B258" s="136"/>
      <c r="C258" s="137"/>
      <c r="D258" s="137"/>
    </row>
    <row r="259" spans="2:4">
      <c r="B259" s="136"/>
      <c r="C259" s="137"/>
      <c r="D259" s="137"/>
    </row>
    <row r="260" spans="2:4">
      <c r="B260" s="136"/>
      <c r="C260" s="137"/>
      <c r="D260" s="137"/>
    </row>
    <row r="261" spans="2:4">
      <c r="B261" s="136"/>
      <c r="C261" s="137"/>
      <c r="D261" s="137"/>
    </row>
    <row r="262" spans="2:4">
      <c r="B262" s="136"/>
      <c r="C262" s="137"/>
      <c r="D262" s="137"/>
    </row>
    <row r="263" spans="2:4">
      <c r="B263" s="136"/>
      <c r="C263" s="137"/>
      <c r="D263" s="137"/>
    </row>
    <row r="264" spans="2:4">
      <c r="B264" s="136"/>
      <c r="C264" s="137"/>
      <c r="D264" s="137"/>
    </row>
    <row r="265" spans="2:4">
      <c r="B265" s="136"/>
      <c r="C265" s="137"/>
      <c r="D265" s="137"/>
    </row>
    <row r="266" spans="2:4">
      <c r="B266" s="136"/>
      <c r="C266" s="137"/>
      <c r="D266" s="137"/>
    </row>
    <row r="267" spans="2:4">
      <c r="B267" s="136"/>
      <c r="C267" s="137"/>
      <c r="D267" s="137"/>
    </row>
    <row r="268" spans="2:4">
      <c r="B268" s="136"/>
      <c r="C268" s="137"/>
      <c r="D268" s="137"/>
    </row>
    <row r="269" spans="2:4">
      <c r="B269" s="136"/>
      <c r="C269" s="137"/>
      <c r="D269" s="137"/>
    </row>
    <row r="270" spans="2:4">
      <c r="B270" s="136"/>
      <c r="C270" s="137"/>
      <c r="D270" s="137"/>
    </row>
    <row r="271" spans="2:4">
      <c r="B271" s="136"/>
      <c r="C271" s="137"/>
      <c r="D271" s="137"/>
    </row>
    <row r="272" spans="2:4">
      <c r="B272" s="136"/>
      <c r="C272" s="137"/>
      <c r="D272" s="137"/>
    </row>
    <row r="273" spans="2:4">
      <c r="B273" s="136"/>
      <c r="C273" s="137"/>
      <c r="D273" s="137"/>
    </row>
    <row r="274" spans="2:4">
      <c r="B274" s="136"/>
      <c r="C274" s="137"/>
      <c r="D274" s="137"/>
    </row>
    <row r="275" spans="2:4">
      <c r="B275" s="136"/>
      <c r="C275" s="137"/>
      <c r="D275" s="137"/>
    </row>
    <row r="276" spans="2:4">
      <c r="B276" s="136"/>
      <c r="C276" s="137"/>
      <c r="D276" s="137"/>
    </row>
    <row r="277" spans="2:4">
      <c r="B277" s="136"/>
      <c r="C277" s="137"/>
      <c r="D277" s="137"/>
    </row>
    <row r="278" spans="2:4">
      <c r="B278" s="136"/>
      <c r="C278" s="137"/>
      <c r="D278" s="137"/>
    </row>
    <row r="279" spans="2:4">
      <c r="B279" s="136"/>
      <c r="C279" s="137"/>
      <c r="D279" s="137"/>
    </row>
    <row r="280" spans="2:4">
      <c r="B280" s="136"/>
      <c r="C280" s="137"/>
      <c r="D280" s="137"/>
    </row>
    <row r="281" spans="2:4">
      <c r="B281" s="136"/>
      <c r="C281" s="137"/>
      <c r="D281" s="137"/>
    </row>
    <row r="282" spans="2:4">
      <c r="B282" s="136"/>
      <c r="C282" s="137"/>
      <c r="D282" s="137"/>
    </row>
    <row r="283" spans="2:4">
      <c r="B283" s="136"/>
      <c r="C283" s="137"/>
      <c r="D283" s="137"/>
    </row>
    <row r="284" spans="2:4">
      <c r="B284" s="136"/>
      <c r="C284" s="137"/>
      <c r="D284" s="137"/>
    </row>
    <row r="285" spans="2:4">
      <c r="B285" s="136"/>
      <c r="C285" s="137"/>
      <c r="D285" s="137"/>
    </row>
    <row r="286" spans="2:4">
      <c r="B286" s="136"/>
      <c r="C286" s="137"/>
      <c r="D286" s="137"/>
    </row>
    <row r="287" spans="2:4">
      <c r="B287" s="136"/>
      <c r="C287" s="137"/>
      <c r="D287" s="137"/>
    </row>
    <row r="288" spans="2:4">
      <c r="B288" s="136"/>
      <c r="C288" s="137"/>
      <c r="D288" s="137"/>
    </row>
    <row r="289" spans="2:4">
      <c r="B289" s="136"/>
      <c r="C289" s="137"/>
      <c r="D289" s="137"/>
    </row>
    <row r="290" spans="2:4">
      <c r="B290" s="136"/>
      <c r="C290" s="137"/>
      <c r="D290" s="137"/>
    </row>
    <row r="291" spans="2:4">
      <c r="B291" s="136"/>
      <c r="C291" s="137"/>
      <c r="D291" s="137"/>
    </row>
    <row r="292" spans="2:4">
      <c r="B292" s="136"/>
      <c r="C292" s="137"/>
      <c r="D292" s="137"/>
    </row>
    <row r="293" spans="2:4">
      <c r="B293" s="136"/>
      <c r="C293" s="137"/>
      <c r="D293" s="137"/>
    </row>
    <row r="294" spans="2:4">
      <c r="B294" s="136"/>
      <c r="C294" s="137"/>
      <c r="D294" s="137"/>
    </row>
    <row r="295" spans="2:4">
      <c r="B295" s="136"/>
      <c r="C295" s="137"/>
      <c r="D295" s="137"/>
    </row>
    <row r="296" spans="2:4">
      <c r="B296" s="136"/>
      <c r="C296" s="137"/>
      <c r="D296" s="137"/>
    </row>
    <row r="297" spans="2:4">
      <c r="B297" s="136"/>
      <c r="C297" s="137"/>
      <c r="D297" s="137"/>
    </row>
    <row r="298" spans="2:4">
      <c r="B298" s="136"/>
      <c r="C298" s="137"/>
      <c r="D298" s="137"/>
    </row>
    <row r="299" spans="2:4">
      <c r="B299" s="136"/>
      <c r="C299" s="137"/>
      <c r="D299" s="137"/>
    </row>
    <row r="300" spans="2:4">
      <c r="B300" s="136"/>
      <c r="C300" s="137"/>
      <c r="D300" s="137"/>
    </row>
    <row r="301" spans="2:4">
      <c r="B301" s="136"/>
      <c r="C301" s="137"/>
      <c r="D301" s="137"/>
    </row>
    <row r="302" spans="2:4">
      <c r="B302" s="136"/>
      <c r="C302" s="137"/>
      <c r="D302" s="137"/>
    </row>
    <row r="303" spans="2:4">
      <c r="B303" s="136"/>
      <c r="C303" s="137"/>
      <c r="D303" s="137"/>
    </row>
    <row r="304" spans="2:4">
      <c r="B304" s="136"/>
      <c r="C304" s="137"/>
      <c r="D304" s="137"/>
    </row>
    <row r="305" spans="2:4">
      <c r="B305" s="136"/>
      <c r="C305" s="137"/>
      <c r="D305" s="137"/>
    </row>
    <row r="306" spans="2:4">
      <c r="B306" s="136"/>
      <c r="C306" s="137"/>
      <c r="D306" s="137"/>
    </row>
    <row r="307" spans="2:4">
      <c r="B307" s="136"/>
      <c r="C307" s="137"/>
      <c r="D307" s="137"/>
    </row>
    <row r="308" spans="2:4">
      <c r="B308" s="136"/>
      <c r="C308" s="137"/>
      <c r="D308" s="137"/>
    </row>
    <row r="309" spans="2:4">
      <c r="B309" s="136"/>
      <c r="C309" s="137"/>
      <c r="D309" s="137"/>
    </row>
    <row r="310" spans="2:4">
      <c r="B310" s="136"/>
      <c r="C310" s="137"/>
      <c r="D310" s="137"/>
    </row>
    <row r="311" spans="2:4">
      <c r="B311" s="136"/>
      <c r="C311" s="137"/>
      <c r="D311" s="137"/>
    </row>
    <row r="312" spans="2:4">
      <c r="B312" s="136"/>
      <c r="C312" s="137"/>
      <c r="D312" s="137"/>
    </row>
    <row r="313" spans="2:4">
      <c r="B313" s="136"/>
      <c r="C313" s="137"/>
      <c r="D313" s="137"/>
    </row>
    <row r="314" spans="2:4">
      <c r="B314" s="136"/>
      <c r="C314" s="137"/>
      <c r="D314" s="137"/>
    </row>
    <row r="315" spans="2:4">
      <c r="B315" s="136"/>
      <c r="C315" s="137"/>
      <c r="D315" s="137"/>
    </row>
    <row r="316" spans="2:4">
      <c r="B316" s="136"/>
      <c r="C316" s="137"/>
      <c r="D316" s="137"/>
    </row>
    <row r="317" spans="2:4">
      <c r="B317" s="136"/>
      <c r="C317" s="137"/>
      <c r="D317" s="137"/>
    </row>
    <row r="318" spans="2:4">
      <c r="B318" s="136"/>
      <c r="C318" s="137"/>
      <c r="D318" s="137"/>
    </row>
    <row r="319" spans="2:4">
      <c r="B319" s="136"/>
      <c r="C319" s="137"/>
      <c r="D319" s="137"/>
    </row>
    <row r="320" spans="2:4">
      <c r="B320" s="136"/>
      <c r="C320" s="137"/>
      <c r="D320" s="137"/>
    </row>
    <row r="321" spans="2:4">
      <c r="B321" s="136"/>
      <c r="C321" s="137"/>
      <c r="D321" s="137"/>
    </row>
    <row r="322" spans="2:4">
      <c r="B322" s="136"/>
      <c r="C322" s="137"/>
      <c r="D322" s="137"/>
    </row>
    <row r="323" spans="2:4">
      <c r="B323" s="136"/>
      <c r="C323" s="137"/>
      <c r="D323" s="137"/>
    </row>
    <row r="324" spans="2:4">
      <c r="B324" s="136"/>
      <c r="C324" s="137"/>
      <c r="D324" s="137"/>
    </row>
    <row r="325" spans="2:4">
      <c r="B325" s="136"/>
      <c r="C325" s="137"/>
      <c r="D325" s="137"/>
    </row>
    <row r="326" spans="2:4">
      <c r="B326" s="136"/>
      <c r="C326" s="137"/>
      <c r="D326" s="137"/>
    </row>
    <row r="327" spans="2:4">
      <c r="B327" s="136"/>
      <c r="C327" s="137"/>
      <c r="D327" s="137"/>
    </row>
    <row r="328" spans="2:4">
      <c r="B328" s="136"/>
      <c r="C328" s="137"/>
      <c r="D328" s="137"/>
    </row>
    <row r="329" spans="2:4">
      <c r="B329" s="136"/>
      <c r="C329" s="137"/>
      <c r="D329" s="137"/>
    </row>
    <row r="330" spans="2:4">
      <c r="B330" s="136"/>
      <c r="C330" s="137"/>
      <c r="D330" s="137"/>
    </row>
    <row r="331" spans="2:4">
      <c r="B331" s="136"/>
      <c r="C331" s="137"/>
      <c r="D331" s="137"/>
    </row>
    <row r="332" spans="2:4">
      <c r="B332" s="136"/>
      <c r="C332" s="137"/>
      <c r="D332" s="137"/>
    </row>
    <row r="333" spans="2:4">
      <c r="B333" s="136"/>
      <c r="C333" s="137"/>
      <c r="D333" s="137"/>
    </row>
    <row r="334" spans="2:4">
      <c r="B334" s="136"/>
      <c r="C334" s="137"/>
      <c r="D334" s="137"/>
    </row>
    <row r="335" spans="2:4">
      <c r="B335" s="136"/>
      <c r="C335" s="137"/>
      <c r="D335" s="137"/>
    </row>
    <row r="336" spans="2:4">
      <c r="B336" s="136"/>
      <c r="C336" s="137"/>
      <c r="D336" s="137"/>
    </row>
    <row r="337" spans="2:4">
      <c r="B337" s="136"/>
      <c r="C337" s="137"/>
      <c r="D337" s="137"/>
    </row>
    <row r="338" spans="2:4">
      <c r="B338" s="136"/>
      <c r="C338" s="137"/>
      <c r="D338" s="137"/>
    </row>
    <row r="339" spans="2:4">
      <c r="B339" s="136"/>
      <c r="C339" s="137"/>
      <c r="D339" s="137"/>
    </row>
    <row r="340" spans="2:4">
      <c r="B340" s="136"/>
      <c r="C340" s="137"/>
      <c r="D340" s="137"/>
    </row>
    <row r="341" spans="2:4">
      <c r="B341" s="136"/>
      <c r="C341" s="137"/>
      <c r="D341" s="137"/>
    </row>
    <row r="342" spans="2:4">
      <c r="B342" s="136"/>
      <c r="C342" s="137"/>
      <c r="D342" s="137"/>
    </row>
    <row r="343" spans="2:4">
      <c r="B343" s="136"/>
      <c r="C343" s="137"/>
      <c r="D343" s="137"/>
    </row>
    <row r="344" spans="2:4">
      <c r="B344" s="136"/>
      <c r="C344" s="137"/>
      <c r="D344" s="137"/>
    </row>
    <row r="345" spans="2:4">
      <c r="B345" s="136"/>
      <c r="C345" s="137"/>
      <c r="D345" s="137"/>
    </row>
    <row r="346" spans="2:4">
      <c r="B346" s="136"/>
      <c r="C346" s="137"/>
      <c r="D346" s="137"/>
    </row>
    <row r="347" spans="2:4">
      <c r="B347" s="136"/>
      <c r="C347" s="137"/>
      <c r="D347" s="137"/>
    </row>
    <row r="348" spans="2:4">
      <c r="B348" s="136"/>
      <c r="C348" s="137"/>
      <c r="D348" s="137"/>
    </row>
    <row r="349" spans="2:4">
      <c r="B349" s="136"/>
      <c r="C349" s="137"/>
      <c r="D349" s="137"/>
    </row>
    <row r="350" spans="2:4">
      <c r="B350" s="136"/>
      <c r="C350" s="137"/>
      <c r="D350" s="137"/>
    </row>
    <row r="351" spans="2:4">
      <c r="B351" s="136"/>
      <c r="C351" s="137"/>
      <c r="D351" s="137"/>
    </row>
    <row r="352" spans="2:4">
      <c r="B352" s="136"/>
      <c r="C352" s="137"/>
      <c r="D352" s="137"/>
    </row>
    <row r="353" spans="2:4">
      <c r="B353" s="136"/>
      <c r="C353" s="137"/>
      <c r="D353" s="137"/>
    </row>
    <row r="354" spans="2:4">
      <c r="B354" s="136"/>
      <c r="C354" s="137"/>
      <c r="D354" s="137"/>
    </row>
    <row r="355" spans="2:4">
      <c r="B355" s="136"/>
      <c r="C355" s="137"/>
      <c r="D355" s="137"/>
    </row>
    <row r="356" spans="2:4">
      <c r="B356" s="136"/>
      <c r="C356" s="137"/>
      <c r="D356" s="137"/>
    </row>
    <row r="357" spans="2:4">
      <c r="B357" s="136"/>
      <c r="C357" s="137"/>
      <c r="D357" s="137"/>
    </row>
    <row r="358" spans="2:4">
      <c r="B358" s="136"/>
      <c r="C358" s="137"/>
      <c r="D358" s="137"/>
    </row>
    <row r="359" spans="2:4">
      <c r="B359" s="136"/>
      <c r="C359" s="137"/>
      <c r="D359" s="137"/>
    </row>
    <row r="360" spans="2:4">
      <c r="B360" s="136"/>
      <c r="C360" s="137"/>
      <c r="D360" s="137"/>
    </row>
    <row r="361" spans="2:4">
      <c r="B361" s="136"/>
      <c r="C361" s="137"/>
      <c r="D361" s="137"/>
    </row>
    <row r="362" spans="2:4">
      <c r="B362" s="136"/>
      <c r="C362" s="137"/>
      <c r="D362" s="137"/>
    </row>
    <row r="363" spans="2:4">
      <c r="B363" s="136"/>
      <c r="C363" s="137"/>
      <c r="D363" s="137"/>
    </row>
    <row r="364" spans="2:4">
      <c r="B364" s="136"/>
      <c r="C364" s="137"/>
      <c r="D364" s="137"/>
    </row>
    <row r="365" spans="2:4">
      <c r="B365" s="136"/>
      <c r="C365" s="137"/>
      <c r="D365" s="137"/>
    </row>
    <row r="366" spans="2:4">
      <c r="B366" s="136"/>
      <c r="C366" s="137"/>
      <c r="D366" s="137"/>
    </row>
    <row r="367" spans="2:4">
      <c r="B367" s="136"/>
      <c r="C367" s="137"/>
      <c r="D367" s="137"/>
    </row>
    <row r="368" spans="2:4">
      <c r="B368" s="136"/>
      <c r="C368" s="137"/>
      <c r="D368" s="137"/>
    </row>
    <row r="369" spans="2:4">
      <c r="B369" s="136"/>
      <c r="C369" s="137"/>
      <c r="D369" s="137"/>
    </row>
    <row r="370" spans="2:4">
      <c r="B370" s="136"/>
      <c r="C370" s="137"/>
      <c r="D370" s="137"/>
    </row>
    <row r="371" spans="2:4">
      <c r="B371" s="136"/>
      <c r="C371" s="137"/>
      <c r="D371" s="137"/>
    </row>
    <row r="372" spans="2:4">
      <c r="B372" s="136"/>
      <c r="C372" s="137"/>
      <c r="D372" s="137"/>
    </row>
    <row r="373" spans="2:4">
      <c r="B373" s="136"/>
      <c r="C373" s="137"/>
      <c r="D373" s="137"/>
    </row>
    <row r="374" spans="2:4">
      <c r="B374" s="136"/>
      <c r="C374" s="137"/>
      <c r="D374" s="137"/>
    </row>
    <row r="375" spans="2:4">
      <c r="B375" s="136"/>
      <c r="C375" s="137"/>
      <c r="D375" s="137"/>
    </row>
    <row r="376" spans="2:4">
      <c r="B376" s="136"/>
      <c r="C376" s="137"/>
      <c r="D376" s="137"/>
    </row>
    <row r="377" spans="2:4">
      <c r="B377" s="136"/>
      <c r="C377" s="137"/>
      <c r="D377" s="137"/>
    </row>
    <row r="378" spans="2:4">
      <c r="B378" s="136"/>
      <c r="C378" s="137"/>
      <c r="D378" s="137"/>
    </row>
    <row r="379" spans="2:4">
      <c r="B379" s="136"/>
      <c r="C379" s="137"/>
      <c r="D379" s="137"/>
    </row>
    <row r="380" spans="2:4">
      <c r="B380" s="136"/>
      <c r="C380" s="137"/>
      <c r="D380" s="137"/>
    </row>
    <row r="381" spans="2:4">
      <c r="B381" s="136"/>
      <c r="C381" s="137"/>
      <c r="D381" s="137"/>
    </row>
    <row r="382" spans="2:4">
      <c r="B382" s="136"/>
      <c r="C382" s="137"/>
      <c r="D382" s="137"/>
    </row>
    <row r="383" spans="2:4">
      <c r="B383" s="136"/>
      <c r="C383" s="137"/>
      <c r="D383" s="137"/>
    </row>
    <row r="384" spans="2:4">
      <c r="B384" s="136"/>
      <c r="C384" s="137"/>
      <c r="D384" s="137"/>
    </row>
    <row r="385" spans="2:4">
      <c r="B385" s="136"/>
      <c r="C385" s="137"/>
      <c r="D385" s="137"/>
    </row>
    <row r="386" spans="2:4">
      <c r="B386" s="136"/>
      <c r="C386" s="137"/>
      <c r="D386" s="137"/>
    </row>
    <row r="387" spans="2:4">
      <c r="B387" s="136"/>
      <c r="C387" s="137"/>
      <c r="D387" s="137"/>
    </row>
    <row r="388" spans="2:4">
      <c r="B388" s="136"/>
      <c r="C388" s="137"/>
      <c r="D388" s="137"/>
    </row>
    <row r="389" spans="2:4">
      <c r="B389" s="136"/>
      <c r="C389" s="137"/>
      <c r="D389" s="137"/>
    </row>
    <row r="390" spans="2:4">
      <c r="B390" s="136"/>
      <c r="C390" s="137"/>
      <c r="D390" s="137"/>
    </row>
    <row r="391" spans="2:4">
      <c r="B391" s="136"/>
      <c r="C391" s="137"/>
      <c r="D391" s="137"/>
    </row>
    <row r="392" spans="2:4">
      <c r="B392" s="136"/>
      <c r="C392" s="137"/>
      <c r="D392" s="137"/>
    </row>
    <row r="393" spans="2:4">
      <c r="B393" s="136"/>
      <c r="C393" s="137"/>
      <c r="D393" s="137"/>
    </row>
    <row r="394" spans="2:4">
      <c r="B394" s="136"/>
      <c r="C394" s="137"/>
      <c r="D394" s="137"/>
    </row>
    <row r="395" spans="2:4">
      <c r="B395" s="136"/>
      <c r="C395" s="137"/>
      <c r="D395" s="137"/>
    </row>
    <row r="396" spans="2:4">
      <c r="B396" s="136"/>
      <c r="C396" s="137"/>
      <c r="D396" s="137"/>
    </row>
    <row r="397" spans="2:4">
      <c r="B397" s="136"/>
      <c r="C397" s="137"/>
      <c r="D397" s="137"/>
    </row>
    <row r="398" spans="2:4">
      <c r="B398" s="136"/>
      <c r="C398" s="137"/>
      <c r="D398" s="137"/>
    </row>
    <row r="399" spans="2:4">
      <c r="B399" s="136"/>
      <c r="C399" s="137"/>
      <c r="D399" s="137"/>
    </row>
    <row r="400" spans="2:4">
      <c r="B400" s="136"/>
      <c r="C400" s="137"/>
      <c r="D400" s="137"/>
    </row>
    <row r="401" spans="2:4">
      <c r="B401" s="136"/>
      <c r="C401" s="137"/>
      <c r="D401" s="137"/>
    </row>
    <row r="402" spans="2:4">
      <c r="B402" s="136"/>
      <c r="C402" s="137"/>
      <c r="D402" s="137"/>
    </row>
    <row r="403" spans="2:4">
      <c r="B403" s="136"/>
      <c r="C403" s="137"/>
      <c r="D403" s="137"/>
    </row>
    <row r="404" spans="2:4">
      <c r="B404" s="136"/>
      <c r="C404" s="137"/>
      <c r="D404" s="137"/>
    </row>
    <row r="405" spans="2:4">
      <c r="B405" s="136"/>
      <c r="C405" s="137"/>
      <c r="D405" s="137"/>
    </row>
    <row r="406" spans="2:4">
      <c r="B406" s="136"/>
      <c r="C406" s="137"/>
      <c r="D406" s="137"/>
    </row>
    <row r="407" spans="2:4">
      <c r="B407" s="136"/>
      <c r="C407" s="137"/>
      <c r="D407" s="137"/>
    </row>
    <row r="408" spans="2:4">
      <c r="B408" s="136"/>
      <c r="C408" s="137"/>
      <c r="D408" s="137"/>
    </row>
    <row r="409" spans="2:4">
      <c r="B409" s="136"/>
      <c r="C409" s="137"/>
      <c r="D409" s="137"/>
    </row>
    <row r="410" spans="2:4">
      <c r="B410" s="136"/>
      <c r="C410" s="137"/>
      <c r="D410" s="137"/>
    </row>
    <row r="411" spans="2:4">
      <c r="B411" s="136"/>
      <c r="C411" s="137"/>
      <c r="D411" s="137"/>
    </row>
    <row r="412" spans="2:4">
      <c r="B412" s="136"/>
      <c r="C412" s="137"/>
      <c r="D412" s="137"/>
    </row>
    <row r="413" spans="2:4">
      <c r="B413" s="136"/>
      <c r="C413" s="137"/>
      <c r="D413" s="137"/>
    </row>
    <row r="414" spans="2:4">
      <c r="B414" s="136"/>
      <c r="C414" s="137"/>
      <c r="D414" s="137"/>
    </row>
    <row r="415" spans="2:4">
      <c r="B415" s="136"/>
      <c r="C415" s="137"/>
      <c r="D415" s="137"/>
    </row>
    <row r="416" spans="2:4">
      <c r="B416" s="136"/>
      <c r="C416" s="137"/>
      <c r="D416" s="137"/>
    </row>
    <row r="417" spans="2:4">
      <c r="B417" s="136"/>
      <c r="C417" s="137"/>
      <c r="D417" s="137"/>
    </row>
    <row r="418" spans="2:4">
      <c r="B418" s="136"/>
      <c r="C418" s="137"/>
      <c r="D418" s="137"/>
    </row>
    <row r="419" spans="2:4">
      <c r="B419" s="136"/>
      <c r="C419" s="137"/>
      <c r="D419" s="137"/>
    </row>
    <row r="420" spans="2:4">
      <c r="B420" s="136"/>
      <c r="C420" s="137"/>
      <c r="D420" s="137"/>
    </row>
    <row r="421" spans="2:4">
      <c r="B421" s="136"/>
      <c r="C421" s="137"/>
      <c r="D421" s="137"/>
    </row>
    <row r="422" spans="2:4">
      <c r="B422" s="136"/>
      <c r="C422" s="137"/>
      <c r="D422" s="137"/>
    </row>
    <row r="423" spans="2:4">
      <c r="B423" s="136"/>
      <c r="C423" s="137"/>
      <c r="D423" s="137"/>
    </row>
    <row r="424" spans="2:4">
      <c r="B424" s="136"/>
      <c r="C424" s="137"/>
      <c r="D424" s="137"/>
    </row>
    <row r="425" spans="2:4">
      <c r="B425" s="136"/>
      <c r="C425" s="137"/>
      <c r="D425" s="137"/>
    </row>
    <row r="426" spans="2:4">
      <c r="B426" s="136"/>
      <c r="C426" s="137"/>
      <c r="D426" s="137"/>
    </row>
    <row r="427" spans="2:4">
      <c r="B427" s="136"/>
      <c r="C427" s="137"/>
      <c r="D427" s="137"/>
    </row>
    <row r="428" spans="2:4">
      <c r="B428" s="136"/>
      <c r="C428" s="137"/>
      <c r="D428" s="137"/>
    </row>
    <row r="429" spans="2:4">
      <c r="B429" s="136"/>
      <c r="C429" s="137"/>
      <c r="D429" s="137"/>
    </row>
    <row r="430" spans="2:4">
      <c r="B430" s="136"/>
      <c r="C430" s="137"/>
      <c r="D430" s="137"/>
    </row>
    <row r="431" spans="2:4">
      <c r="B431" s="136"/>
      <c r="C431" s="137"/>
      <c r="D431" s="137"/>
    </row>
    <row r="432" spans="2:4">
      <c r="B432" s="136"/>
      <c r="C432" s="137"/>
      <c r="D432" s="137"/>
    </row>
    <row r="433" spans="2:4">
      <c r="B433" s="136"/>
      <c r="C433" s="137"/>
      <c r="D433" s="137"/>
    </row>
    <row r="434" spans="2:4">
      <c r="B434" s="136"/>
      <c r="C434" s="137"/>
      <c r="D434" s="137"/>
    </row>
    <row r="435" spans="2:4">
      <c r="B435" s="136"/>
      <c r="C435" s="137"/>
      <c r="D435" s="137"/>
    </row>
    <row r="436" spans="2:4">
      <c r="B436" s="136"/>
      <c r="C436" s="137"/>
      <c r="D436" s="137"/>
    </row>
    <row r="437" spans="2:4">
      <c r="B437" s="136"/>
      <c r="C437" s="137"/>
      <c r="D437" s="137"/>
    </row>
    <row r="438" spans="2:4">
      <c r="B438" s="136"/>
      <c r="C438" s="137"/>
      <c r="D438" s="137"/>
    </row>
    <row r="439" spans="2:4">
      <c r="B439" s="136"/>
      <c r="C439" s="137"/>
      <c r="D439" s="137"/>
    </row>
    <row r="440" spans="2:4">
      <c r="B440" s="136"/>
      <c r="C440" s="137"/>
      <c r="D440" s="137"/>
    </row>
    <row r="441" spans="2:4">
      <c r="B441" s="136"/>
      <c r="C441" s="137"/>
      <c r="D441" s="137"/>
    </row>
    <row r="442" spans="2:4">
      <c r="B442" s="136"/>
      <c r="C442" s="137"/>
      <c r="D442" s="137"/>
    </row>
    <row r="443" spans="2:4">
      <c r="B443" s="136"/>
      <c r="C443" s="137"/>
      <c r="D443" s="137"/>
    </row>
    <row r="444" spans="2:4">
      <c r="B444" s="136"/>
      <c r="C444" s="137"/>
      <c r="D444" s="137"/>
    </row>
    <row r="445" spans="2:4">
      <c r="B445" s="136"/>
      <c r="C445" s="137"/>
      <c r="D445" s="137"/>
    </row>
    <row r="446" spans="2:4">
      <c r="B446" s="136"/>
      <c r="C446" s="137"/>
      <c r="D446" s="137"/>
    </row>
    <row r="447" spans="2:4">
      <c r="B447" s="136"/>
      <c r="C447" s="137"/>
      <c r="D447" s="137"/>
    </row>
    <row r="448" spans="2:4">
      <c r="B448" s="136"/>
      <c r="C448" s="137"/>
      <c r="D448" s="137"/>
    </row>
    <row r="449" spans="2:4">
      <c r="B449" s="136"/>
      <c r="C449" s="137"/>
      <c r="D449" s="137"/>
    </row>
    <row r="450" spans="2:4">
      <c r="B450" s="136"/>
      <c r="C450" s="137"/>
      <c r="D450" s="137"/>
    </row>
    <row r="451" spans="2:4">
      <c r="B451" s="136"/>
      <c r="C451" s="137"/>
      <c r="D451" s="137"/>
    </row>
    <row r="452" spans="2:4">
      <c r="B452" s="136"/>
      <c r="C452" s="137"/>
      <c r="D452" s="137"/>
    </row>
    <row r="453" spans="2:4">
      <c r="B453" s="136"/>
      <c r="C453" s="137"/>
      <c r="D453" s="137"/>
    </row>
    <row r="454" spans="2:4">
      <c r="B454" s="136"/>
      <c r="C454" s="137"/>
      <c r="D454" s="137"/>
    </row>
    <row r="455" spans="2:4">
      <c r="B455" s="136"/>
      <c r="C455" s="137"/>
      <c r="D455" s="137"/>
    </row>
    <row r="456" spans="2:4">
      <c r="B456" s="136"/>
      <c r="C456" s="137"/>
      <c r="D456" s="137"/>
    </row>
    <row r="457" spans="2:4">
      <c r="B457" s="136"/>
      <c r="C457" s="137"/>
      <c r="D457" s="137"/>
    </row>
    <row r="458" spans="2:4">
      <c r="B458" s="136"/>
      <c r="C458" s="137"/>
      <c r="D458" s="137"/>
    </row>
    <row r="459" spans="2:4">
      <c r="B459" s="136"/>
      <c r="C459" s="137"/>
      <c r="D459" s="137"/>
    </row>
    <row r="460" spans="2:4">
      <c r="B460" s="136"/>
      <c r="C460" s="137"/>
      <c r="D460" s="137"/>
    </row>
    <row r="461" spans="2:4">
      <c r="B461" s="136"/>
      <c r="C461" s="137"/>
      <c r="D461" s="137"/>
    </row>
    <row r="462" spans="2:4">
      <c r="B462" s="136"/>
      <c r="C462" s="137"/>
      <c r="D462" s="137"/>
    </row>
    <row r="463" spans="2:4">
      <c r="B463" s="136"/>
      <c r="C463" s="137"/>
      <c r="D463" s="137"/>
    </row>
    <row r="464" spans="2:4">
      <c r="B464" s="136"/>
      <c r="C464" s="137"/>
      <c r="D464" s="137"/>
    </row>
    <row r="465" spans="2:4">
      <c r="B465" s="136"/>
      <c r="C465" s="137"/>
      <c r="D465" s="137"/>
    </row>
    <row r="466" spans="2:4">
      <c r="B466" s="136"/>
      <c r="C466" s="137"/>
      <c r="D466" s="137"/>
    </row>
    <row r="467" spans="2:4">
      <c r="B467" s="136"/>
      <c r="C467" s="137"/>
      <c r="D467" s="137"/>
    </row>
    <row r="468" spans="2:4">
      <c r="B468" s="136"/>
      <c r="C468" s="137"/>
      <c r="D468" s="137"/>
    </row>
    <row r="469" spans="2:4">
      <c r="B469" s="136"/>
      <c r="C469" s="137"/>
      <c r="D469" s="137"/>
    </row>
    <row r="470" spans="2:4">
      <c r="B470" s="136"/>
      <c r="C470" s="137"/>
      <c r="D470" s="137"/>
    </row>
    <row r="471" spans="2:4">
      <c r="B471" s="136"/>
      <c r="C471" s="137"/>
      <c r="D471" s="137"/>
    </row>
    <row r="472" spans="2:4">
      <c r="B472" s="136"/>
      <c r="C472" s="137"/>
      <c r="D472" s="137"/>
    </row>
    <row r="473" spans="2:4">
      <c r="B473" s="136"/>
      <c r="C473" s="137"/>
      <c r="D473" s="137"/>
    </row>
    <row r="474" spans="2:4">
      <c r="B474" s="136"/>
      <c r="C474" s="137"/>
      <c r="D474" s="137"/>
    </row>
    <row r="475" spans="2:4">
      <c r="B475" s="136"/>
      <c r="C475" s="137"/>
      <c r="D475" s="137"/>
    </row>
    <row r="476" spans="2:4">
      <c r="B476" s="136"/>
      <c r="C476" s="137"/>
      <c r="D476" s="137"/>
    </row>
    <row r="477" spans="2:4">
      <c r="B477" s="136"/>
      <c r="C477" s="137"/>
      <c r="D477" s="137"/>
    </row>
    <row r="478" spans="2:4">
      <c r="B478" s="136"/>
      <c r="C478" s="137"/>
      <c r="D478" s="137"/>
    </row>
    <row r="479" spans="2:4">
      <c r="B479" s="136"/>
      <c r="C479" s="137"/>
      <c r="D479" s="137"/>
    </row>
    <row r="480" spans="2:4">
      <c r="B480" s="136"/>
      <c r="C480" s="137"/>
      <c r="D480" s="137"/>
    </row>
    <row r="481" spans="2:4">
      <c r="B481" s="136"/>
      <c r="C481" s="137"/>
      <c r="D481" s="137"/>
    </row>
    <row r="482" spans="2:4">
      <c r="B482" s="136"/>
      <c r="C482" s="137"/>
      <c r="D482" s="137"/>
    </row>
    <row r="483" spans="2:4">
      <c r="B483" s="136"/>
      <c r="C483" s="137"/>
      <c r="D483" s="137"/>
    </row>
    <row r="484" spans="2:4">
      <c r="B484" s="136"/>
      <c r="C484" s="137"/>
      <c r="D484" s="137"/>
    </row>
    <row r="485" spans="2:4">
      <c r="B485" s="136"/>
      <c r="C485" s="137"/>
      <c r="D485" s="137"/>
    </row>
    <row r="486" spans="2:4">
      <c r="B486" s="136"/>
      <c r="C486" s="137"/>
      <c r="D486" s="137"/>
    </row>
    <row r="487" spans="2:4">
      <c r="B487" s="136"/>
      <c r="C487" s="137"/>
      <c r="D487" s="137"/>
    </row>
    <row r="488" spans="2:4">
      <c r="B488" s="136"/>
      <c r="C488" s="137"/>
      <c r="D488" s="137"/>
    </row>
    <row r="489" spans="2:4">
      <c r="B489" s="136"/>
      <c r="C489" s="137"/>
      <c r="D489" s="137"/>
    </row>
    <row r="490" spans="2:4">
      <c r="B490" s="136"/>
      <c r="C490" s="137"/>
      <c r="D490" s="137"/>
    </row>
    <row r="491" spans="2:4">
      <c r="B491" s="136"/>
      <c r="C491" s="137"/>
      <c r="D491" s="137"/>
    </row>
    <row r="492" spans="2:4">
      <c r="B492" s="136"/>
      <c r="C492" s="137"/>
      <c r="D492" s="137"/>
    </row>
    <row r="493" spans="2:4">
      <c r="B493" s="136"/>
      <c r="C493" s="137"/>
      <c r="D493" s="137"/>
    </row>
    <row r="494" spans="2:4">
      <c r="B494" s="136"/>
      <c r="C494" s="137"/>
      <c r="D494" s="137"/>
    </row>
    <row r="495" spans="2:4">
      <c r="B495" s="136"/>
      <c r="C495" s="137"/>
      <c r="D495" s="137"/>
    </row>
    <row r="496" spans="2:4">
      <c r="B496" s="136"/>
      <c r="C496" s="137"/>
      <c r="D496" s="137"/>
    </row>
    <row r="497" spans="2:4">
      <c r="B497" s="136"/>
      <c r="C497" s="137"/>
      <c r="D497" s="137"/>
    </row>
    <row r="498" spans="2:4">
      <c r="B498" s="136"/>
      <c r="C498" s="137"/>
      <c r="D498" s="137"/>
    </row>
    <row r="499" spans="2:4">
      <c r="B499" s="136"/>
      <c r="C499" s="137"/>
      <c r="D499" s="137"/>
    </row>
    <row r="500" spans="2:4">
      <c r="B500" s="136"/>
      <c r="C500" s="137"/>
      <c r="D500" s="137"/>
    </row>
    <row r="501" spans="2:4">
      <c r="B501" s="136"/>
      <c r="C501" s="137"/>
      <c r="D501" s="137"/>
    </row>
    <row r="502" spans="2:4">
      <c r="B502" s="136"/>
      <c r="C502" s="137"/>
      <c r="D502" s="137"/>
    </row>
    <row r="503" spans="2:4">
      <c r="B503" s="136"/>
      <c r="C503" s="137"/>
      <c r="D503" s="137"/>
    </row>
    <row r="504" spans="2:4">
      <c r="B504" s="136"/>
      <c r="C504" s="137"/>
      <c r="D504" s="137"/>
    </row>
    <row r="505" spans="2:4">
      <c r="B505" s="136"/>
      <c r="C505" s="137"/>
      <c r="D505" s="137"/>
    </row>
    <row r="506" spans="2:4">
      <c r="B506" s="136"/>
      <c r="C506" s="137"/>
      <c r="D506" s="137"/>
    </row>
    <row r="507" spans="2:4">
      <c r="B507" s="136"/>
      <c r="C507" s="137"/>
      <c r="D507" s="137"/>
    </row>
    <row r="508" spans="2:4">
      <c r="B508" s="136"/>
      <c r="C508" s="137"/>
      <c r="D508" s="137"/>
    </row>
    <row r="509" spans="2:4">
      <c r="B509" s="136"/>
      <c r="C509" s="137"/>
      <c r="D509" s="137"/>
    </row>
    <row r="510" spans="2:4">
      <c r="B510" s="136"/>
      <c r="C510" s="137"/>
      <c r="D510" s="137"/>
    </row>
    <row r="511" spans="2:4">
      <c r="B511" s="136"/>
      <c r="C511" s="137"/>
      <c r="D511" s="137"/>
    </row>
    <row r="512" spans="2:4">
      <c r="B512" s="136"/>
      <c r="C512" s="137"/>
      <c r="D512" s="137"/>
    </row>
    <row r="513" spans="2:4">
      <c r="B513" s="136"/>
      <c r="C513" s="137"/>
      <c r="D513" s="137"/>
    </row>
    <row r="514" spans="2:4">
      <c r="B514" s="136"/>
      <c r="C514" s="137"/>
      <c r="D514" s="137"/>
    </row>
    <row r="515" spans="2:4">
      <c r="B515" s="136"/>
      <c r="C515" s="137"/>
      <c r="D515" s="137"/>
    </row>
    <row r="516" spans="2:4">
      <c r="B516" s="136"/>
      <c r="C516" s="137"/>
      <c r="D516" s="137"/>
    </row>
    <row r="517" spans="2:4">
      <c r="B517" s="136"/>
      <c r="C517" s="137"/>
      <c r="D517" s="137"/>
    </row>
    <row r="518" spans="2:4">
      <c r="B518" s="136"/>
      <c r="C518" s="137"/>
      <c r="D518" s="137"/>
    </row>
    <row r="519" spans="2:4">
      <c r="B519" s="136"/>
      <c r="C519" s="137"/>
      <c r="D519" s="137"/>
    </row>
    <row r="520" spans="2:4">
      <c r="B520" s="136"/>
      <c r="C520" s="137"/>
      <c r="D520" s="137"/>
    </row>
    <row r="521" spans="2:4">
      <c r="B521" s="136"/>
      <c r="C521" s="137"/>
      <c r="D521" s="137"/>
    </row>
    <row r="522" spans="2:4">
      <c r="B522" s="136"/>
      <c r="C522" s="137"/>
      <c r="D522" s="137"/>
    </row>
    <row r="523" spans="2:4">
      <c r="B523" s="136"/>
      <c r="C523" s="137"/>
      <c r="D523" s="137"/>
    </row>
    <row r="524" spans="2:4">
      <c r="B524" s="136"/>
      <c r="C524" s="137"/>
      <c r="D524" s="137"/>
    </row>
    <row r="525" spans="2:4">
      <c r="B525" s="136"/>
      <c r="C525" s="137"/>
      <c r="D525" s="137"/>
    </row>
    <row r="526" spans="2:4">
      <c r="B526" s="136"/>
      <c r="C526" s="137"/>
      <c r="D526" s="137"/>
    </row>
    <row r="527" spans="2:4">
      <c r="B527" s="136"/>
      <c r="C527" s="137"/>
      <c r="D527" s="137"/>
    </row>
    <row r="528" spans="2:4">
      <c r="B528" s="136"/>
      <c r="C528" s="137"/>
      <c r="D528" s="137"/>
    </row>
    <row r="529" spans="2:4">
      <c r="B529" s="136"/>
      <c r="C529" s="137"/>
      <c r="D529" s="137"/>
    </row>
    <row r="530" spans="2:4">
      <c r="B530" s="136"/>
      <c r="C530" s="137"/>
      <c r="D530" s="137"/>
    </row>
    <row r="531" spans="2:4">
      <c r="B531" s="136"/>
      <c r="C531" s="137"/>
      <c r="D531" s="137"/>
    </row>
    <row r="532" spans="2:4">
      <c r="B532" s="136"/>
      <c r="C532" s="137"/>
      <c r="D532" s="137"/>
    </row>
    <row r="533" spans="2:4">
      <c r="B533" s="136"/>
      <c r="C533" s="137"/>
      <c r="D533" s="137"/>
    </row>
    <row r="534" spans="2:4">
      <c r="B534" s="136"/>
      <c r="C534" s="137"/>
      <c r="D534" s="137"/>
    </row>
    <row r="535" spans="2:4">
      <c r="B535" s="136"/>
      <c r="C535" s="137"/>
      <c r="D535" s="137"/>
    </row>
    <row r="536" spans="2:4">
      <c r="B536" s="136"/>
      <c r="C536" s="137"/>
      <c r="D536" s="137"/>
    </row>
    <row r="537" spans="2:4">
      <c r="B537" s="136"/>
      <c r="C537" s="137"/>
      <c r="D537" s="137"/>
    </row>
    <row r="538" spans="2:4">
      <c r="B538" s="136"/>
      <c r="C538" s="137"/>
      <c r="D538" s="137"/>
    </row>
    <row r="539" spans="2:4">
      <c r="B539" s="136"/>
      <c r="C539" s="137"/>
      <c r="D539" s="137"/>
    </row>
    <row r="540" spans="2:4">
      <c r="B540" s="136"/>
      <c r="C540" s="137"/>
      <c r="D540" s="137"/>
    </row>
    <row r="541" spans="2:4">
      <c r="B541" s="136"/>
      <c r="C541" s="137"/>
      <c r="D541" s="137"/>
    </row>
    <row r="542" spans="2:4">
      <c r="B542" s="136"/>
      <c r="C542" s="137"/>
      <c r="D542" s="137"/>
    </row>
    <row r="543" spans="2:4">
      <c r="B543" s="136"/>
      <c r="C543" s="137"/>
      <c r="D543" s="137"/>
    </row>
    <row r="544" spans="2:4">
      <c r="B544" s="136"/>
      <c r="C544" s="137"/>
      <c r="D544" s="137"/>
    </row>
    <row r="545" spans="2:4">
      <c r="B545" s="136"/>
      <c r="C545" s="137"/>
      <c r="D545" s="137"/>
    </row>
    <row r="546" spans="2:4">
      <c r="B546" s="136"/>
      <c r="C546" s="137"/>
      <c r="D546" s="137"/>
    </row>
    <row r="547" spans="2:4">
      <c r="B547" s="136"/>
      <c r="C547" s="137"/>
      <c r="D547" s="137"/>
    </row>
    <row r="548" spans="2:4">
      <c r="B548" s="136"/>
      <c r="C548" s="137"/>
      <c r="D548" s="137"/>
    </row>
    <row r="549" spans="2:4">
      <c r="B549" s="136"/>
      <c r="C549" s="137"/>
      <c r="D549" s="137"/>
    </row>
    <row r="550" spans="2:4">
      <c r="B550" s="136"/>
      <c r="C550" s="137"/>
      <c r="D550" s="137"/>
    </row>
    <row r="551" spans="2:4">
      <c r="B551" s="136"/>
      <c r="C551" s="137"/>
      <c r="D551" s="137"/>
    </row>
    <row r="552" spans="2:4">
      <c r="B552" s="136"/>
      <c r="C552" s="137"/>
      <c r="D552" s="137"/>
    </row>
    <row r="553" spans="2:4">
      <c r="B553" s="136"/>
      <c r="C553" s="137"/>
      <c r="D553" s="137"/>
    </row>
    <row r="554" spans="2:4">
      <c r="B554" s="136"/>
      <c r="C554" s="137"/>
      <c r="D554" s="137"/>
    </row>
    <row r="555" spans="2:4">
      <c r="B555" s="136"/>
      <c r="C555" s="137"/>
      <c r="D555" s="137"/>
    </row>
    <row r="556" spans="2:4">
      <c r="B556" s="136"/>
      <c r="C556" s="137"/>
      <c r="D556" s="137"/>
    </row>
    <row r="557" spans="2:4">
      <c r="B557" s="136"/>
      <c r="C557" s="137"/>
      <c r="D557" s="137"/>
    </row>
    <row r="558" spans="2:4">
      <c r="B558" s="136"/>
      <c r="C558" s="137"/>
      <c r="D558" s="137"/>
    </row>
    <row r="559" spans="2:4">
      <c r="B559" s="136"/>
      <c r="C559" s="137"/>
      <c r="D559" s="137"/>
    </row>
    <row r="560" spans="2:4">
      <c r="B560" s="136"/>
      <c r="C560" s="137"/>
      <c r="D560" s="137"/>
    </row>
    <row r="561" spans="2:4">
      <c r="B561" s="136"/>
      <c r="C561" s="137"/>
      <c r="D561" s="137"/>
    </row>
    <row r="562" spans="2:4">
      <c r="B562" s="136"/>
      <c r="C562" s="137"/>
      <c r="D562" s="137"/>
    </row>
    <row r="563" spans="2:4">
      <c r="B563" s="136"/>
      <c r="C563" s="137"/>
      <c r="D563" s="137"/>
    </row>
    <row r="564" spans="2:4">
      <c r="B564" s="136"/>
      <c r="C564" s="137"/>
      <c r="D564" s="137"/>
    </row>
    <row r="565" spans="2:4">
      <c r="B565" s="136"/>
      <c r="C565" s="137"/>
      <c r="D565" s="137"/>
    </row>
    <row r="566" spans="2:4">
      <c r="B566" s="136"/>
      <c r="C566" s="137"/>
      <c r="D566" s="137"/>
    </row>
    <row r="567" spans="2:4">
      <c r="B567" s="136"/>
      <c r="C567" s="137"/>
      <c r="D567" s="137"/>
    </row>
    <row r="568" spans="2:4">
      <c r="B568" s="136"/>
      <c r="C568" s="137"/>
      <c r="D568" s="137"/>
    </row>
    <row r="569" spans="2:4">
      <c r="B569" s="136"/>
      <c r="C569" s="137"/>
      <c r="D569" s="137"/>
    </row>
    <row r="570" spans="2:4">
      <c r="B570" s="136"/>
      <c r="C570" s="137"/>
      <c r="D570" s="137"/>
    </row>
    <row r="571" spans="2:4">
      <c r="B571" s="136"/>
      <c r="C571" s="137"/>
      <c r="D571" s="137"/>
    </row>
    <row r="572" spans="2:4">
      <c r="B572" s="136"/>
      <c r="C572" s="137"/>
      <c r="D572" s="137"/>
    </row>
    <row r="573" spans="2:4">
      <c r="B573" s="136"/>
      <c r="C573" s="137"/>
      <c r="D573" s="137"/>
    </row>
    <row r="574" spans="2:4">
      <c r="B574" s="136"/>
      <c r="C574" s="137"/>
      <c r="D574" s="137"/>
    </row>
    <row r="575" spans="2:4">
      <c r="B575" s="136"/>
      <c r="C575" s="137"/>
      <c r="D575" s="137"/>
    </row>
    <row r="576" spans="2:4">
      <c r="B576" s="136"/>
      <c r="C576" s="137"/>
      <c r="D576" s="137"/>
    </row>
    <row r="577" spans="2:4">
      <c r="B577" s="136"/>
      <c r="C577" s="137"/>
      <c r="D577" s="137"/>
    </row>
    <row r="578" spans="2:4">
      <c r="B578" s="136"/>
      <c r="C578" s="137"/>
      <c r="D578" s="137"/>
    </row>
    <row r="579" spans="2:4">
      <c r="B579" s="136"/>
      <c r="C579" s="137"/>
      <c r="D579" s="137"/>
    </row>
    <row r="580" spans="2:4">
      <c r="B580" s="136"/>
      <c r="C580" s="137"/>
      <c r="D580" s="137"/>
    </row>
    <row r="581" spans="2:4">
      <c r="B581" s="136"/>
      <c r="C581" s="137"/>
      <c r="D581" s="137"/>
    </row>
    <row r="582" spans="2:4">
      <c r="B582" s="136"/>
      <c r="C582" s="137"/>
      <c r="D582" s="137"/>
    </row>
    <row r="583" spans="2:4">
      <c r="B583" s="136"/>
      <c r="C583" s="137"/>
      <c r="D583" s="137"/>
    </row>
    <row r="584" spans="2:4">
      <c r="B584" s="136"/>
      <c r="C584" s="137"/>
      <c r="D584" s="137"/>
    </row>
    <row r="585" spans="2:4">
      <c r="B585" s="136"/>
      <c r="C585" s="137"/>
      <c r="D585" s="137"/>
    </row>
    <row r="586" spans="2:4">
      <c r="B586" s="136"/>
      <c r="C586" s="137"/>
      <c r="D586" s="137"/>
    </row>
    <row r="587" spans="2:4">
      <c r="B587" s="136"/>
      <c r="C587" s="137"/>
      <c r="D587" s="137"/>
    </row>
    <row r="588" spans="2:4">
      <c r="B588" s="136"/>
      <c r="C588" s="137"/>
      <c r="D588" s="137"/>
    </row>
    <row r="589" spans="2:4">
      <c r="B589" s="136"/>
      <c r="C589" s="137"/>
      <c r="D589" s="137"/>
    </row>
    <row r="590" spans="2:4">
      <c r="B590" s="136"/>
      <c r="C590" s="137"/>
      <c r="D590" s="137"/>
    </row>
    <row r="591" spans="2:4">
      <c r="B591" s="136"/>
      <c r="C591" s="137"/>
      <c r="D591" s="137"/>
    </row>
    <row r="592" spans="2:4">
      <c r="B592" s="136"/>
      <c r="C592" s="137"/>
      <c r="D592" s="137"/>
    </row>
    <row r="593" spans="2:4">
      <c r="B593" s="136"/>
      <c r="C593" s="137"/>
      <c r="D593" s="137"/>
    </row>
    <row r="594" spans="2:4">
      <c r="B594" s="136"/>
      <c r="C594" s="137"/>
      <c r="D594" s="137"/>
    </row>
    <row r="595" spans="2:4">
      <c r="B595" s="136"/>
      <c r="C595" s="137"/>
      <c r="D595" s="137"/>
    </row>
    <row r="596" spans="2:4">
      <c r="B596" s="136"/>
      <c r="C596" s="137"/>
      <c r="D596" s="137"/>
    </row>
    <row r="597" spans="2:4">
      <c r="B597" s="136"/>
      <c r="C597" s="137"/>
      <c r="D597" s="137"/>
    </row>
    <row r="598" spans="2:4">
      <c r="B598" s="136"/>
      <c r="C598" s="137"/>
      <c r="D598" s="137"/>
    </row>
    <row r="599" spans="2:4">
      <c r="B599" s="136"/>
      <c r="C599" s="137"/>
      <c r="D599" s="137"/>
    </row>
    <row r="600" spans="2:4">
      <c r="B600" s="136"/>
      <c r="C600" s="137"/>
      <c r="D600" s="137"/>
    </row>
    <row r="601" spans="2:4">
      <c r="B601" s="136"/>
      <c r="C601" s="137"/>
      <c r="D601" s="137"/>
    </row>
    <row r="602" spans="2:4">
      <c r="B602" s="136"/>
      <c r="C602" s="137"/>
      <c r="D602" s="137"/>
    </row>
    <row r="603" spans="2:4">
      <c r="B603" s="136"/>
      <c r="C603" s="137"/>
      <c r="D603" s="137"/>
    </row>
    <row r="604" spans="2:4">
      <c r="B604" s="136"/>
      <c r="C604" s="137"/>
      <c r="D604" s="137"/>
    </row>
    <row r="605" spans="2:4">
      <c r="B605" s="136"/>
      <c r="C605" s="137"/>
      <c r="D605" s="137"/>
    </row>
    <row r="606" spans="2:4">
      <c r="B606" s="136"/>
      <c r="C606" s="137"/>
      <c r="D606" s="137"/>
    </row>
    <row r="607" spans="2:4">
      <c r="B607" s="136"/>
      <c r="C607" s="137"/>
      <c r="D607" s="137"/>
    </row>
    <row r="608" spans="2:4">
      <c r="B608" s="136"/>
      <c r="C608" s="137"/>
      <c r="D608" s="137"/>
    </row>
    <row r="609" spans="2:4">
      <c r="B609" s="136"/>
      <c r="C609" s="137"/>
      <c r="D609" s="137"/>
    </row>
    <row r="610" spans="2:4">
      <c r="B610" s="136"/>
      <c r="C610" s="137"/>
      <c r="D610" s="137"/>
    </row>
    <row r="611" spans="2:4">
      <c r="B611" s="136"/>
      <c r="C611" s="137"/>
      <c r="D611" s="137"/>
    </row>
    <row r="612" spans="2:4">
      <c r="B612" s="136"/>
      <c r="C612" s="137"/>
      <c r="D612" s="137"/>
    </row>
    <row r="613" spans="2:4">
      <c r="B613" s="136"/>
      <c r="C613" s="137"/>
      <c r="D613" s="137"/>
    </row>
    <row r="614" spans="2:4">
      <c r="B614" s="136"/>
      <c r="C614" s="137"/>
      <c r="D614" s="137"/>
    </row>
    <row r="615" spans="2:4">
      <c r="B615" s="136"/>
      <c r="C615" s="137"/>
      <c r="D615" s="137"/>
    </row>
    <row r="616" spans="2:4">
      <c r="B616" s="136"/>
      <c r="C616" s="137"/>
      <c r="D616" s="137"/>
    </row>
    <row r="617" spans="2:4">
      <c r="B617" s="136"/>
      <c r="C617" s="137"/>
      <c r="D617" s="137"/>
    </row>
    <row r="618" spans="2:4">
      <c r="B618" s="136"/>
      <c r="C618" s="137"/>
      <c r="D618" s="137"/>
    </row>
    <row r="619" spans="2:4">
      <c r="B619" s="136"/>
      <c r="C619" s="137"/>
      <c r="D619" s="137"/>
    </row>
    <row r="620" spans="2:4">
      <c r="B620" s="136"/>
      <c r="C620" s="137"/>
      <c r="D620" s="137"/>
    </row>
    <row r="621" spans="2:4">
      <c r="B621" s="136"/>
      <c r="C621" s="137"/>
      <c r="D621" s="137"/>
    </row>
    <row r="622" spans="2:4">
      <c r="B622" s="136"/>
      <c r="C622" s="137"/>
      <c r="D622" s="137"/>
    </row>
    <row r="623" spans="2:4">
      <c r="B623" s="136"/>
      <c r="C623" s="137"/>
      <c r="D623" s="137"/>
    </row>
    <row r="624" spans="2:4">
      <c r="B624" s="136"/>
      <c r="C624" s="137"/>
      <c r="D624" s="137"/>
    </row>
    <row r="625" spans="2:4">
      <c r="B625" s="136"/>
      <c r="C625" s="137"/>
      <c r="D625" s="137"/>
    </row>
    <row r="626" spans="2:4">
      <c r="B626" s="136"/>
      <c r="C626" s="137"/>
      <c r="D626" s="137"/>
    </row>
    <row r="627" spans="2:4">
      <c r="B627" s="136"/>
      <c r="C627" s="137"/>
      <c r="D627" s="137"/>
    </row>
    <row r="628" spans="2:4">
      <c r="B628" s="136"/>
      <c r="C628" s="137"/>
      <c r="D628" s="137"/>
    </row>
    <row r="629" spans="2:4">
      <c r="B629" s="136"/>
      <c r="C629" s="137"/>
      <c r="D629" s="137"/>
    </row>
    <row r="630" spans="2:4">
      <c r="B630" s="136"/>
      <c r="C630" s="137"/>
      <c r="D630" s="137"/>
    </row>
    <row r="631" spans="2:4">
      <c r="B631" s="136"/>
      <c r="C631" s="137"/>
      <c r="D631" s="137"/>
    </row>
    <row r="632" spans="2:4">
      <c r="B632" s="136"/>
      <c r="C632" s="137"/>
      <c r="D632" s="137"/>
    </row>
    <row r="633" spans="2:4">
      <c r="B633" s="136"/>
      <c r="C633" s="137"/>
      <c r="D633" s="137"/>
    </row>
    <row r="634" spans="2:4">
      <c r="B634" s="136"/>
      <c r="C634" s="137"/>
      <c r="D634" s="137"/>
    </row>
    <row r="635" spans="2:4">
      <c r="B635" s="136"/>
      <c r="C635" s="137"/>
      <c r="D635" s="137"/>
    </row>
    <row r="636" spans="2:4">
      <c r="B636" s="136"/>
      <c r="C636" s="137"/>
      <c r="D636" s="137"/>
    </row>
    <row r="637" spans="2:4">
      <c r="B637" s="136"/>
      <c r="C637" s="137"/>
      <c r="D637" s="137"/>
    </row>
    <row r="638" spans="2:4">
      <c r="B638" s="136"/>
      <c r="C638" s="137"/>
      <c r="D638" s="137"/>
    </row>
    <row r="639" spans="2:4">
      <c r="B639" s="136"/>
      <c r="C639" s="137"/>
      <c r="D639" s="137"/>
    </row>
    <row r="640" spans="2:4">
      <c r="B640" s="136"/>
      <c r="C640" s="137"/>
      <c r="D640" s="137"/>
    </row>
    <row r="641" spans="2:4">
      <c r="B641" s="136"/>
      <c r="C641" s="137"/>
      <c r="D641" s="137"/>
    </row>
    <row r="642" spans="2:4">
      <c r="B642" s="136"/>
      <c r="C642" s="137"/>
      <c r="D642" s="137"/>
    </row>
    <row r="643" spans="2:4">
      <c r="B643" s="136"/>
      <c r="C643" s="137"/>
      <c r="D643" s="137"/>
    </row>
    <row r="644" spans="2:4">
      <c r="B644" s="136"/>
      <c r="C644" s="137"/>
      <c r="D644" s="137"/>
    </row>
    <row r="645" spans="2:4">
      <c r="B645" s="136"/>
      <c r="C645" s="137"/>
      <c r="D645" s="137"/>
    </row>
    <row r="646" spans="2:4">
      <c r="B646" s="136"/>
      <c r="C646" s="137"/>
      <c r="D646" s="137"/>
    </row>
    <row r="647" spans="2:4">
      <c r="B647" s="136"/>
      <c r="C647" s="137"/>
      <c r="D647" s="137"/>
    </row>
    <row r="648" spans="2:4">
      <c r="B648" s="136"/>
      <c r="C648" s="137"/>
      <c r="D648" s="137"/>
    </row>
    <row r="649" spans="2:4">
      <c r="B649" s="136"/>
      <c r="C649" s="137"/>
      <c r="D649" s="137"/>
    </row>
    <row r="650" spans="2:4">
      <c r="B650" s="136"/>
      <c r="C650" s="137"/>
      <c r="D650" s="137"/>
    </row>
    <row r="651" spans="2:4">
      <c r="B651" s="136"/>
      <c r="C651" s="137"/>
      <c r="D651" s="137"/>
    </row>
    <row r="652" spans="2:4">
      <c r="B652" s="136"/>
      <c r="C652" s="137"/>
      <c r="D652" s="137"/>
    </row>
    <row r="653" spans="2:4">
      <c r="B653" s="136"/>
      <c r="C653" s="137"/>
      <c r="D653" s="137"/>
    </row>
    <row r="654" spans="2:4">
      <c r="B654" s="136"/>
      <c r="C654" s="137"/>
      <c r="D654" s="137"/>
    </row>
    <row r="655" spans="2:4">
      <c r="B655" s="136"/>
      <c r="C655" s="137"/>
      <c r="D655" s="137"/>
    </row>
    <row r="656" spans="2:4">
      <c r="B656" s="136"/>
      <c r="C656" s="137"/>
      <c r="D656" s="137"/>
    </row>
    <row r="657" spans="2:4">
      <c r="B657" s="136"/>
      <c r="C657" s="137"/>
      <c r="D657" s="137"/>
    </row>
    <row r="658" spans="2:4">
      <c r="B658" s="136"/>
      <c r="C658" s="137"/>
      <c r="D658" s="137"/>
    </row>
    <row r="659" spans="2:4">
      <c r="B659" s="136"/>
      <c r="C659" s="137"/>
      <c r="D659" s="137"/>
    </row>
    <row r="660" spans="2:4">
      <c r="B660" s="136"/>
      <c r="C660" s="137"/>
      <c r="D660" s="137"/>
    </row>
    <row r="661" spans="2:4">
      <c r="B661" s="136"/>
      <c r="C661" s="137"/>
      <c r="D661" s="137"/>
    </row>
    <row r="662" spans="2:4">
      <c r="B662" s="136"/>
      <c r="C662" s="137"/>
      <c r="D662" s="137"/>
    </row>
    <row r="663" spans="2:4">
      <c r="B663" s="136"/>
      <c r="C663" s="137"/>
      <c r="D663" s="137"/>
    </row>
    <row r="664" spans="2:4">
      <c r="B664" s="136"/>
      <c r="C664" s="137"/>
      <c r="D664" s="137"/>
    </row>
    <row r="665" spans="2:4">
      <c r="B665" s="136"/>
      <c r="C665" s="137"/>
      <c r="D665" s="137"/>
    </row>
    <row r="666" spans="2:4">
      <c r="B666" s="136"/>
      <c r="C666" s="137"/>
      <c r="D666" s="137"/>
    </row>
    <row r="667" spans="2:4">
      <c r="B667" s="136"/>
      <c r="C667" s="137"/>
      <c r="D667" s="137"/>
    </row>
    <row r="668" spans="2:4">
      <c r="B668" s="136"/>
      <c r="C668" s="137"/>
      <c r="D668" s="137"/>
    </row>
    <row r="669" spans="2:4">
      <c r="B669" s="136"/>
      <c r="C669" s="137"/>
      <c r="D669" s="137"/>
    </row>
    <row r="670" spans="2:4">
      <c r="B670" s="136"/>
      <c r="C670" s="137"/>
      <c r="D670" s="137"/>
    </row>
    <row r="671" spans="2:4">
      <c r="B671" s="136"/>
      <c r="C671" s="137"/>
      <c r="D671" s="137"/>
    </row>
    <row r="672" spans="2:4">
      <c r="B672" s="136"/>
      <c r="C672" s="137"/>
      <c r="D672" s="137"/>
    </row>
    <row r="673" spans="2:4">
      <c r="B673" s="136"/>
      <c r="C673" s="137"/>
      <c r="D673" s="137"/>
    </row>
    <row r="674" spans="2:4">
      <c r="B674" s="136"/>
      <c r="C674" s="137"/>
      <c r="D674" s="137"/>
    </row>
    <row r="675" spans="2:4">
      <c r="B675" s="136"/>
      <c r="C675" s="137"/>
      <c r="D675" s="137"/>
    </row>
    <row r="676" spans="2:4">
      <c r="B676" s="136"/>
      <c r="C676" s="137"/>
      <c r="D676" s="137"/>
    </row>
    <row r="677" spans="2:4">
      <c r="B677" s="136"/>
      <c r="C677" s="137"/>
      <c r="D677" s="137"/>
    </row>
    <row r="678" spans="2:4">
      <c r="B678" s="136"/>
      <c r="C678" s="137"/>
      <c r="D678" s="137"/>
    </row>
    <row r="679" spans="2:4">
      <c r="B679" s="136"/>
      <c r="C679" s="137"/>
      <c r="D679" s="137"/>
    </row>
    <row r="680" spans="2:4">
      <c r="B680" s="136"/>
      <c r="C680" s="137"/>
      <c r="D680" s="137"/>
    </row>
    <row r="681" spans="2:4">
      <c r="B681" s="136"/>
      <c r="C681" s="137"/>
      <c r="D681" s="137"/>
    </row>
    <row r="682" spans="2:4">
      <c r="B682" s="136"/>
      <c r="C682" s="137"/>
      <c r="D682" s="137"/>
    </row>
    <row r="683" spans="2:4">
      <c r="B683" s="136"/>
      <c r="C683" s="137"/>
      <c r="D683" s="137"/>
    </row>
    <row r="684" spans="2:4">
      <c r="B684" s="136"/>
      <c r="C684" s="137"/>
      <c r="D684" s="137"/>
    </row>
    <row r="685" spans="2:4">
      <c r="B685" s="136"/>
      <c r="C685" s="137"/>
      <c r="D685" s="137"/>
    </row>
    <row r="686" spans="2:4">
      <c r="B686" s="136"/>
      <c r="C686" s="137"/>
      <c r="D686" s="137"/>
    </row>
    <row r="687" spans="2:4">
      <c r="B687" s="136"/>
      <c r="C687" s="137"/>
      <c r="D687" s="137"/>
    </row>
    <row r="688" spans="2:4">
      <c r="B688" s="136"/>
      <c r="C688" s="137"/>
      <c r="D688" s="137"/>
    </row>
    <row r="689" spans="2:4">
      <c r="B689" s="136"/>
      <c r="C689" s="137"/>
      <c r="D689" s="137"/>
    </row>
    <row r="690" spans="2:4">
      <c r="B690" s="136"/>
      <c r="C690" s="137"/>
      <c r="D690" s="137"/>
    </row>
    <row r="691" spans="2:4">
      <c r="B691" s="136"/>
      <c r="C691" s="137"/>
      <c r="D691" s="137"/>
    </row>
    <row r="692" spans="2:4">
      <c r="B692" s="136"/>
      <c r="C692" s="137"/>
      <c r="D692" s="137"/>
    </row>
    <row r="693" spans="2:4">
      <c r="B693" s="136"/>
      <c r="C693" s="137"/>
      <c r="D693" s="137"/>
    </row>
    <row r="694" spans="2:4">
      <c r="B694" s="136"/>
      <c r="C694" s="137"/>
      <c r="D694" s="137"/>
    </row>
    <row r="695" spans="2:4">
      <c r="B695" s="136"/>
      <c r="C695" s="137"/>
      <c r="D695" s="137"/>
    </row>
    <row r="696" spans="2:4">
      <c r="B696" s="136"/>
      <c r="C696" s="137"/>
      <c r="D696" s="137"/>
    </row>
    <row r="697" spans="2:4">
      <c r="B697" s="136"/>
      <c r="C697" s="137"/>
      <c r="D697" s="137"/>
    </row>
    <row r="698" spans="2:4">
      <c r="B698" s="136"/>
      <c r="C698" s="137"/>
      <c r="D698" s="137"/>
    </row>
    <row r="699" spans="2:4">
      <c r="B699" s="136"/>
      <c r="C699" s="137"/>
      <c r="D699" s="137"/>
    </row>
    <row r="700" spans="2:4">
      <c r="B700" s="136"/>
      <c r="C700" s="137"/>
      <c r="D700" s="137"/>
    </row>
    <row r="701" spans="2:4">
      <c r="B701" s="136"/>
      <c r="C701" s="137"/>
      <c r="D701" s="137"/>
    </row>
    <row r="702" spans="2:4">
      <c r="B702" s="136"/>
      <c r="C702" s="137"/>
      <c r="D702" s="137"/>
    </row>
    <row r="703" spans="2:4">
      <c r="B703" s="136"/>
      <c r="C703" s="137"/>
      <c r="D703" s="137"/>
    </row>
    <row r="704" spans="2:4">
      <c r="B704" s="136"/>
      <c r="C704" s="137"/>
      <c r="D704" s="137"/>
    </row>
    <row r="705" spans="2:4">
      <c r="B705" s="136"/>
      <c r="C705" s="137"/>
      <c r="D705" s="137"/>
    </row>
    <row r="706" spans="2:4">
      <c r="B706" s="136"/>
      <c r="C706" s="137"/>
      <c r="D706" s="137"/>
    </row>
    <row r="707" spans="2:4">
      <c r="B707" s="136"/>
      <c r="C707" s="137"/>
      <c r="D707" s="137"/>
    </row>
    <row r="708" spans="2:4">
      <c r="B708" s="136"/>
      <c r="C708" s="137"/>
      <c r="D708" s="137"/>
    </row>
    <row r="709" spans="2:4">
      <c r="B709" s="136"/>
      <c r="C709" s="137"/>
      <c r="D709" s="137"/>
    </row>
    <row r="710" spans="2:4">
      <c r="B710" s="136"/>
      <c r="C710" s="137"/>
      <c r="D710" s="137"/>
    </row>
    <row r="711" spans="2:4">
      <c r="B711" s="136"/>
      <c r="C711" s="137"/>
      <c r="D711" s="137"/>
    </row>
    <row r="712" spans="2:4">
      <c r="B712" s="136"/>
      <c r="C712" s="137"/>
      <c r="D712" s="137"/>
    </row>
    <row r="713" spans="2:4">
      <c r="B713" s="136"/>
      <c r="C713" s="137"/>
      <c r="D713" s="137"/>
    </row>
    <row r="714" spans="2:4">
      <c r="B714" s="136"/>
      <c r="C714" s="137"/>
      <c r="D714" s="137"/>
    </row>
    <row r="715" spans="2:4">
      <c r="B715" s="136"/>
      <c r="C715" s="137"/>
      <c r="D715" s="137"/>
    </row>
    <row r="716" spans="2:4">
      <c r="B716" s="136"/>
      <c r="C716" s="137"/>
      <c r="D716" s="137"/>
    </row>
    <row r="717" spans="2:4">
      <c r="B717" s="136"/>
      <c r="C717" s="137"/>
      <c r="D717" s="137"/>
    </row>
    <row r="718" spans="2:4">
      <c r="B718" s="136"/>
      <c r="C718" s="137"/>
      <c r="D718" s="137"/>
    </row>
    <row r="719" spans="2:4">
      <c r="B719" s="136"/>
      <c r="C719" s="137"/>
      <c r="D719" s="137"/>
    </row>
    <row r="720" spans="2:4">
      <c r="B720" s="136"/>
      <c r="C720" s="137"/>
      <c r="D720" s="137"/>
    </row>
    <row r="721" spans="2:4">
      <c r="B721" s="136"/>
      <c r="C721" s="137"/>
      <c r="D721" s="137"/>
    </row>
    <row r="722" spans="2:4">
      <c r="B722" s="136"/>
      <c r="C722" s="137"/>
      <c r="D722" s="137"/>
    </row>
    <row r="723" spans="2:4">
      <c r="B723" s="136"/>
      <c r="C723" s="137"/>
      <c r="D723" s="137"/>
    </row>
    <row r="724" spans="2:4">
      <c r="B724" s="136"/>
      <c r="C724" s="137"/>
      <c r="D724" s="137"/>
    </row>
    <row r="725" spans="2:4">
      <c r="B725" s="136"/>
      <c r="C725" s="137"/>
      <c r="D725" s="137"/>
    </row>
    <row r="726" spans="2:4">
      <c r="B726" s="136"/>
      <c r="C726" s="137"/>
      <c r="D726" s="137"/>
    </row>
    <row r="727" spans="2:4">
      <c r="B727" s="136"/>
      <c r="C727" s="137"/>
      <c r="D727" s="137"/>
    </row>
    <row r="728" spans="2:4">
      <c r="B728" s="136"/>
      <c r="C728" s="137"/>
      <c r="D728" s="137"/>
    </row>
    <row r="729" spans="2:4">
      <c r="B729" s="136"/>
      <c r="C729" s="137"/>
      <c r="D729" s="137"/>
    </row>
    <row r="730" spans="2:4">
      <c r="B730" s="136"/>
      <c r="C730" s="137"/>
      <c r="D730" s="137"/>
    </row>
    <row r="731" spans="2:4">
      <c r="B731" s="136"/>
      <c r="C731" s="137"/>
      <c r="D731" s="137"/>
    </row>
    <row r="732" spans="2:4">
      <c r="B732" s="136"/>
      <c r="C732" s="137"/>
      <c r="D732" s="137"/>
    </row>
    <row r="733" spans="2:4">
      <c r="B733" s="136"/>
      <c r="C733" s="137"/>
      <c r="D733" s="137"/>
    </row>
    <row r="734" spans="2:4">
      <c r="B734" s="136"/>
      <c r="C734" s="137"/>
      <c r="D734" s="137"/>
    </row>
    <row r="735" spans="2:4">
      <c r="B735" s="136"/>
      <c r="C735" s="137"/>
      <c r="D735" s="137"/>
    </row>
    <row r="736" spans="2:4">
      <c r="B736" s="136"/>
      <c r="C736" s="137"/>
      <c r="D736" s="137"/>
    </row>
    <row r="737" spans="2:4">
      <c r="B737" s="136"/>
      <c r="C737" s="137"/>
      <c r="D737" s="137"/>
    </row>
    <row r="738" spans="2:4">
      <c r="B738" s="136"/>
      <c r="C738" s="137"/>
      <c r="D738" s="137"/>
    </row>
    <row r="739" spans="2:4">
      <c r="B739" s="136"/>
      <c r="C739" s="137"/>
      <c r="D739" s="137"/>
    </row>
    <row r="740" spans="2:4">
      <c r="B740" s="136"/>
      <c r="C740" s="137"/>
      <c r="D740" s="137"/>
    </row>
    <row r="741" spans="2:4">
      <c r="B741" s="136"/>
      <c r="C741" s="137"/>
      <c r="D741" s="137"/>
    </row>
    <row r="742" spans="2:4">
      <c r="B742" s="136"/>
      <c r="C742" s="137"/>
      <c r="D742" s="137"/>
    </row>
    <row r="743" spans="2:4">
      <c r="B743" s="136"/>
      <c r="C743" s="137"/>
      <c r="D743" s="137"/>
    </row>
    <row r="744" spans="2:4">
      <c r="B744" s="136"/>
      <c r="C744" s="137"/>
      <c r="D744" s="137"/>
    </row>
    <row r="745" spans="2:4">
      <c r="B745" s="136"/>
      <c r="C745" s="137"/>
      <c r="D745" s="137"/>
    </row>
    <row r="746" spans="2:4">
      <c r="B746" s="136"/>
      <c r="C746" s="137"/>
      <c r="D746" s="137"/>
    </row>
    <row r="747" spans="2:4">
      <c r="B747" s="136"/>
      <c r="C747" s="137"/>
      <c r="D747" s="137"/>
    </row>
    <row r="748" spans="2:4">
      <c r="B748" s="136"/>
      <c r="C748" s="137"/>
      <c r="D748" s="137"/>
    </row>
    <row r="749" spans="2:4">
      <c r="B749" s="136"/>
      <c r="C749" s="137"/>
      <c r="D749" s="137"/>
    </row>
    <row r="750" spans="2:4">
      <c r="B750" s="136"/>
      <c r="C750" s="137"/>
      <c r="D750" s="137"/>
    </row>
    <row r="751" spans="2:4">
      <c r="B751" s="136"/>
      <c r="C751" s="137"/>
      <c r="D751" s="137"/>
    </row>
    <row r="752" spans="2:4">
      <c r="B752" s="136"/>
      <c r="C752" s="137"/>
      <c r="D752" s="137"/>
    </row>
    <row r="753" spans="2:4">
      <c r="B753" s="136"/>
      <c r="C753" s="137"/>
      <c r="D753" s="137"/>
    </row>
    <row r="754" spans="2:4">
      <c r="B754" s="136"/>
      <c r="C754" s="137"/>
      <c r="D754" s="137"/>
    </row>
    <row r="755" spans="2:4">
      <c r="B755" s="136"/>
      <c r="C755" s="137"/>
      <c r="D755" s="137"/>
    </row>
    <row r="756" spans="2:4">
      <c r="B756" s="136"/>
      <c r="C756" s="137"/>
      <c r="D756" s="137"/>
    </row>
    <row r="757" spans="2:4">
      <c r="B757" s="136"/>
      <c r="C757" s="137"/>
      <c r="D757" s="137"/>
    </row>
    <row r="758" spans="2:4">
      <c r="B758" s="136"/>
      <c r="C758" s="137"/>
      <c r="D758" s="137"/>
    </row>
    <row r="759" spans="2:4">
      <c r="B759" s="136"/>
      <c r="C759" s="137"/>
      <c r="D759" s="137"/>
    </row>
    <row r="760" spans="2:4">
      <c r="B760" s="136"/>
      <c r="C760" s="137"/>
      <c r="D760" s="137"/>
    </row>
    <row r="761" spans="2:4">
      <c r="B761" s="136"/>
      <c r="C761" s="137"/>
      <c r="D761" s="137"/>
    </row>
    <row r="762" spans="2:4">
      <c r="B762" s="136"/>
      <c r="C762" s="137"/>
      <c r="D762" s="137"/>
    </row>
    <row r="763" spans="2:4">
      <c r="B763" s="136"/>
      <c r="C763" s="137"/>
      <c r="D763" s="137"/>
    </row>
    <row r="764" spans="2:4">
      <c r="B764" s="136"/>
      <c r="C764" s="137"/>
      <c r="D764" s="137"/>
    </row>
    <row r="765" spans="2:4">
      <c r="B765" s="136"/>
      <c r="C765" s="137"/>
      <c r="D765" s="137"/>
    </row>
    <row r="766" spans="2:4">
      <c r="B766" s="136"/>
      <c r="C766" s="137"/>
      <c r="D766" s="137"/>
    </row>
    <row r="767" spans="2:4">
      <c r="B767" s="136"/>
      <c r="C767" s="137"/>
      <c r="D767" s="137"/>
    </row>
    <row r="768" spans="2:4">
      <c r="B768" s="136"/>
      <c r="C768" s="137"/>
      <c r="D768" s="137"/>
    </row>
    <row r="769" spans="2:4">
      <c r="B769" s="136"/>
      <c r="C769" s="137"/>
      <c r="D769" s="137"/>
    </row>
    <row r="770" spans="2:4">
      <c r="B770" s="136"/>
      <c r="C770" s="137"/>
      <c r="D770" s="137"/>
    </row>
    <row r="771" spans="2:4">
      <c r="B771" s="136"/>
      <c r="C771" s="137"/>
      <c r="D771" s="137"/>
    </row>
    <row r="772" spans="2:4">
      <c r="B772" s="136"/>
      <c r="C772" s="137"/>
      <c r="D772" s="137"/>
    </row>
    <row r="773" spans="2:4">
      <c r="B773" s="136"/>
      <c r="C773" s="137"/>
      <c r="D773" s="137"/>
    </row>
    <row r="774" spans="2:4">
      <c r="B774" s="136"/>
      <c r="C774" s="137"/>
      <c r="D774" s="137"/>
    </row>
    <row r="775" spans="2:4">
      <c r="B775" s="136"/>
      <c r="C775" s="137"/>
      <c r="D775" s="137"/>
    </row>
    <row r="776" spans="2:4">
      <c r="B776" s="136"/>
      <c r="C776" s="137"/>
      <c r="D776" s="137"/>
    </row>
    <row r="777" spans="2:4">
      <c r="B777" s="136"/>
      <c r="C777" s="137"/>
      <c r="D777" s="137"/>
    </row>
    <row r="778" spans="2:4">
      <c r="B778" s="136"/>
      <c r="C778" s="137"/>
      <c r="D778" s="137"/>
    </row>
    <row r="779" spans="2:4">
      <c r="B779" s="136"/>
      <c r="C779" s="137"/>
      <c r="D779" s="137"/>
    </row>
    <row r="780" spans="2:4">
      <c r="B780" s="136"/>
      <c r="C780" s="137"/>
      <c r="D780" s="137"/>
    </row>
    <row r="781" spans="2:4">
      <c r="B781" s="136"/>
      <c r="C781" s="137"/>
      <c r="D781" s="137"/>
    </row>
    <row r="782" spans="2:4">
      <c r="B782" s="136"/>
      <c r="C782" s="137"/>
      <c r="D782" s="137"/>
    </row>
    <row r="783" spans="2:4">
      <c r="B783" s="136"/>
      <c r="C783" s="137"/>
      <c r="D783" s="137"/>
    </row>
    <row r="784" spans="2:4">
      <c r="B784" s="136"/>
      <c r="C784" s="137"/>
      <c r="D784" s="137"/>
    </row>
    <row r="785" spans="2:4">
      <c r="B785" s="136"/>
      <c r="C785" s="137"/>
      <c r="D785" s="137"/>
    </row>
    <row r="786" spans="2:4">
      <c r="B786" s="136"/>
      <c r="C786" s="137"/>
      <c r="D786" s="137"/>
    </row>
    <row r="787" spans="2:4">
      <c r="B787" s="136"/>
      <c r="C787" s="137"/>
      <c r="D787" s="137"/>
    </row>
    <row r="788" spans="2:4">
      <c r="B788" s="136"/>
      <c r="C788" s="137"/>
      <c r="D788" s="137"/>
    </row>
    <row r="789" spans="2:4">
      <c r="B789" s="136"/>
      <c r="C789" s="137"/>
      <c r="D789" s="137"/>
    </row>
    <row r="790" spans="2:4">
      <c r="B790" s="136"/>
      <c r="C790" s="137"/>
      <c r="D790" s="137"/>
    </row>
    <row r="791" spans="2:4">
      <c r="B791" s="136"/>
      <c r="C791" s="137"/>
      <c r="D791" s="137"/>
    </row>
    <row r="792" spans="2:4">
      <c r="B792" s="136"/>
      <c r="C792" s="137"/>
      <c r="D792" s="137"/>
    </row>
    <row r="793" spans="2:4">
      <c r="B793" s="136"/>
      <c r="C793" s="137"/>
      <c r="D793" s="137"/>
    </row>
    <row r="794" spans="2:4">
      <c r="B794" s="136"/>
      <c r="C794" s="137"/>
      <c r="D794" s="137"/>
    </row>
    <row r="795" spans="2:4">
      <c r="B795" s="136"/>
      <c r="C795" s="137"/>
      <c r="D795" s="137"/>
    </row>
    <row r="796" spans="2:4">
      <c r="B796" s="136"/>
      <c r="C796" s="137"/>
      <c r="D796" s="137"/>
    </row>
    <row r="797" spans="2:4">
      <c r="B797" s="136"/>
      <c r="C797" s="137"/>
      <c r="D797" s="137"/>
    </row>
    <row r="798" spans="2:4">
      <c r="B798" s="136"/>
      <c r="C798" s="137"/>
      <c r="D798" s="137"/>
    </row>
    <row r="799" spans="2:4">
      <c r="B799" s="136"/>
      <c r="C799" s="137"/>
      <c r="D799" s="137"/>
    </row>
    <row r="800" spans="2:4">
      <c r="B800" s="136"/>
      <c r="C800" s="137"/>
      <c r="D800" s="137"/>
    </row>
    <row r="801" spans="2:4">
      <c r="B801" s="136"/>
      <c r="C801" s="137"/>
      <c r="D801" s="137"/>
    </row>
    <row r="802" spans="2:4">
      <c r="B802" s="136"/>
      <c r="C802" s="137"/>
      <c r="D802" s="137"/>
    </row>
    <row r="803" spans="2:4">
      <c r="B803" s="136"/>
      <c r="C803" s="137"/>
      <c r="D803" s="137"/>
    </row>
    <row r="804" spans="2:4">
      <c r="B804" s="136"/>
      <c r="C804" s="137"/>
      <c r="D804" s="137"/>
    </row>
    <row r="805" spans="2:4">
      <c r="B805" s="136"/>
      <c r="C805" s="137"/>
      <c r="D805" s="137"/>
    </row>
    <row r="806" spans="2:4">
      <c r="B806" s="136"/>
      <c r="C806" s="137"/>
      <c r="D806" s="137"/>
    </row>
    <row r="807" spans="2:4">
      <c r="B807" s="136"/>
      <c r="C807" s="137"/>
      <c r="D807" s="137"/>
    </row>
    <row r="808" spans="2:4">
      <c r="B808" s="136"/>
      <c r="C808" s="137"/>
      <c r="D808" s="137"/>
    </row>
    <row r="809" spans="2:4">
      <c r="B809" s="136"/>
      <c r="C809" s="137"/>
      <c r="D809" s="137"/>
    </row>
    <row r="810" spans="2:4">
      <c r="B810" s="136"/>
      <c r="C810" s="137"/>
      <c r="D810" s="137"/>
    </row>
    <row r="811" spans="2:4">
      <c r="B811" s="136"/>
      <c r="C811" s="137"/>
      <c r="D811" s="137"/>
    </row>
    <row r="812" spans="2:4">
      <c r="B812" s="136"/>
      <c r="C812" s="137"/>
      <c r="D812" s="137"/>
    </row>
    <row r="813" spans="2:4">
      <c r="B813" s="136"/>
      <c r="C813" s="137"/>
      <c r="D813" s="137"/>
    </row>
    <row r="814" spans="2:4">
      <c r="B814" s="136"/>
      <c r="C814" s="137"/>
      <c r="D814" s="137"/>
    </row>
    <row r="815" spans="2:4">
      <c r="B815" s="136"/>
      <c r="C815" s="137"/>
      <c r="D815" s="137"/>
    </row>
    <row r="816" spans="2:4">
      <c r="B816" s="136"/>
      <c r="C816" s="137"/>
      <c r="D816" s="137"/>
    </row>
    <row r="817" spans="2:4">
      <c r="B817" s="136"/>
      <c r="C817" s="137"/>
      <c r="D817" s="137"/>
    </row>
    <row r="818" spans="2:4">
      <c r="B818" s="136"/>
      <c r="C818" s="137"/>
      <c r="D818" s="137"/>
    </row>
    <row r="819" spans="2:4">
      <c r="B819" s="136"/>
      <c r="C819" s="137"/>
      <c r="D819" s="137"/>
    </row>
    <row r="820" spans="2:4">
      <c r="B820" s="136"/>
      <c r="C820" s="137"/>
      <c r="D820" s="137"/>
    </row>
    <row r="821" spans="2:4">
      <c r="B821" s="136"/>
      <c r="C821" s="137"/>
      <c r="D821" s="137"/>
    </row>
    <row r="822" spans="2:4">
      <c r="B822" s="136"/>
      <c r="C822" s="137"/>
      <c r="D822" s="137"/>
    </row>
    <row r="823" spans="2:4">
      <c r="B823" s="136"/>
      <c r="C823" s="137"/>
      <c r="D823" s="137"/>
    </row>
    <row r="824" spans="2:4">
      <c r="B824" s="136"/>
      <c r="C824" s="137"/>
      <c r="D824" s="137"/>
    </row>
    <row r="825" spans="2:4">
      <c r="B825" s="136"/>
      <c r="C825" s="137"/>
      <c r="D825" s="137"/>
    </row>
    <row r="826" spans="2:4">
      <c r="B826" s="136"/>
      <c r="C826" s="137"/>
      <c r="D826" s="137"/>
    </row>
    <row r="827" spans="2:4">
      <c r="B827" s="136"/>
      <c r="C827" s="137"/>
      <c r="D827" s="137"/>
    </row>
    <row r="828" spans="2:4">
      <c r="B828" s="136"/>
      <c r="C828" s="137"/>
      <c r="D828" s="137"/>
    </row>
    <row r="829" spans="2:4">
      <c r="B829" s="136"/>
      <c r="C829" s="137"/>
      <c r="D829" s="137"/>
    </row>
    <row r="830" spans="2:4">
      <c r="B830" s="136"/>
      <c r="C830" s="137"/>
      <c r="D830" s="137"/>
    </row>
    <row r="831" spans="2:4">
      <c r="B831" s="136"/>
      <c r="C831" s="137"/>
      <c r="D831" s="137"/>
    </row>
    <row r="832" spans="2:4">
      <c r="B832" s="136"/>
      <c r="C832" s="137"/>
      <c r="D832" s="137"/>
    </row>
    <row r="833" spans="2:4">
      <c r="B833" s="136"/>
      <c r="C833" s="137"/>
      <c r="D833" s="137"/>
    </row>
    <row r="834" spans="2:4">
      <c r="B834" s="136"/>
      <c r="C834" s="137"/>
      <c r="D834" s="137"/>
    </row>
    <row r="835" spans="2:4">
      <c r="B835" s="136"/>
      <c r="C835" s="137"/>
      <c r="D835" s="137"/>
    </row>
    <row r="836" spans="2:4">
      <c r="B836" s="136"/>
      <c r="C836" s="137"/>
      <c r="D836" s="137"/>
    </row>
    <row r="837" spans="2:4">
      <c r="B837" s="136"/>
      <c r="C837" s="137"/>
      <c r="D837" s="137"/>
    </row>
    <row r="838" spans="2:4">
      <c r="B838" s="136"/>
      <c r="C838" s="137"/>
      <c r="D838" s="137"/>
    </row>
    <row r="839" spans="2:4">
      <c r="B839" s="136"/>
      <c r="C839" s="137"/>
      <c r="D839" s="137"/>
    </row>
    <row r="840" spans="2:4">
      <c r="B840" s="136"/>
      <c r="C840" s="137"/>
      <c r="D840" s="137"/>
    </row>
    <row r="841" spans="2:4">
      <c r="B841" s="136"/>
      <c r="C841" s="137"/>
      <c r="D841" s="137"/>
    </row>
    <row r="842" spans="2:4">
      <c r="B842" s="136"/>
      <c r="C842" s="137"/>
      <c r="D842" s="137"/>
    </row>
    <row r="843" spans="2:4">
      <c r="B843" s="136"/>
      <c r="C843" s="137"/>
      <c r="D843" s="137"/>
    </row>
    <row r="844" spans="2:4">
      <c r="B844" s="136"/>
      <c r="C844" s="137"/>
      <c r="D844" s="137"/>
    </row>
    <row r="845" spans="2:4">
      <c r="B845" s="136"/>
      <c r="C845" s="137"/>
      <c r="D845" s="137"/>
    </row>
    <row r="846" spans="2:4">
      <c r="B846" s="136"/>
      <c r="C846" s="137"/>
      <c r="D846" s="137"/>
    </row>
    <row r="847" spans="2:4">
      <c r="B847" s="136"/>
      <c r="C847" s="137"/>
      <c r="D847" s="137"/>
    </row>
    <row r="848" spans="2:4">
      <c r="B848" s="136"/>
      <c r="C848" s="137"/>
      <c r="D848" s="137"/>
    </row>
    <row r="849" spans="2:4">
      <c r="B849" s="136"/>
      <c r="C849" s="137"/>
      <c r="D849" s="137"/>
    </row>
    <row r="850" spans="2:4">
      <c r="B850" s="136"/>
      <c r="C850" s="137"/>
      <c r="D850" s="137"/>
    </row>
    <row r="851" spans="2:4">
      <c r="B851" s="136"/>
      <c r="C851" s="137"/>
      <c r="D851" s="137"/>
    </row>
    <row r="852" spans="2:4">
      <c r="B852" s="136"/>
      <c r="C852" s="137"/>
      <c r="D852" s="137"/>
    </row>
    <row r="853" spans="2:4">
      <c r="B853" s="136"/>
      <c r="C853" s="137"/>
      <c r="D853" s="137"/>
    </row>
    <row r="854" spans="2:4">
      <c r="B854" s="136"/>
      <c r="C854" s="137"/>
      <c r="D854" s="137"/>
    </row>
    <row r="855" spans="2:4">
      <c r="B855" s="136"/>
      <c r="C855" s="137"/>
      <c r="D855" s="137"/>
    </row>
    <row r="856" spans="2:4">
      <c r="B856" s="136"/>
      <c r="C856" s="137"/>
      <c r="D856" s="137"/>
    </row>
    <row r="857" spans="2:4">
      <c r="B857" s="136"/>
      <c r="C857" s="137"/>
      <c r="D857" s="137"/>
    </row>
    <row r="858" spans="2:4">
      <c r="B858" s="136"/>
      <c r="C858" s="137"/>
      <c r="D858" s="137"/>
    </row>
    <row r="859" spans="2:4">
      <c r="B859" s="136"/>
      <c r="C859" s="137"/>
      <c r="D859" s="137"/>
    </row>
    <row r="860" spans="2:4">
      <c r="B860" s="136"/>
      <c r="C860" s="137"/>
      <c r="D860" s="137"/>
    </row>
    <row r="861" spans="2:4">
      <c r="B861" s="136"/>
      <c r="C861" s="137"/>
      <c r="D861" s="137"/>
    </row>
    <row r="862" spans="2:4">
      <c r="B862" s="136"/>
      <c r="C862" s="137"/>
      <c r="D862" s="137"/>
    </row>
    <row r="863" spans="2:4">
      <c r="B863" s="136"/>
      <c r="C863" s="137"/>
      <c r="D863" s="137"/>
    </row>
    <row r="864" spans="2:4">
      <c r="B864" s="136"/>
      <c r="C864" s="137"/>
      <c r="D864" s="137"/>
    </row>
    <row r="865" spans="2:4">
      <c r="B865" s="136"/>
      <c r="C865" s="137"/>
      <c r="D865" s="137"/>
    </row>
    <row r="866" spans="2:4">
      <c r="B866" s="136"/>
      <c r="C866" s="137"/>
      <c r="D866" s="137"/>
    </row>
    <row r="867" spans="2:4">
      <c r="B867" s="136"/>
      <c r="C867" s="137"/>
      <c r="D867" s="137"/>
    </row>
    <row r="868" spans="2:4">
      <c r="B868" s="136"/>
      <c r="C868" s="137"/>
      <c r="D868" s="137"/>
    </row>
    <row r="869" spans="2:4">
      <c r="B869" s="136"/>
      <c r="C869" s="137"/>
      <c r="D869" s="137"/>
    </row>
    <row r="870" spans="2:4">
      <c r="B870" s="136"/>
      <c r="C870" s="137"/>
      <c r="D870" s="137"/>
    </row>
    <row r="871" spans="2:4">
      <c r="B871" s="136"/>
      <c r="C871" s="137"/>
      <c r="D871" s="137"/>
    </row>
    <row r="872" spans="2:4">
      <c r="B872" s="136"/>
      <c r="C872" s="137"/>
      <c r="D872" s="137"/>
    </row>
    <row r="873" spans="2:4">
      <c r="B873" s="136"/>
      <c r="C873" s="137"/>
      <c r="D873" s="137"/>
    </row>
    <row r="874" spans="2:4">
      <c r="B874" s="136"/>
      <c r="C874" s="137"/>
      <c r="D874" s="137"/>
    </row>
    <row r="875" spans="2:4">
      <c r="B875" s="136"/>
      <c r="C875" s="137"/>
      <c r="D875" s="137"/>
    </row>
    <row r="876" spans="2:4">
      <c r="B876" s="136"/>
      <c r="C876" s="137"/>
      <c r="D876" s="137"/>
    </row>
    <row r="877" spans="2:4">
      <c r="B877" s="136"/>
      <c r="C877" s="137"/>
      <c r="D877" s="137"/>
    </row>
    <row r="878" spans="2:4">
      <c r="B878" s="136"/>
      <c r="C878" s="137"/>
      <c r="D878" s="137"/>
    </row>
    <row r="879" spans="2:4">
      <c r="B879" s="136"/>
      <c r="C879" s="137"/>
      <c r="D879" s="137"/>
    </row>
    <row r="880" spans="2:4">
      <c r="B880" s="136"/>
      <c r="C880" s="137"/>
      <c r="D880" s="137"/>
    </row>
    <row r="881" spans="2:4">
      <c r="B881" s="136"/>
      <c r="C881" s="137"/>
      <c r="D881" s="137"/>
    </row>
    <row r="882" spans="2:4">
      <c r="B882" s="136"/>
      <c r="C882" s="137"/>
      <c r="D882" s="137"/>
    </row>
    <row r="883" spans="2:4">
      <c r="B883" s="136"/>
      <c r="C883" s="137"/>
      <c r="D883" s="137"/>
    </row>
    <row r="884" spans="2:4">
      <c r="B884" s="136"/>
      <c r="C884" s="137"/>
      <c r="D884" s="137"/>
    </row>
    <row r="885" spans="2:4">
      <c r="B885" s="136"/>
      <c r="C885" s="137"/>
      <c r="D885" s="137"/>
    </row>
    <row r="886" spans="2:4">
      <c r="B886" s="136"/>
      <c r="C886" s="137"/>
      <c r="D886" s="137"/>
    </row>
    <row r="887" spans="2:4">
      <c r="B887" s="136"/>
      <c r="C887" s="137"/>
      <c r="D887" s="137"/>
    </row>
    <row r="888" spans="2:4">
      <c r="B888" s="136"/>
      <c r="C888" s="137"/>
      <c r="D888" s="137"/>
    </row>
    <row r="889" spans="2:4">
      <c r="B889" s="136"/>
      <c r="C889" s="137"/>
      <c r="D889" s="137"/>
    </row>
    <row r="890" spans="2:4">
      <c r="B890" s="136"/>
      <c r="C890" s="137"/>
      <c r="D890" s="137"/>
    </row>
    <row r="891" spans="2:4">
      <c r="B891" s="136"/>
      <c r="C891" s="137"/>
      <c r="D891" s="137"/>
    </row>
    <row r="892" spans="2:4">
      <c r="B892" s="136"/>
      <c r="C892" s="137"/>
      <c r="D892" s="137"/>
    </row>
    <row r="893" spans="2:4">
      <c r="B893" s="136"/>
      <c r="C893" s="137"/>
      <c r="D893" s="137"/>
    </row>
    <row r="894" spans="2:4">
      <c r="B894" s="136"/>
      <c r="C894" s="137"/>
      <c r="D894" s="137"/>
    </row>
    <row r="895" spans="2:4">
      <c r="B895" s="136"/>
      <c r="C895" s="137"/>
      <c r="D895" s="137"/>
    </row>
    <row r="896" spans="2:4">
      <c r="B896" s="136"/>
      <c r="C896" s="137"/>
      <c r="D896" s="137"/>
    </row>
    <row r="897" spans="2:4">
      <c r="B897" s="136"/>
      <c r="C897" s="137"/>
      <c r="D897" s="137"/>
    </row>
    <row r="898" spans="2:4">
      <c r="B898" s="136"/>
      <c r="C898" s="137"/>
      <c r="D898" s="137"/>
    </row>
    <row r="899" spans="2:4">
      <c r="B899" s="136"/>
      <c r="C899" s="137"/>
      <c r="D899" s="137"/>
    </row>
    <row r="900" spans="2:4">
      <c r="B900" s="136"/>
      <c r="C900" s="137"/>
      <c r="D900" s="137"/>
    </row>
    <row r="901" spans="2:4">
      <c r="B901" s="136"/>
      <c r="C901" s="137"/>
      <c r="D901" s="137"/>
    </row>
    <row r="902" spans="2:4">
      <c r="B902" s="136"/>
      <c r="C902" s="137"/>
      <c r="D902" s="137"/>
    </row>
    <row r="903" spans="2:4">
      <c r="B903" s="136"/>
      <c r="C903" s="137"/>
      <c r="D903" s="137"/>
    </row>
    <row r="904" spans="2:4">
      <c r="B904" s="136"/>
      <c r="C904" s="137"/>
      <c r="D904" s="137"/>
    </row>
    <row r="905" spans="2:4">
      <c r="B905" s="136"/>
      <c r="C905" s="137"/>
      <c r="D905" s="137"/>
    </row>
    <row r="906" spans="2:4">
      <c r="B906" s="136"/>
      <c r="C906" s="137"/>
      <c r="D906" s="137"/>
    </row>
    <row r="907" spans="2:4">
      <c r="B907" s="136"/>
      <c r="C907" s="137"/>
      <c r="D907" s="137"/>
    </row>
    <row r="908" spans="2:4">
      <c r="B908" s="136"/>
      <c r="C908" s="137"/>
      <c r="D908" s="137"/>
    </row>
    <row r="909" spans="2:4">
      <c r="B909" s="136"/>
      <c r="C909" s="137"/>
      <c r="D909" s="137"/>
    </row>
    <row r="910" spans="2:4">
      <c r="B910" s="136"/>
      <c r="C910" s="137"/>
      <c r="D910" s="137"/>
    </row>
    <row r="911" spans="2:4">
      <c r="B911" s="136"/>
      <c r="C911" s="137"/>
      <c r="D911" s="137"/>
    </row>
    <row r="912" spans="2:4">
      <c r="B912" s="136"/>
      <c r="C912" s="137"/>
      <c r="D912" s="137"/>
    </row>
    <row r="913" spans="2:4">
      <c r="B913" s="136"/>
      <c r="C913" s="137"/>
      <c r="D913" s="137"/>
    </row>
    <row r="914" spans="2:4">
      <c r="B914" s="136"/>
      <c r="C914" s="137"/>
      <c r="D914" s="137"/>
    </row>
    <row r="915" spans="2:4">
      <c r="B915" s="136"/>
      <c r="C915" s="137"/>
      <c r="D915" s="137"/>
    </row>
    <row r="916" spans="2:4">
      <c r="B916" s="136"/>
      <c r="C916" s="137"/>
      <c r="D916" s="137"/>
    </row>
    <row r="917" spans="2:4">
      <c r="B917" s="136"/>
      <c r="C917" s="137"/>
      <c r="D917" s="137"/>
    </row>
    <row r="918" spans="2:4">
      <c r="B918" s="136"/>
      <c r="C918" s="137"/>
      <c r="D918" s="137"/>
    </row>
    <row r="919" spans="2:4">
      <c r="B919" s="136"/>
      <c r="C919" s="137"/>
      <c r="D919" s="137"/>
    </row>
    <row r="920" spans="2:4">
      <c r="B920" s="136"/>
      <c r="C920" s="137"/>
      <c r="D920" s="137"/>
    </row>
    <row r="921" spans="2:4">
      <c r="B921" s="136"/>
      <c r="C921" s="137"/>
      <c r="D921" s="137"/>
    </row>
    <row r="922" spans="2:4">
      <c r="B922" s="136"/>
      <c r="C922" s="137"/>
      <c r="D922" s="137"/>
    </row>
    <row r="923" spans="2:4">
      <c r="B923" s="136"/>
      <c r="C923" s="137"/>
      <c r="D923" s="137"/>
    </row>
    <row r="924" spans="2:4">
      <c r="B924" s="136"/>
      <c r="C924" s="137"/>
      <c r="D924" s="137"/>
    </row>
    <row r="925" spans="2:4">
      <c r="B925" s="136"/>
      <c r="C925" s="137"/>
      <c r="D925" s="137"/>
    </row>
    <row r="926" spans="2:4">
      <c r="B926" s="136"/>
      <c r="C926" s="137"/>
      <c r="D926" s="137"/>
    </row>
    <row r="927" spans="2:4">
      <c r="B927" s="136"/>
      <c r="C927" s="137"/>
      <c r="D927" s="137"/>
    </row>
    <row r="928" spans="2:4">
      <c r="B928" s="136"/>
      <c r="C928" s="137"/>
      <c r="D928" s="137"/>
    </row>
    <row r="929" spans="2:4">
      <c r="B929" s="136"/>
      <c r="C929" s="137"/>
      <c r="D929" s="137"/>
    </row>
    <row r="930" spans="2:4">
      <c r="B930" s="136"/>
      <c r="C930" s="137"/>
      <c r="D930" s="137"/>
    </row>
    <row r="931" spans="2:4">
      <c r="B931" s="136"/>
      <c r="C931" s="137"/>
      <c r="D931" s="137"/>
    </row>
    <row r="932" spans="2:4">
      <c r="B932" s="136"/>
      <c r="C932" s="137"/>
      <c r="D932" s="137"/>
    </row>
    <row r="933" spans="2:4">
      <c r="B933" s="136"/>
      <c r="C933" s="137"/>
      <c r="D933" s="137"/>
    </row>
    <row r="934" spans="2:4">
      <c r="B934" s="136"/>
      <c r="C934" s="137"/>
      <c r="D934" s="137"/>
    </row>
    <row r="935" spans="2:4">
      <c r="B935" s="136"/>
      <c r="C935" s="137"/>
      <c r="D935" s="137"/>
    </row>
    <row r="936" spans="2:4">
      <c r="B936" s="136"/>
      <c r="C936" s="137"/>
      <c r="D936" s="137"/>
    </row>
    <row r="937" spans="2:4">
      <c r="B937" s="136"/>
      <c r="C937" s="137"/>
      <c r="D937" s="137"/>
    </row>
    <row r="938" spans="2:4">
      <c r="B938" s="136"/>
      <c r="C938" s="137"/>
      <c r="D938" s="137"/>
    </row>
    <row r="939" spans="2:4">
      <c r="B939" s="136"/>
      <c r="C939" s="137"/>
      <c r="D939" s="137"/>
    </row>
    <row r="940" spans="2:4">
      <c r="B940" s="136"/>
      <c r="C940" s="137"/>
      <c r="D940" s="137"/>
    </row>
    <row r="941" spans="2:4">
      <c r="B941" s="136"/>
      <c r="C941" s="137"/>
      <c r="D941" s="137"/>
    </row>
    <row r="942" spans="2:4">
      <c r="B942" s="136"/>
      <c r="C942" s="137"/>
      <c r="D942" s="137"/>
    </row>
    <row r="943" spans="2:4">
      <c r="B943" s="136"/>
      <c r="C943" s="137"/>
      <c r="D943" s="137"/>
    </row>
    <row r="944" spans="2:4">
      <c r="B944" s="136"/>
      <c r="C944" s="137"/>
      <c r="D944" s="137"/>
    </row>
    <row r="945" spans="2:4">
      <c r="B945" s="136"/>
      <c r="C945" s="137"/>
      <c r="D945" s="137"/>
    </row>
    <row r="946" spans="2:4">
      <c r="B946" s="136"/>
      <c r="C946" s="137"/>
      <c r="D946" s="137"/>
    </row>
    <row r="947" spans="2:4">
      <c r="B947" s="136"/>
      <c r="C947" s="137"/>
      <c r="D947" s="137"/>
    </row>
    <row r="948" spans="2:4">
      <c r="B948" s="136"/>
      <c r="C948" s="137"/>
      <c r="D948" s="137"/>
    </row>
    <row r="949" spans="2:4">
      <c r="B949" s="136"/>
      <c r="C949" s="137"/>
      <c r="D949" s="137"/>
    </row>
    <row r="950" spans="2:4">
      <c r="B950" s="136"/>
      <c r="C950" s="137"/>
      <c r="D950" s="137"/>
    </row>
    <row r="951" spans="2:4">
      <c r="B951" s="136"/>
      <c r="C951" s="137"/>
      <c r="D951" s="137"/>
    </row>
    <row r="952" spans="2:4">
      <c r="B952" s="136"/>
      <c r="C952" s="137"/>
      <c r="D952" s="137"/>
    </row>
    <row r="953" spans="2:4">
      <c r="B953" s="136"/>
      <c r="C953" s="137"/>
      <c r="D953" s="137"/>
    </row>
    <row r="954" spans="2:4">
      <c r="B954" s="136"/>
      <c r="C954" s="137"/>
      <c r="D954" s="137"/>
    </row>
    <row r="955" spans="2:4">
      <c r="B955" s="136"/>
      <c r="C955" s="137"/>
      <c r="D955" s="137"/>
    </row>
    <row r="956" spans="2:4">
      <c r="B956" s="136"/>
      <c r="C956" s="137"/>
      <c r="D956" s="137"/>
    </row>
    <row r="957" spans="2:4">
      <c r="B957" s="136"/>
      <c r="C957" s="137"/>
      <c r="D957" s="137"/>
    </row>
    <row r="958" spans="2:4">
      <c r="B958" s="136"/>
      <c r="C958" s="137"/>
      <c r="D958" s="137"/>
    </row>
    <row r="959" spans="2:4">
      <c r="B959" s="136"/>
      <c r="C959" s="137"/>
      <c r="D959" s="137"/>
    </row>
    <row r="960" spans="2:4">
      <c r="B960" s="136"/>
      <c r="C960" s="137"/>
      <c r="D960" s="137"/>
    </row>
    <row r="961" spans="2:4">
      <c r="B961" s="136"/>
      <c r="C961" s="137"/>
      <c r="D961" s="137"/>
    </row>
    <row r="962" spans="2:4">
      <c r="B962" s="136"/>
      <c r="C962" s="137"/>
      <c r="D962" s="137"/>
    </row>
    <row r="963" spans="2:4">
      <c r="B963" s="136"/>
      <c r="C963" s="137"/>
      <c r="D963" s="137"/>
    </row>
    <row r="964" spans="2:4">
      <c r="B964" s="136"/>
      <c r="C964" s="137"/>
      <c r="D964" s="137"/>
    </row>
    <row r="965" spans="2:4">
      <c r="B965" s="136"/>
      <c r="C965" s="137"/>
      <c r="D965" s="137"/>
    </row>
    <row r="966" spans="2:4">
      <c r="B966" s="136"/>
      <c r="C966" s="137"/>
      <c r="D966" s="13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148</v>
      </c>
      <c r="C1" s="67" t="s" vm="1">
        <v>236</v>
      </c>
    </row>
    <row r="2" spans="2:16">
      <c r="B2" s="46" t="s">
        <v>147</v>
      </c>
      <c r="C2" s="67" t="s">
        <v>237</v>
      </c>
    </row>
    <row r="3" spans="2:16">
      <c r="B3" s="46" t="s">
        <v>149</v>
      </c>
      <c r="C3" s="67" t="s">
        <v>238</v>
      </c>
    </row>
    <row r="4" spans="2:16">
      <c r="B4" s="46" t="s">
        <v>150</v>
      </c>
      <c r="C4" s="67">
        <v>2102</v>
      </c>
    </row>
    <row r="6" spans="2:16" ht="26.25" customHeight="1">
      <c r="B6" s="180" t="s">
        <v>186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2:16" s="3" customFormat="1" ht="78.75">
      <c r="B7" s="21" t="s">
        <v>118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184</v>
      </c>
      <c r="L7" s="29" t="s">
        <v>217</v>
      </c>
      <c r="M7" s="29" t="s">
        <v>185</v>
      </c>
      <c r="N7" s="29" t="s">
        <v>60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7" t="s">
        <v>3564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48">
        <v>0</v>
      </c>
      <c r="N10" s="91"/>
      <c r="O10" s="149">
        <v>0</v>
      </c>
      <c r="P10" s="149">
        <v>0</v>
      </c>
    </row>
    <row r="11" spans="2:16" ht="20.25" customHeight="1">
      <c r="B11" s="141" t="s">
        <v>227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41" t="s">
        <v>114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41" t="s">
        <v>218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36"/>
      <c r="C110" s="136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</row>
    <row r="111" spans="2:16">
      <c r="B111" s="136"/>
      <c r="C111" s="136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</row>
    <row r="112" spans="2:16">
      <c r="B112" s="136"/>
      <c r="C112" s="136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</row>
    <row r="113" spans="2:16">
      <c r="B113" s="136"/>
      <c r="C113" s="136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</row>
    <row r="114" spans="2:16">
      <c r="B114" s="136"/>
      <c r="C114" s="136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</row>
    <row r="115" spans="2:16">
      <c r="B115" s="136"/>
      <c r="C115" s="136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</row>
    <row r="116" spans="2:16">
      <c r="B116" s="136"/>
      <c r="C116" s="136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</row>
    <row r="117" spans="2:16">
      <c r="B117" s="136"/>
      <c r="C117" s="136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</row>
    <row r="118" spans="2:16">
      <c r="B118" s="136"/>
      <c r="C118" s="136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</row>
    <row r="119" spans="2:16">
      <c r="B119" s="136"/>
      <c r="C119" s="136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</row>
    <row r="120" spans="2:16">
      <c r="B120" s="136"/>
      <c r="C120" s="136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</row>
    <row r="121" spans="2:16">
      <c r="B121" s="136"/>
      <c r="C121" s="136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</row>
    <row r="122" spans="2:16">
      <c r="B122" s="136"/>
      <c r="C122" s="136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</row>
    <row r="123" spans="2:16">
      <c r="B123" s="136"/>
      <c r="C123" s="136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</row>
    <row r="124" spans="2:16">
      <c r="B124" s="136"/>
      <c r="C124" s="136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</row>
    <row r="125" spans="2:16">
      <c r="B125" s="136"/>
      <c r="C125" s="136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</row>
    <row r="126" spans="2:16">
      <c r="B126" s="136"/>
      <c r="C126" s="136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</row>
    <row r="127" spans="2:16">
      <c r="B127" s="136"/>
      <c r="C127" s="136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</row>
    <row r="128" spans="2:16">
      <c r="B128" s="136"/>
      <c r="C128" s="136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</row>
    <row r="129" spans="2:16">
      <c r="B129" s="136"/>
      <c r="C129" s="136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</row>
    <row r="130" spans="2:16">
      <c r="B130" s="136"/>
      <c r="C130" s="136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</row>
    <row r="131" spans="2:16">
      <c r="B131" s="136"/>
      <c r="C131" s="136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</row>
    <row r="132" spans="2:16">
      <c r="B132" s="136"/>
      <c r="C132" s="136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</row>
    <row r="133" spans="2:16">
      <c r="B133" s="136"/>
      <c r="C133" s="136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</row>
    <row r="134" spans="2:16">
      <c r="B134" s="136"/>
      <c r="C134" s="136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</row>
    <row r="135" spans="2:16">
      <c r="B135" s="136"/>
      <c r="C135" s="136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</row>
    <row r="136" spans="2:16">
      <c r="B136" s="136"/>
      <c r="C136" s="136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</row>
    <row r="137" spans="2:16">
      <c r="B137" s="136"/>
      <c r="C137" s="136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</row>
    <row r="138" spans="2:16">
      <c r="B138" s="136"/>
      <c r="C138" s="136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</row>
    <row r="139" spans="2:16">
      <c r="B139" s="136"/>
      <c r="C139" s="136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</row>
    <row r="140" spans="2:16">
      <c r="B140" s="136"/>
      <c r="C140" s="136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</row>
    <row r="141" spans="2:16">
      <c r="B141" s="136"/>
      <c r="C141" s="136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</row>
    <row r="142" spans="2:16">
      <c r="B142" s="136"/>
      <c r="C142" s="136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</row>
    <row r="143" spans="2:16">
      <c r="B143" s="136"/>
      <c r="C143" s="136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</row>
    <row r="144" spans="2:16">
      <c r="B144" s="136"/>
      <c r="C144" s="136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</row>
    <row r="145" spans="2:16">
      <c r="B145" s="136"/>
      <c r="C145" s="136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</row>
    <row r="146" spans="2:16">
      <c r="B146" s="136"/>
      <c r="C146" s="136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</row>
    <row r="147" spans="2:16">
      <c r="B147" s="136"/>
      <c r="C147" s="136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</row>
    <row r="148" spans="2:16">
      <c r="B148" s="136"/>
      <c r="C148" s="136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</row>
    <row r="149" spans="2:16">
      <c r="B149" s="136"/>
      <c r="C149" s="136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</row>
    <row r="150" spans="2:16">
      <c r="B150" s="136"/>
      <c r="C150" s="136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</row>
    <row r="151" spans="2:16">
      <c r="B151" s="136"/>
      <c r="C151" s="136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</row>
    <row r="152" spans="2:16">
      <c r="B152" s="136"/>
      <c r="C152" s="136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</row>
    <row r="153" spans="2:16">
      <c r="B153" s="136"/>
      <c r="C153" s="136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</row>
    <row r="154" spans="2:16">
      <c r="B154" s="136"/>
      <c r="C154" s="136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</row>
    <row r="155" spans="2:16">
      <c r="B155" s="136"/>
      <c r="C155" s="136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</row>
    <row r="156" spans="2:16">
      <c r="B156" s="136"/>
      <c r="C156" s="136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</row>
    <row r="157" spans="2:16">
      <c r="B157" s="136"/>
      <c r="C157" s="136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</row>
    <row r="158" spans="2:16">
      <c r="B158" s="136"/>
      <c r="C158" s="136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</row>
    <row r="159" spans="2:16">
      <c r="B159" s="136"/>
      <c r="C159" s="136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</row>
    <row r="160" spans="2:16">
      <c r="B160" s="136"/>
      <c r="C160" s="136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</row>
    <row r="161" spans="2:16">
      <c r="B161" s="136"/>
      <c r="C161" s="136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</row>
    <row r="162" spans="2:16">
      <c r="B162" s="136"/>
      <c r="C162" s="136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</row>
    <row r="163" spans="2:16">
      <c r="B163" s="136"/>
      <c r="C163" s="136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</row>
    <row r="164" spans="2:16">
      <c r="B164" s="136"/>
      <c r="C164" s="136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</row>
    <row r="165" spans="2:16">
      <c r="B165" s="136"/>
      <c r="C165" s="136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</row>
    <row r="166" spans="2:16">
      <c r="B166" s="136"/>
      <c r="C166" s="136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</row>
    <row r="167" spans="2:16">
      <c r="B167" s="136"/>
      <c r="C167" s="136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</row>
    <row r="168" spans="2:16">
      <c r="B168" s="136"/>
      <c r="C168" s="136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</row>
    <row r="169" spans="2:16">
      <c r="B169" s="136"/>
      <c r="C169" s="136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</row>
    <row r="170" spans="2:16">
      <c r="B170" s="136"/>
      <c r="C170" s="136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</row>
    <row r="171" spans="2:16">
      <c r="B171" s="136"/>
      <c r="C171" s="136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</row>
    <row r="172" spans="2:16">
      <c r="B172" s="136"/>
      <c r="C172" s="136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</row>
    <row r="173" spans="2:16">
      <c r="B173" s="136"/>
      <c r="C173" s="136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</row>
    <row r="174" spans="2:16">
      <c r="B174" s="136"/>
      <c r="C174" s="136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</row>
    <row r="175" spans="2:16">
      <c r="B175" s="136"/>
      <c r="C175" s="136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</row>
    <row r="176" spans="2:16">
      <c r="B176" s="136"/>
      <c r="C176" s="136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</row>
    <row r="177" spans="2:16">
      <c r="B177" s="136"/>
      <c r="C177" s="136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</row>
    <row r="178" spans="2:16">
      <c r="B178" s="136"/>
      <c r="C178" s="136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</row>
    <row r="179" spans="2:16">
      <c r="B179" s="136"/>
      <c r="C179" s="136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</row>
    <row r="180" spans="2:16">
      <c r="B180" s="136"/>
      <c r="C180" s="136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</row>
    <row r="181" spans="2:16">
      <c r="B181" s="136"/>
      <c r="C181" s="136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</row>
    <row r="182" spans="2:16">
      <c r="B182" s="136"/>
      <c r="C182" s="136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</row>
    <row r="183" spans="2:16">
      <c r="B183" s="136"/>
      <c r="C183" s="136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</row>
    <row r="184" spans="2:16">
      <c r="B184" s="136"/>
      <c r="C184" s="136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</row>
    <row r="185" spans="2:16">
      <c r="B185" s="136"/>
      <c r="C185" s="136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</row>
    <row r="186" spans="2:16">
      <c r="B186" s="136"/>
      <c r="C186" s="136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</row>
    <row r="187" spans="2:16">
      <c r="B187" s="136"/>
      <c r="C187" s="136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</row>
    <row r="188" spans="2:16">
      <c r="B188" s="136"/>
      <c r="C188" s="136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</row>
    <row r="189" spans="2:16">
      <c r="B189" s="136"/>
      <c r="C189" s="136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</row>
    <row r="190" spans="2:16">
      <c r="B190" s="136"/>
      <c r="C190" s="136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</row>
    <row r="191" spans="2:16">
      <c r="B191" s="136"/>
      <c r="C191" s="136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</row>
    <row r="192" spans="2:16">
      <c r="B192" s="136"/>
      <c r="C192" s="136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</row>
    <row r="193" spans="2:16">
      <c r="B193" s="136"/>
      <c r="C193" s="136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</row>
    <row r="194" spans="2:16">
      <c r="B194" s="136"/>
      <c r="C194" s="136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</row>
    <row r="195" spans="2:16">
      <c r="B195" s="136"/>
      <c r="C195" s="136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</row>
    <row r="196" spans="2:16">
      <c r="B196" s="136"/>
      <c r="C196" s="136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</row>
    <row r="197" spans="2:16">
      <c r="B197" s="136"/>
      <c r="C197" s="136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</row>
    <row r="198" spans="2:16">
      <c r="B198" s="136"/>
      <c r="C198" s="136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</row>
    <row r="199" spans="2:16">
      <c r="B199" s="136"/>
      <c r="C199" s="136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</row>
    <row r="200" spans="2:16">
      <c r="B200" s="136"/>
      <c r="C200" s="136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</row>
    <row r="201" spans="2:16">
      <c r="B201" s="136"/>
      <c r="C201" s="136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</row>
    <row r="202" spans="2:16">
      <c r="B202" s="136"/>
      <c r="C202" s="136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</row>
    <row r="203" spans="2:16">
      <c r="B203" s="136"/>
      <c r="C203" s="136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</row>
    <row r="204" spans="2:16">
      <c r="B204" s="136"/>
      <c r="C204" s="136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</row>
    <row r="205" spans="2:16">
      <c r="B205" s="136"/>
      <c r="C205" s="136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</row>
    <row r="206" spans="2:16">
      <c r="B206" s="136"/>
      <c r="C206" s="136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</row>
    <row r="207" spans="2:16">
      <c r="B207" s="136"/>
      <c r="C207" s="136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</row>
    <row r="208" spans="2:16">
      <c r="B208" s="136"/>
      <c r="C208" s="136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</row>
    <row r="209" spans="2:16">
      <c r="B209" s="136"/>
      <c r="C209" s="136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</row>
    <row r="210" spans="2:16">
      <c r="B210" s="136"/>
      <c r="C210" s="136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</row>
    <row r="211" spans="2:16">
      <c r="B211" s="136"/>
      <c r="C211" s="136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</row>
    <row r="212" spans="2:16">
      <c r="B212" s="136"/>
      <c r="C212" s="136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</row>
    <row r="213" spans="2:16">
      <c r="B213" s="136"/>
      <c r="C213" s="136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</row>
    <row r="214" spans="2:16">
      <c r="B214" s="136"/>
      <c r="C214" s="136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</row>
    <row r="215" spans="2:16">
      <c r="B215" s="136"/>
      <c r="C215" s="136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</row>
    <row r="216" spans="2:16">
      <c r="B216" s="136"/>
      <c r="C216" s="136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</row>
    <row r="217" spans="2:16">
      <c r="B217" s="136"/>
      <c r="C217" s="136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148</v>
      </c>
      <c r="C1" s="67" t="s" vm="1">
        <v>236</v>
      </c>
    </row>
    <row r="2" spans="2:16">
      <c r="B2" s="46" t="s">
        <v>147</v>
      </c>
      <c r="C2" s="67" t="s">
        <v>237</v>
      </c>
    </row>
    <row r="3" spans="2:16">
      <c r="B3" s="46" t="s">
        <v>149</v>
      </c>
      <c r="C3" s="67" t="s">
        <v>238</v>
      </c>
    </row>
    <row r="4" spans="2:16">
      <c r="B4" s="46" t="s">
        <v>150</v>
      </c>
      <c r="C4" s="67">
        <v>2102</v>
      </c>
    </row>
    <row r="6" spans="2:16" ht="26.25" customHeight="1">
      <c r="B6" s="180" t="s">
        <v>187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2:16" s="3" customFormat="1" ht="78.75">
      <c r="B7" s="21" t="s">
        <v>118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184</v>
      </c>
      <c r="L7" s="29" t="s">
        <v>212</v>
      </c>
      <c r="M7" s="29" t="s">
        <v>185</v>
      </c>
      <c r="N7" s="29" t="s">
        <v>60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7" t="s">
        <v>3565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48">
        <v>0</v>
      </c>
      <c r="N10" s="91"/>
      <c r="O10" s="149">
        <v>0</v>
      </c>
      <c r="P10" s="149">
        <v>0</v>
      </c>
    </row>
    <row r="11" spans="2:16" ht="20.25" customHeight="1">
      <c r="B11" s="141" t="s">
        <v>227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41" t="s">
        <v>114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41" t="s">
        <v>218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36"/>
      <c r="C110" s="136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</row>
    <row r="111" spans="2:16">
      <c r="B111" s="136"/>
      <c r="C111" s="136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</row>
    <row r="112" spans="2:16">
      <c r="B112" s="136"/>
      <c r="C112" s="136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</row>
    <row r="113" spans="2:16">
      <c r="B113" s="136"/>
      <c r="C113" s="136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</row>
    <row r="114" spans="2:16">
      <c r="B114" s="136"/>
      <c r="C114" s="136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</row>
    <row r="115" spans="2:16">
      <c r="B115" s="136"/>
      <c r="C115" s="136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</row>
    <row r="116" spans="2:16">
      <c r="B116" s="136"/>
      <c r="C116" s="136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</row>
    <row r="117" spans="2:16">
      <c r="B117" s="136"/>
      <c r="C117" s="136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</row>
    <row r="118" spans="2:16">
      <c r="B118" s="136"/>
      <c r="C118" s="136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</row>
    <row r="119" spans="2:16">
      <c r="B119" s="136"/>
      <c r="C119" s="136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</row>
    <row r="120" spans="2:16">
      <c r="B120" s="136"/>
      <c r="C120" s="136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</row>
    <row r="121" spans="2:16">
      <c r="B121" s="136"/>
      <c r="C121" s="136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</row>
    <row r="122" spans="2:16">
      <c r="B122" s="136"/>
      <c r="C122" s="136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</row>
    <row r="123" spans="2:16">
      <c r="B123" s="136"/>
      <c r="C123" s="136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</row>
    <row r="124" spans="2:16">
      <c r="B124" s="136"/>
      <c r="C124" s="136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</row>
    <row r="125" spans="2:16">
      <c r="B125" s="136"/>
      <c r="C125" s="136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</row>
    <row r="126" spans="2:16">
      <c r="B126" s="136"/>
      <c r="C126" s="136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</row>
    <row r="127" spans="2:16">
      <c r="B127" s="136"/>
      <c r="C127" s="136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</row>
    <row r="128" spans="2:16">
      <c r="B128" s="136"/>
      <c r="C128" s="136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</row>
    <row r="129" spans="2:16">
      <c r="B129" s="136"/>
      <c r="C129" s="136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</row>
    <row r="130" spans="2:16">
      <c r="B130" s="136"/>
      <c r="C130" s="136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</row>
    <row r="131" spans="2:16">
      <c r="B131" s="136"/>
      <c r="C131" s="136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</row>
    <row r="132" spans="2:16">
      <c r="B132" s="136"/>
      <c r="C132" s="136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</row>
    <row r="133" spans="2:16">
      <c r="B133" s="136"/>
      <c r="C133" s="136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</row>
    <row r="134" spans="2:16">
      <c r="B134" s="136"/>
      <c r="C134" s="136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</row>
    <row r="135" spans="2:16">
      <c r="B135" s="136"/>
      <c r="C135" s="136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</row>
    <row r="136" spans="2:16">
      <c r="B136" s="136"/>
      <c r="C136" s="136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</row>
    <row r="137" spans="2:16">
      <c r="B137" s="136"/>
      <c r="C137" s="136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</row>
    <row r="138" spans="2:16">
      <c r="B138" s="136"/>
      <c r="C138" s="136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</row>
    <row r="139" spans="2:16">
      <c r="B139" s="136"/>
      <c r="C139" s="136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</row>
    <row r="140" spans="2:16">
      <c r="B140" s="136"/>
      <c r="C140" s="136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</row>
    <row r="141" spans="2:16">
      <c r="B141" s="136"/>
      <c r="C141" s="136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</row>
    <row r="142" spans="2:16">
      <c r="B142" s="136"/>
      <c r="C142" s="136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</row>
    <row r="143" spans="2:16">
      <c r="B143" s="136"/>
      <c r="C143" s="136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</row>
    <row r="144" spans="2:16">
      <c r="B144" s="136"/>
      <c r="C144" s="136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</row>
    <row r="145" spans="2:16">
      <c r="B145" s="136"/>
      <c r="C145" s="136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</row>
    <row r="146" spans="2:16">
      <c r="B146" s="136"/>
      <c r="C146" s="136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</row>
    <row r="147" spans="2:16">
      <c r="B147" s="136"/>
      <c r="C147" s="136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</row>
    <row r="148" spans="2:16">
      <c r="B148" s="136"/>
      <c r="C148" s="136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</row>
    <row r="149" spans="2:16">
      <c r="B149" s="136"/>
      <c r="C149" s="136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</row>
    <row r="150" spans="2:16">
      <c r="B150" s="136"/>
      <c r="C150" s="136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</row>
    <row r="151" spans="2:16">
      <c r="B151" s="136"/>
      <c r="C151" s="136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</row>
    <row r="152" spans="2:16">
      <c r="B152" s="136"/>
      <c r="C152" s="136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</row>
    <row r="153" spans="2:16">
      <c r="B153" s="136"/>
      <c r="C153" s="136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</row>
    <row r="154" spans="2:16">
      <c r="B154" s="136"/>
      <c r="C154" s="136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</row>
    <row r="155" spans="2:16">
      <c r="B155" s="136"/>
      <c r="C155" s="136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</row>
    <row r="156" spans="2:16">
      <c r="B156" s="136"/>
      <c r="C156" s="136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</row>
    <row r="157" spans="2:16">
      <c r="B157" s="136"/>
      <c r="C157" s="136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</row>
    <row r="158" spans="2:16">
      <c r="B158" s="136"/>
      <c r="C158" s="136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</row>
    <row r="159" spans="2:16">
      <c r="B159" s="136"/>
      <c r="C159" s="136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</row>
    <row r="160" spans="2:16">
      <c r="B160" s="136"/>
      <c r="C160" s="136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</row>
    <row r="161" spans="2:16">
      <c r="B161" s="136"/>
      <c r="C161" s="136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</row>
    <row r="162" spans="2:16">
      <c r="B162" s="136"/>
      <c r="C162" s="136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</row>
    <row r="163" spans="2:16">
      <c r="B163" s="136"/>
      <c r="C163" s="136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</row>
    <row r="164" spans="2:16">
      <c r="B164" s="136"/>
      <c r="C164" s="136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</row>
    <row r="165" spans="2:16">
      <c r="B165" s="136"/>
      <c r="C165" s="136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</row>
    <row r="166" spans="2:16">
      <c r="B166" s="136"/>
      <c r="C166" s="136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</row>
    <row r="167" spans="2:16">
      <c r="B167" s="136"/>
      <c r="C167" s="136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</row>
    <row r="168" spans="2:16">
      <c r="B168" s="136"/>
      <c r="C168" s="136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</row>
    <row r="169" spans="2:16">
      <c r="B169" s="136"/>
      <c r="C169" s="136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</row>
    <row r="170" spans="2:16">
      <c r="B170" s="136"/>
      <c r="C170" s="136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</row>
    <row r="171" spans="2:16">
      <c r="B171" s="136"/>
      <c r="C171" s="136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</row>
    <row r="172" spans="2:16">
      <c r="B172" s="136"/>
      <c r="C172" s="136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</row>
    <row r="173" spans="2:16">
      <c r="B173" s="136"/>
      <c r="C173" s="136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</row>
    <row r="174" spans="2:16">
      <c r="B174" s="136"/>
      <c r="C174" s="136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</row>
    <row r="175" spans="2:16">
      <c r="B175" s="136"/>
      <c r="C175" s="136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</row>
    <row r="176" spans="2:16">
      <c r="B176" s="136"/>
      <c r="C176" s="136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</row>
    <row r="177" spans="2:16">
      <c r="B177" s="136"/>
      <c r="C177" s="136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</row>
    <row r="178" spans="2:16">
      <c r="B178" s="136"/>
      <c r="C178" s="136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</row>
    <row r="179" spans="2:16">
      <c r="B179" s="136"/>
      <c r="C179" s="136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</row>
    <row r="180" spans="2:16">
      <c r="B180" s="136"/>
      <c r="C180" s="136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</row>
    <row r="181" spans="2:16">
      <c r="B181" s="136"/>
      <c r="C181" s="136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</row>
    <row r="182" spans="2:16">
      <c r="B182" s="136"/>
      <c r="C182" s="136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</row>
    <row r="183" spans="2:16">
      <c r="B183" s="136"/>
      <c r="C183" s="136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</row>
    <row r="184" spans="2:16">
      <c r="B184" s="136"/>
      <c r="C184" s="136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</row>
    <row r="185" spans="2:16">
      <c r="B185" s="136"/>
      <c r="C185" s="136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</row>
    <row r="186" spans="2:16">
      <c r="B186" s="136"/>
      <c r="C186" s="136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</row>
    <row r="187" spans="2:16">
      <c r="B187" s="136"/>
      <c r="C187" s="136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</row>
    <row r="188" spans="2:16">
      <c r="B188" s="136"/>
      <c r="C188" s="136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</row>
    <row r="189" spans="2:16">
      <c r="B189" s="136"/>
      <c r="C189" s="136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</row>
    <row r="190" spans="2:16">
      <c r="B190" s="136"/>
      <c r="C190" s="136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</row>
    <row r="191" spans="2:16">
      <c r="B191" s="136"/>
      <c r="C191" s="136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</row>
    <row r="192" spans="2:16">
      <c r="B192" s="136"/>
      <c r="C192" s="136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</row>
    <row r="193" spans="2:16">
      <c r="B193" s="136"/>
      <c r="C193" s="136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</row>
    <row r="194" spans="2:16">
      <c r="B194" s="136"/>
      <c r="C194" s="136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</row>
    <row r="195" spans="2:16">
      <c r="B195" s="136"/>
      <c r="C195" s="136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</row>
    <row r="196" spans="2:16">
      <c r="B196" s="136"/>
      <c r="C196" s="136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</row>
    <row r="197" spans="2:16">
      <c r="B197" s="136"/>
      <c r="C197" s="136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</row>
    <row r="198" spans="2:16">
      <c r="B198" s="136"/>
      <c r="C198" s="136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</row>
    <row r="199" spans="2:16">
      <c r="B199" s="136"/>
      <c r="C199" s="136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</row>
    <row r="200" spans="2:16">
      <c r="B200" s="136"/>
      <c r="C200" s="136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</row>
    <row r="201" spans="2:16">
      <c r="B201" s="136"/>
      <c r="C201" s="136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</row>
    <row r="202" spans="2:16">
      <c r="B202" s="136"/>
      <c r="C202" s="136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</row>
    <row r="203" spans="2:16">
      <c r="B203" s="136"/>
      <c r="C203" s="136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</row>
    <row r="204" spans="2:16">
      <c r="B204" s="136"/>
      <c r="C204" s="136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</row>
    <row r="205" spans="2:16">
      <c r="B205" s="136"/>
      <c r="C205" s="136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</row>
    <row r="206" spans="2:16">
      <c r="B206" s="136"/>
      <c r="C206" s="136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</row>
    <row r="207" spans="2:16">
      <c r="B207" s="136"/>
      <c r="C207" s="136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</row>
    <row r="208" spans="2:16">
      <c r="B208" s="136"/>
      <c r="C208" s="136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</row>
    <row r="209" spans="2:16">
      <c r="B209" s="136"/>
      <c r="C209" s="136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</row>
    <row r="210" spans="2:16">
      <c r="B210" s="136"/>
      <c r="C210" s="136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</row>
    <row r="211" spans="2:16">
      <c r="B211" s="136"/>
      <c r="C211" s="136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</row>
    <row r="212" spans="2:16">
      <c r="B212" s="136"/>
      <c r="C212" s="136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</row>
    <row r="213" spans="2:16">
      <c r="B213" s="136"/>
      <c r="C213" s="136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</row>
    <row r="214" spans="2:16">
      <c r="B214" s="136"/>
      <c r="C214" s="136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</row>
    <row r="215" spans="2:16">
      <c r="B215" s="136"/>
      <c r="C215" s="136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</row>
    <row r="216" spans="2:16">
      <c r="B216" s="136"/>
      <c r="C216" s="136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</row>
    <row r="217" spans="2:16">
      <c r="B217" s="136"/>
      <c r="C217" s="136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</row>
    <row r="218" spans="2:16">
      <c r="B218" s="136"/>
      <c r="C218" s="136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</row>
    <row r="219" spans="2:16">
      <c r="B219" s="136"/>
      <c r="C219" s="136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</row>
    <row r="220" spans="2:16">
      <c r="B220" s="136"/>
      <c r="C220" s="136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</row>
    <row r="221" spans="2:16">
      <c r="B221" s="136"/>
      <c r="C221" s="136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</row>
    <row r="222" spans="2:16">
      <c r="B222" s="136"/>
      <c r="C222" s="136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</row>
    <row r="223" spans="2:16">
      <c r="B223" s="136"/>
      <c r="C223" s="136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</row>
    <row r="224" spans="2:16">
      <c r="B224" s="136"/>
      <c r="C224" s="136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</row>
    <row r="225" spans="2:16">
      <c r="B225" s="136"/>
      <c r="C225" s="136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</row>
    <row r="226" spans="2:16">
      <c r="B226" s="136"/>
      <c r="C226" s="136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</row>
    <row r="227" spans="2:16">
      <c r="B227" s="136"/>
      <c r="C227" s="136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</row>
    <row r="228" spans="2:16">
      <c r="B228" s="136"/>
      <c r="C228" s="136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</row>
    <row r="229" spans="2:16">
      <c r="B229" s="136"/>
      <c r="C229" s="136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</row>
    <row r="230" spans="2:16">
      <c r="B230" s="136"/>
      <c r="C230" s="136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</row>
    <row r="231" spans="2:16">
      <c r="B231" s="136"/>
      <c r="C231" s="136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</row>
    <row r="232" spans="2:16">
      <c r="B232" s="136"/>
      <c r="C232" s="136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</row>
    <row r="233" spans="2:16">
      <c r="B233" s="136"/>
      <c r="C233" s="136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</row>
    <row r="234" spans="2:16">
      <c r="B234" s="136"/>
      <c r="C234" s="136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</row>
    <row r="235" spans="2:16">
      <c r="B235" s="136"/>
      <c r="C235" s="136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</row>
    <row r="236" spans="2:16">
      <c r="B236" s="136"/>
      <c r="C236" s="136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</row>
    <row r="237" spans="2:16">
      <c r="B237" s="136"/>
      <c r="C237" s="136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</row>
    <row r="238" spans="2:16">
      <c r="B238" s="136"/>
      <c r="C238" s="136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</row>
    <row r="239" spans="2:16">
      <c r="B239" s="136"/>
      <c r="C239" s="136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</row>
    <row r="240" spans="2:16">
      <c r="B240" s="136"/>
      <c r="C240" s="136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</row>
    <row r="241" spans="2:16">
      <c r="B241" s="136"/>
      <c r="C241" s="136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</row>
    <row r="242" spans="2:16">
      <c r="B242" s="136"/>
      <c r="C242" s="136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</row>
    <row r="243" spans="2:16">
      <c r="B243" s="136"/>
      <c r="C243" s="136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</row>
    <row r="244" spans="2:16">
      <c r="B244" s="136"/>
      <c r="C244" s="136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</row>
    <row r="245" spans="2:16">
      <c r="B245" s="136"/>
      <c r="C245" s="136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</row>
    <row r="246" spans="2:16">
      <c r="B246" s="136"/>
      <c r="C246" s="136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</row>
    <row r="247" spans="2:16">
      <c r="B247" s="136"/>
      <c r="C247" s="136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</row>
    <row r="248" spans="2:16">
      <c r="B248" s="136"/>
      <c r="C248" s="136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</row>
    <row r="249" spans="2:16">
      <c r="B249" s="136"/>
      <c r="C249" s="136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</row>
    <row r="250" spans="2:16">
      <c r="B250" s="136"/>
      <c r="C250" s="136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</row>
    <row r="251" spans="2:16">
      <c r="B251" s="136"/>
      <c r="C251" s="136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</row>
    <row r="252" spans="2:16">
      <c r="B252" s="136"/>
      <c r="C252" s="136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</row>
    <row r="253" spans="2:16">
      <c r="B253" s="136"/>
      <c r="C253" s="136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</row>
    <row r="254" spans="2:16">
      <c r="B254" s="136"/>
      <c r="C254" s="136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</row>
    <row r="255" spans="2:16">
      <c r="B255" s="136"/>
      <c r="C255" s="136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</row>
    <row r="256" spans="2:16">
      <c r="B256" s="136"/>
      <c r="C256" s="136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</row>
    <row r="257" spans="2:16">
      <c r="B257" s="136"/>
      <c r="C257" s="136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</row>
    <row r="258" spans="2:16">
      <c r="B258" s="136"/>
      <c r="C258" s="136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</row>
    <row r="259" spans="2:16">
      <c r="B259" s="136"/>
      <c r="C259" s="136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</row>
    <row r="260" spans="2:16">
      <c r="B260" s="136"/>
      <c r="C260" s="136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</row>
    <row r="261" spans="2:16">
      <c r="B261" s="136"/>
      <c r="C261" s="136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</row>
    <row r="262" spans="2:16">
      <c r="B262" s="136"/>
      <c r="C262" s="136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</row>
    <row r="263" spans="2:16">
      <c r="B263" s="136"/>
      <c r="C263" s="136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</row>
    <row r="264" spans="2:16">
      <c r="B264" s="136"/>
      <c r="C264" s="136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</row>
    <row r="265" spans="2:16">
      <c r="B265" s="136"/>
      <c r="C265" s="136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</row>
    <row r="266" spans="2:16">
      <c r="B266" s="136"/>
      <c r="C266" s="136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</row>
    <row r="267" spans="2:16">
      <c r="B267" s="136"/>
      <c r="C267" s="136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</row>
    <row r="268" spans="2:16">
      <c r="B268" s="136"/>
      <c r="C268" s="136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</row>
    <row r="269" spans="2:16">
      <c r="B269" s="136"/>
      <c r="C269" s="136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</row>
    <row r="270" spans="2:16">
      <c r="B270" s="136"/>
      <c r="C270" s="136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</row>
    <row r="271" spans="2:16">
      <c r="B271" s="136"/>
      <c r="C271" s="136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</row>
    <row r="272" spans="2:16">
      <c r="B272" s="136"/>
      <c r="C272" s="136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</row>
    <row r="273" spans="2:16">
      <c r="B273" s="136"/>
      <c r="C273" s="136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</row>
    <row r="274" spans="2:16">
      <c r="B274" s="136"/>
      <c r="C274" s="136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</row>
    <row r="275" spans="2:16">
      <c r="B275" s="136"/>
      <c r="C275" s="136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</row>
    <row r="276" spans="2:16">
      <c r="B276" s="136"/>
      <c r="C276" s="136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</row>
    <row r="277" spans="2:16">
      <c r="B277" s="136"/>
      <c r="C277" s="136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</row>
    <row r="278" spans="2:16">
      <c r="B278" s="136"/>
      <c r="C278" s="136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</row>
    <row r="279" spans="2:16">
      <c r="B279" s="136"/>
      <c r="C279" s="136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</row>
    <row r="280" spans="2:16">
      <c r="B280" s="136"/>
      <c r="C280" s="136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</row>
    <row r="281" spans="2:16">
      <c r="B281" s="136"/>
      <c r="C281" s="136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</row>
    <row r="282" spans="2:16">
      <c r="B282" s="136"/>
      <c r="C282" s="136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</row>
    <row r="283" spans="2:16">
      <c r="B283" s="136"/>
      <c r="C283" s="136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</row>
    <row r="284" spans="2:16">
      <c r="B284" s="136"/>
      <c r="C284" s="136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</row>
    <row r="285" spans="2:16">
      <c r="B285" s="136"/>
      <c r="C285" s="136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</row>
    <row r="286" spans="2:16">
      <c r="B286" s="136"/>
      <c r="C286" s="136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</row>
    <row r="287" spans="2:16">
      <c r="B287" s="136"/>
      <c r="C287" s="136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</row>
    <row r="288" spans="2:16">
      <c r="B288" s="136"/>
      <c r="C288" s="136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</row>
    <row r="289" spans="2:16">
      <c r="B289" s="136"/>
      <c r="C289" s="136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</row>
    <row r="290" spans="2:16">
      <c r="B290" s="136"/>
      <c r="C290" s="136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</row>
    <row r="291" spans="2:16">
      <c r="B291" s="136"/>
      <c r="C291" s="136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</row>
    <row r="292" spans="2:16">
      <c r="B292" s="136"/>
      <c r="C292" s="136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</row>
    <row r="293" spans="2:16">
      <c r="B293" s="136"/>
      <c r="C293" s="136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</row>
    <row r="294" spans="2:16">
      <c r="B294" s="136"/>
      <c r="C294" s="136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</row>
    <row r="295" spans="2:16">
      <c r="B295" s="136"/>
      <c r="C295" s="136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</row>
    <row r="296" spans="2:16">
      <c r="B296" s="136"/>
      <c r="C296" s="136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</row>
    <row r="297" spans="2:16">
      <c r="B297" s="136"/>
      <c r="C297" s="136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</row>
    <row r="298" spans="2:16">
      <c r="B298" s="136"/>
      <c r="C298" s="136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</row>
    <row r="299" spans="2:16">
      <c r="B299" s="136"/>
      <c r="C299" s="136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</row>
    <row r="300" spans="2:16">
      <c r="B300" s="136"/>
      <c r="C300" s="136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</row>
    <row r="301" spans="2:16">
      <c r="B301" s="136"/>
      <c r="C301" s="136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</row>
    <row r="302" spans="2:16">
      <c r="B302" s="136"/>
      <c r="C302" s="136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</row>
    <row r="303" spans="2:16">
      <c r="B303" s="136"/>
      <c r="C303" s="136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</row>
    <row r="304" spans="2:16">
      <c r="B304" s="136"/>
      <c r="C304" s="136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</row>
    <row r="305" spans="2:16">
      <c r="B305" s="136"/>
      <c r="C305" s="136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</row>
    <row r="306" spans="2:16">
      <c r="B306" s="136"/>
      <c r="C306" s="136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</row>
    <row r="307" spans="2:16">
      <c r="B307" s="136"/>
      <c r="C307" s="136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</row>
    <row r="308" spans="2:16">
      <c r="B308" s="136"/>
      <c r="C308" s="136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</row>
    <row r="309" spans="2:16">
      <c r="B309" s="136"/>
      <c r="C309" s="136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</row>
    <row r="310" spans="2:16">
      <c r="B310" s="136"/>
      <c r="C310" s="136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</row>
    <row r="311" spans="2:16">
      <c r="B311" s="136"/>
      <c r="C311" s="136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</row>
    <row r="312" spans="2:16">
      <c r="B312" s="136"/>
      <c r="C312" s="136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</row>
    <row r="313" spans="2:16">
      <c r="B313" s="136"/>
      <c r="C313" s="136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</row>
    <row r="314" spans="2:16">
      <c r="B314" s="136"/>
      <c r="C314" s="136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</row>
    <row r="315" spans="2:16">
      <c r="B315" s="136"/>
      <c r="C315" s="136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</row>
    <row r="316" spans="2:16">
      <c r="B316" s="136"/>
      <c r="C316" s="136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</row>
    <row r="317" spans="2:16">
      <c r="B317" s="136"/>
      <c r="C317" s="136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</row>
    <row r="318" spans="2:16">
      <c r="B318" s="136"/>
      <c r="C318" s="136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</row>
    <row r="319" spans="2:16">
      <c r="B319" s="136"/>
      <c r="C319" s="136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</row>
    <row r="320" spans="2:16">
      <c r="B320" s="136"/>
      <c r="C320" s="136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</row>
    <row r="321" spans="2:16">
      <c r="B321" s="136"/>
      <c r="C321" s="136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</row>
    <row r="322" spans="2:16">
      <c r="B322" s="136"/>
      <c r="C322" s="136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</row>
    <row r="323" spans="2:16">
      <c r="B323" s="136"/>
      <c r="C323" s="136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</row>
    <row r="324" spans="2:16">
      <c r="B324" s="136"/>
      <c r="C324" s="136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</row>
    <row r="325" spans="2:16">
      <c r="B325" s="136"/>
      <c r="C325" s="136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</row>
    <row r="326" spans="2:16">
      <c r="B326" s="136"/>
      <c r="C326" s="136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</row>
    <row r="327" spans="2:16">
      <c r="B327" s="136"/>
      <c r="C327" s="136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</row>
    <row r="328" spans="2:16">
      <c r="B328" s="136"/>
      <c r="C328" s="136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</row>
    <row r="329" spans="2:16">
      <c r="B329" s="136"/>
      <c r="C329" s="136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</row>
    <row r="330" spans="2:16">
      <c r="B330" s="136"/>
      <c r="C330" s="136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</row>
    <row r="331" spans="2:16">
      <c r="B331" s="136"/>
      <c r="C331" s="136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</row>
    <row r="332" spans="2:16">
      <c r="B332" s="136"/>
      <c r="C332" s="136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</row>
    <row r="333" spans="2:16">
      <c r="B333" s="136"/>
      <c r="C333" s="136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</row>
    <row r="334" spans="2:16">
      <c r="B334" s="136"/>
      <c r="C334" s="136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</row>
    <row r="335" spans="2:16">
      <c r="B335" s="136"/>
      <c r="C335" s="136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</row>
    <row r="336" spans="2:16">
      <c r="B336" s="136"/>
      <c r="C336" s="136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</row>
    <row r="337" spans="2:16">
      <c r="B337" s="136"/>
      <c r="C337" s="136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</row>
    <row r="338" spans="2:16">
      <c r="B338" s="136"/>
      <c r="C338" s="136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</row>
    <row r="339" spans="2:16">
      <c r="B339" s="136"/>
      <c r="C339" s="136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</row>
    <row r="340" spans="2:16">
      <c r="B340" s="136"/>
      <c r="C340" s="136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</row>
    <row r="341" spans="2:16">
      <c r="B341" s="136"/>
      <c r="C341" s="136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</row>
    <row r="342" spans="2:16">
      <c r="B342" s="136"/>
      <c r="C342" s="136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</row>
    <row r="343" spans="2:16">
      <c r="B343" s="136"/>
      <c r="C343" s="136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</row>
    <row r="344" spans="2:16">
      <c r="B344" s="136"/>
      <c r="C344" s="136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</row>
    <row r="345" spans="2:16">
      <c r="B345" s="136"/>
      <c r="C345" s="136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</row>
    <row r="346" spans="2:16">
      <c r="B346" s="136"/>
      <c r="C346" s="136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</row>
    <row r="347" spans="2:16">
      <c r="B347" s="136"/>
      <c r="C347" s="136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</row>
    <row r="348" spans="2:16">
      <c r="B348" s="136"/>
      <c r="C348" s="136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</row>
    <row r="349" spans="2:16">
      <c r="B349" s="136"/>
      <c r="C349" s="136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</row>
    <row r="350" spans="2:16">
      <c r="B350" s="136"/>
      <c r="C350" s="136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</row>
    <row r="351" spans="2:16">
      <c r="B351" s="136"/>
      <c r="C351" s="136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</row>
    <row r="352" spans="2:16">
      <c r="B352" s="136"/>
      <c r="C352" s="136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</row>
    <row r="353" spans="2:16">
      <c r="B353" s="136"/>
      <c r="C353" s="136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</row>
    <row r="354" spans="2:16">
      <c r="B354" s="136"/>
      <c r="C354" s="136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</row>
    <row r="355" spans="2:16">
      <c r="B355" s="136"/>
      <c r="C355" s="136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</row>
    <row r="356" spans="2:16">
      <c r="B356" s="136"/>
      <c r="C356" s="136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</row>
    <row r="357" spans="2:16">
      <c r="B357" s="136"/>
      <c r="C357" s="136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</row>
    <row r="358" spans="2:16">
      <c r="B358" s="136"/>
      <c r="C358" s="136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</row>
    <row r="359" spans="2:16">
      <c r="B359" s="136"/>
      <c r="C359" s="136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</row>
    <row r="360" spans="2:16">
      <c r="B360" s="136"/>
      <c r="C360" s="136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</row>
    <row r="361" spans="2:16">
      <c r="B361" s="136"/>
      <c r="C361" s="136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</row>
    <row r="362" spans="2:16">
      <c r="B362" s="136"/>
      <c r="C362" s="136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</row>
    <row r="363" spans="2:16">
      <c r="B363" s="136"/>
      <c r="C363" s="136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</row>
    <row r="364" spans="2:16">
      <c r="B364" s="136"/>
      <c r="C364" s="136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</row>
    <row r="365" spans="2:16">
      <c r="B365" s="136"/>
      <c r="C365" s="136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</row>
    <row r="366" spans="2:16">
      <c r="B366" s="136"/>
      <c r="C366" s="136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</row>
    <row r="367" spans="2:16">
      <c r="B367" s="136"/>
      <c r="C367" s="136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</row>
    <row r="368" spans="2:16">
      <c r="B368" s="136"/>
      <c r="C368" s="136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</row>
    <row r="369" spans="2:16">
      <c r="B369" s="136"/>
      <c r="C369" s="136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</row>
    <row r="370" spans="2:16">
      <c r="B370" s="136"/>
      <c r="C370" s="136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</row>
    <row r="371" spans="2:16">
      <c r="B371" s="136"/>
      <c r="C371" s="136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</row>
    <row r="372" spans="2:16">
      <c r="B372" s="136"/>
      <c r="C372" s="136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</row>
    <row r="373" spans="2:16">
      <c r="B373" s="136"/>
      <c r="C373" s="136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</row>
    <row r="374" spans="2:16">
      <c r="B374" s="136"/>
      <c r="C374" s="136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</row>
    <row r="375" spans="2:16">
      <c r="B375" s="136"/>
      <c r="C375" s="136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</row>
    <row r="376" spans="2:16">
      <c r="B376" s="136"/>
      <c r="C376" s="136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</row>
    <row r="377" spans="2:16">
      <c r="B377" s="136"/>
      <c r="C377" s="136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</row>
    <row r="378" spans="2:16">
      <c r="B378" s="136"/>
      <c r="C378" s="136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</row>
    <row r="379" spans="2:16">
      <c r="B379" s="136"/>
      <c r="C379" s="136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</row>
    <row r="380" spans="2:16">
      <c r="B380" s="136"/>
      <c r="C380" s="136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</row>
    <row r="381" spans="2:16">
      <c r="B381" s="136"/>
      <c r="C381" s="136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</row>
    <row r="382" spans="2:16">
      <c r="B382" s="136"/>
      <c r="C382" s="136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</row>
    <row r="383" spans="2:16">
      <c r="B383" s="136"/>
      <c r="C383" s="136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</row>
    <row r="384" spans="2:16">
      <c r="B384" s="136"/>
      <c r="C384" s="136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</row>
    <row r="385" spans="2:16">
      <c r="B385" s="136"/>
      <c r="C385" s="136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</row>
    <row r="386" spans="2:16">
      <c r="B386" s="136"/>
      <c r="C386" s="136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</row>
    <row r="387" spans="2:16">
      <c r="B387" s="136"/>
      <c r="C387" s="136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</row>
    <row r="388" spans="2:16">
      <c r="B388" s="136"/>
      <c r="C388" s="136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</row>
    <row r="389" spans="2:16">
      <c r="B389" s="136"/>
      <c r="C389" s="136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</row>
    <row r="390" spans="2:16">
      <c r="B390" s="136"/>
      <c r="C390" s="136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</row>
    <row r="391" spans="2:16">
      <c r="B391" s="136"/>
      <c r="C391" s="136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</row>
    <row r="392" spans="2:16">
      <c r="B392" s="136"/>
      <c r="C392" s="136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</row>
    <row r="393" spans="2:16">
      <c r="B393" s="136"/>
      <c r="C393" s="136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</row>
    <row r="394" spans="2:16">
      <c r="B394" s="136"/>
      <c r="C394" s="136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</row>
    <row r="395" spans="2:16">
      <c r="B395" s="136"/>
      <c r="C395" s="136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</row>
    <row r="396" spans="2:16">
      <c r="B396" s="136"/>
      <c r="C396" s="136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</row>
    <row r="397" spans="2:16">
      <c r="B397" s="144"/>
      <c r="C397" s="136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</row>
    <row r="398" spans="2:16">
      <c r="B398" s="144"/>
      <c r="C398" s="136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</row>
    <row r="399" spans="2:16">
      <c r="B399" s="145"/>
      <c r="C399" s="136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</row>
    <row r="400" spans="2:16">
      <c r="B400" s="136"/>
      <c r="C400" s="136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</row>
    <row r="401" spans="2:16">
      <c r="B401" s="136"/>
      <c r="C401" s="136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</row>
    <row r="402" spans="2:16">
      <c r="B402" s="136"/>
      <c r="C402" s="136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</row>
    <row r="403" spans="2:16">
      <c r="B403" s="136"/>
      <c r="C403" s="136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</row>
    <row r="404" spans="2:16">
      <c r="B404" s="136"/>
      <c r="C404" s="136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</row>
    <row r="405" spans="2:16">
      <c r="B405" s="136"/>
      <c r="C405" s="136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</row>
    <row r="406" spans="2:16">
      <c r="B406" s="136"/>
      <c r="C406" s="136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</row>
    <row r="407" spans="2:16">
      <c r="B407" s="136"/>
      <c r="C407" s="136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</row>
    <row r="408" spans="2:16">
      <c r="B408" s="136"/>
      <c r="C408" s="136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</row>
    <row r="409" spans="2:16">
      <c r="B409" s="136"/>
      <c r="C409" s="136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</row>
    <row r="410" spans="2:16">
      <c r="B410" s="136"/>
      <c r="C410" s="136"/>
      <c r="D410" s="13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</row>
    <row r="411" spans="2:16">
      <c r="B411" s="136"/>
      <c r="C411" s="136"/>
      <c r="D411" s="13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8.42578125" style="2" bestFit="1" customWidth="1"/>
    <col min="4" max="4" width="7.1406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85546875" style="1" bestFit="1" customWidth="1"/>
    <col min="9" max="9" width="12" style="1" bestFit="1" customWidth="1"/>
    <col min="10" max="10" width="7.42578125" style="1" bestFit="1" customWidth="1"/>
    <col min="11" max="11" width="7.5703125" style="1" bestFit="1" customWidth="1"/>
    <col min="12" max="12" width="16.85546875" style="1" bestFit="1" customWidth="1"/>
    <col min="13" max="13" width="8.140625" style="1" bestFit="1" customWidth="1"/>
    <col min="14" max="14" width="8.28515625" style="1" bestFit="1" customWidth="1"/>
    <col min="15" max="15" width="14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148</v>
      </c>
      <c r="C1" s="67" t="s" vm="1">
        <v>236</v>
      </c>
    </row>
    <row r="2" spans="2:18">
      <c r="B2" s="46" t="s">
        <v>147</v>
      </c>
      <c r="C2" s="67" t="s">
        <v>237</v>
      </c>
    </row>
    <row r="3" spans="2:18">
      <c r="B3" s="46" t="s">
        <v>149</v>
      </c>
      <c r="C3" s="67" t="s">
        <v>238</v>
      </c>
    </row>
    <row r="4" spans="2:18">
      <c r="B4" s="46" t="s">
        <v>150</v>
      </c>
      <c r="C4" s="67">
        <v>2102</v>
      </c>
    </row>
    <row r="6" spans="2:18" ht="21.75" customHeight="1">
      <c r="B6" s="183" t="s">
        <v>176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5"/>
    </row>
    <row r="7" spans="2:18" ht="27.75" customHeight="1">
      <c r="B7" s="186" t="s">
        <v>91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</row>
    <row r="8" spans="2:18" s="3" customFormat="1" ht="66" customHeight="1">
      <c r="B8" s="21" t="s">
        <v>117</v>
      </c>
      <c r="C8" s="29" t="s">
        <v>46</v>
      </c>
      <c r="D8" s="29" t="s">
        <v>121</v>
      </c>
      <c r="E8" s="29" t="s">
        <v>14</v>
      </c>
      <c r="F8" s="29" t="s">
        <v>68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226</v>
      </c>
      <c r="O8" s="29" t="s">
        <v>63</v>
      </c>
      <c r="P8" s="29" t="s">
        <v>214</v>
      </c>
      <c r="Q8" s="29" t="s">
        <v>151</v>
      </c>
      <c r="R8" s="59" t="s">
        <v>153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219</v>
      </c>
      <c r="M9" s="31"/>
      <c r="N9" s="15" t="s">
        <v>215</v>
      </c>
      <c r="O9" s="31" t="s">
        <v>220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9" t="s">
        <v>116</v>
      </c>
    </row>
    <row r="11" spans="2:18" s="4" customFormat="1" ht="18" customHeight="1">
      <c r="B11" s="68" t="s">
        <v>25</v>
      </c>
      <c r="C11" s="69"/>
      <c r="D11" s="69"/>
      <c r="E11" s="69"/>
      <c r="F11" s="69"/>
      <c r="G11" s="69"/>
      <c r="H11" s="77">
        <v>8.6518458931150981</v>
      </c>
      <c r="I11" s="69"/>
      <c r="J11" s="69"/>
      <c r="K11" s="78">
        <v>4.4019323664309537E-2</v>
      </c>
      <c r="L11" s="77"/>
      <c r="M11" s="79"/>
      <c r="N11" s="69"/>
      <c r="O11" s="77">
        <v>1219282.7510226544</v>
      </c>
      <c r="P11" s="69"/>
      <c r="Q11" s="78">
        <f>IFERROR(O11/$O$11,0)</f>
        <v>1</v>
      </c>
      <c r="R11" s="78">
        <f>O11/'סכום נכסי הקרן'!$C$42</f>
        <v>1.9633375308255912E-2</v>
      </c>
    </row>
    <row r="12" spans="2:18" ht="22.5" customHeight="1">
      <c r="B12" s="70" t="s">
        <v>204</v>
      </c>
      <c r="C12" s="71"/>
      <c r="D12" s="71"/>
      <c r="E12" s="71"/>
      <c r="F12" s="71"/>
      <c r="G12" s="71"/>
      <c r="H12" s="80">
        <v>8.6323838688026182</v>
      </c>
      <c r="I12" s="71"/>
      <c r="J12" s="71"/>
      <c r="K12" s="81">
        <v>4.3974088687235222E-2</v>
      </c>
      <c r="L12" s="80"/>
      <c r="M12" s="82"/>
      <c r="N12" s="71"/>
      <c r="O12" s="80">
        <v>1216289.4539013661</v>
      </c>
      <c r="P12" s="71"/>
      <c r="Q12" s="81">
        <f t="shared" ref="Q12:Q45" si="0">IFERROR(O12/$O$11,0)</f>
        <v>0.99754503447311327</v>
      </c>
      <c r="R12" s="81">
        <f>O12/'סכום נכסי הקרן'!$C$42</f>
        <v>1.9585176048697715E-2</v>
      </c>
    </row>
    <row r="13" spans="2:18">
      <c r="B13" s="72" t="s">
        <v>48</v>
      </c>
      <c r="C13" s="73"/>
      <c r="D13" s="73"/>
      <c r="E13" s="73"/>
      <c r="F13" s="73"/>
      <c r="G13" s="73"/>
      <c r="H13" s="83">
        <v>8.6323838688026182</v>
      </c>
      <c r="I13" s="73"/>
      <c r="J13" s="73"/>
      <c r="K13" s="84">
        <v>4.3974088687235222E-2</v>
      </c>
      <c r="L13" s="83"/>
      <c r="M13" s="85"/>
      <c r="N13" s="73"/>
      <c r="O13" s="83">
        <v>1216289.4539013661</v>
      </c>
      <c r="P13" s="73"/>
      <c r="Q13" s="84">
        <f t="shared" si="0"/>
        <v>0.99754503447311327</v>
      </c>
      <c r="R13" s="84">
        <f>O13/'סכום נכסי הקרן'!$C$42</f>
        <v>1.9585176048697715E-2</v>
      </c>
    </row>
    <row r="14" spans="2:18">
      <c r="B14" s="74" t="s">
        <v>22</v>
      </c>
      <c r="C14" s="71"/>
      <c r="D14" s="71"/>
      <c r="E14" s="71"/>
      <c r="F14" s="71"/>
      <c r="G14" s="71"/>
      <c r="H14" s="80">
        <v>0.51827423495318559</v>
      </c>
      <c r="I14" s="71"/>
      <c r="J14" s="71"/>
      <c r="K14" s="81">
        <v>4.7963895293791144E-2</v>
      </c>
      <c r="L14" s="80"/>
      <c r="M14" s="82"/>
      <c r="N14" s="71"/>
      <c r="O14" s="80">
        <v>175537.183639817</v>
      </c>
      <c r="P14" s="71"/>
      <c r="Q14" s="81">
        <f t="shared" si="0"/>
        <v>0.14396757724374262</v>
      </c>
      <c r="R14" s="81">
        <f>O14/'סכום נכסי הקרן'!$C$42</f>
        <v>2.8265694762467223E-3</v>
      </c>
    </row>
    <row r="15" spans="2:18">
      <c r="B15" s="75" t="s">
        <v>239</v>
      </c>
      <c r="C15" s="73" t="s">
        <v>240</v>
      </c>
      <c r="D15" s="86" t="s">
        <v>122</v>
      </c>
      <c r="E15" s="73" t="s">
        <v>241</v>
      </c>
      <c r="F15" s="73"/>
      <c r="G15" s="73"/>
      <c r="H15" s="83">
        <v>0.51000000000000367</v>
      </c>
      <c r="I15" s="86" t="s">
        <v>135</v>
      </c>
      <c r="J15" s="87">
        <v>0</v>
      </c>
      <c r="K15" s="84">
        <v>4.7699999999999611E-2</v>
      </c>
      <c r="L15" s="83">
        <v>22665123.363265004</v>
      </c>
      <c r="M15" s="85">
        <v>97.64</v>
      </c>
      <c r="N15" s="73"/>
      <c r="O15" s="83">
        <v>22130.226451892002</v>
      </c>
      <c r="P15" s="84">
        <v>1.1332561681632503E-3</v>
      </c>
      <c r="Q15" s="84">
        <f t="shared" si="0"/>
        <v>1.8150200544812613E-2</v>
      </c>
      <c r="R15" s="84">
        <f>O15/'סכום נכסי הקרן'!$C$42</f>
        <v>3.5634969921641697E-4</v>
      </c>
    </row>
    <row r="16" spans="2:18">
      <c r="B16" s="75" t="s">
        <v>242</v>
      </c>
      <c r="C16" s="73" t="s">
        <v>243</v>
      </c>
      <c r="D16" s="86" t="s">
        <v>122</v>
      </c>
      <c r="E16" s="73" t="s">
        <v>241</v>
      </c>
      <c r="F16" s="73"/>
      <c r="G16" s="73"/>
      <c r="H16" s="83">
        <v>0.26000000000000761</v>
      </c>
      <c r="I16" s="86" t="s">
        <v>135</v>
      </c>
      <c r="J16" s="87">
        <v>0</v>
      </c>
      <c r="K16" s="84">
        <v>4.7800000000000988E-2</v>
      </c>
      <c r="L16" s="83">
        <v>13356890.250775002</v>
      </c>
      <c r="M16" s="85">
        <v>98.78</v>
      </c>
      <c r="N16" s="73"/>
      <c r="O16" s="83">
        <v>13193.936189715001</v>
      </c>
      <c r="P16" s="84">
        <v>3.928497132580883E-4</v>
      </c>
      <c r="Q16" s="84">
        <f t="shared" si="0"/>
        <v>1.0821063595502186E-2</v>
      </c>
      <c r="R16" s="84">
        <f>O16/'סכום נכסי הקרן'!$C$42</f>
        <v>2.1245400280499958E-4</v>
      </c>
    </row>
    <row r="17" spans="2:18">
      <c r="B17" s="75" t="s">
        <v>244</v>
      </c>
      <c r="C17" s="73" t="s">
        <v>245</v>
      </c>
      <c r="D17" s="86" t="s">
        <v>122</v>
      </c>
      <c r="E17" s="73" t="s">
        <v>241</v>
      </c>
      <c r="F17" s="73"/>
      <c r="G17" s="73"/>
      <c r="H17" s="83">
        <v>0.19000000006732518</v>
      </c>
      <c r="I17" s="86" t="s">
        <v>135</v>
      </c>
      <c r="J17" s="87">
        <v>0</v>
      </c>
      <c r="K17" s="84">
        <v>4.6899999993940733E-2</v>
      </c>
      <c r="L17" s="83">
        <v>1498.0624760000003</v>
      </c>
      <c r="M17" s="85">
        <v>99.15</v>
      </c>
      <c r="N17" s="73"/>
      <c r="O17" s="83">
        <v>1.4853290100000001</v>
      </c>
      <c r="P17" s="84">
        <v>3.0572703591836743E-8</v>
      </c>
      <c r="Q17" s="84">
        <f t="shared" si="0"/>
        <v>1.2181989852265223E-6</v>
      </c>
      <c r="R17" s="84">
        <f>O17/'סכום נכסי הקרן'!$C$42</f>
        <v>2.3917357877088816E-8</v>
      </c>
    </row>
    <row r="18" spans="2:18">
      <c r="B18" s="75" t="s">
        <v>246</v>
      </c>
      <c r="C18" s="73" t="s">
        <v>247</v>
      </c>
      <c r="D18" s="86" t="s">
        <v>122</v>
      </c>
      <c r="E18" s="73" t="s">
        <v>241</v>
      </c>
      <c r="F18" s="73"/>
      <c r="G18" s="73"/>
      <c r="H18" s="83">
        <v>0.36000000000001564</v>
      </c>
      <c r="I18" s="86" t="s">
        <v>135</v>
      </c>
      <c r="J18" s="87">
        <v>0</v>
      </c>
      <c r="K18" s="84">
        <v>4.8000000000001083E-2</v>
      </c>
      <c r="L18" s="83">
        <v>33733478.594853006</v>
      </c>
      <c r="M18" s="85">
        <v>98.33</v>
      </c>
      <c r="N18" s="73"/>
      <c r="O18" s="83">
        <v>33170.129502318006</v>
      </c>
      <c r="P18" s="84">
        <v>1.0541712060891564E-3</v>
      </c>
      <c r="Q18" s="84">
        <f t="shared" si="0"/>
        <v>2.7204624583179807E-2</v>
      </c>
      <c r="R18" s="84">
        <f>O18/'סכום נכסי הקרן'!$C$42</f>
        <v>5.3411860456177422E-4</v>
      </c>
    </row>
    <row r="19" spans="2:18">
      <c r="B19" s="75" t="s">
        <v>248</v>
      </c>
      <c r="C19" s="73" t="s">
        <v>249</v>
      </c>
      <c r="D19" s="86" t="s">
        <v>122</v>
      </c>
      <c r="E19" s="73" t="s">
        <v>241</v>
      </c>
      <c r="F19" s="73"/>
      <c r="G19" s="73"/>
      <c r="H19" s="83">
        <v>0.43999999999999717</v>
      </c>
      <c r="I19" s="86" t="s">
        <v>135</v>
      </c>
      <c r="J19" s="87">
        <v>0</v>
      </c>
      <c r="K19" s="84">
        <v>4.8199999999999896E-2</v>
      </c>
      <c r="L19" s="83">
        <v>43955893.206999995</v>
      </c>
      <c r="M19" s="85">
        <v>97.97</v>
      </c>
      <c r="N19" s="73"/>
      <c r="O19" s="83">
        <v>43063.588574898014</v>
      </c>
      <c r="P19" s="84">
        <v>1.4179320389354837E-3</v>
      </c>
      <c r="Q19" s="84">
        <f t="shared" si="0"/>
        <v>3.5318787655102234E-2</v>
      </c>
      <c r="R19" s="84">
        <f>O19/'סכום נכסי הקרן'!$C$42</f>
        <v>6.9342701346521791E-4</v>
      </c>
    </row>
    <row r="20" spans="2:18">
      <c r="B20" s="75" t="s">
        <v>250</v>
      </c>
      <c r="C20" s="73" t="s">
        <v>251</v>
      </c>
      <c r="D20" s="86" t="s">
        <v>122</v>
      </c>
      <c r="E20" s="73" t="s">
        <v>241</v>
      </c>
      <c r="F20" s="73"/>
      <c r="G20" s="73"/>
      <c r="H20" s="83">
        <v>0.61</v>
      </c>
      <c r="I20" s="86" t="s">
        <v>135</v>
      </c>
      <c r="J20" s="87">
        <v>0</v>
      </c>
      <c r="K20" s="84">
        <v>4.7800000000000002E-2</v>
      </c>
      <c r="L20" s="83">
        <v>23431494.850000001</v>
      </c>
      <c r="M20" s="85">
        <v>97.2</v>
      </c>
      <c r="N20" s="73"/>
      <c r="O20" s="83">
        <v>22775.412994200004</v>
      </c>
      <c r="P20" s="84">
        <v>1.301749713888889E-3</v>
      </c>
      <c r="Q20" s="84">
        <f t="shared" si="0"/>
        <v>1.8679353066462626E-2</v>
      </c>
      <c r="R20" s="84">
        <f>O20/'סכום נכסי הקרן'!$C$42</f>
        <v>3.6673874926928168E-4</v>
      </c>
    </row>
    <row r="21" spans="2:18">
      <c r="B21" s="75" t="s">
        <v>252</v>
      </c>
      <c r="C21" s="73" t="s">
        <v>253</v>
      </c>
      <c r="D21" s="86" t="s">
        <v>122</v>
      </c>
      <c r="E21" s="73" t="s">
        <v>241</v>
      </c>
      <c r="F21" s="73"/>
      <c r="G21" s="73"/>
      <c r="H21" s="83">
        <v>0.68000000000001781</v>
      </c>
      <c r="I21" s="86" t="s">
        <v>135</v>
      </c>
      <c r="J21" s="87">
        <v>0</v>
      </c>
      <c r="K21" s="84">
        <v>4.7999999999999925E-2</v>
      </c>
      <c r="L21" s="83">
        <v>27807333.960000005</v>
      </c>
      <c r="M21" s="85">
        <v>96.84</v>
      </c>
      <c r="N21" s="73"/>
      <c r="O21" s="83">
        <v>26928.622206864002</v>
      </c>
      <c r="P21" s="84">
        <v>1.5448518866666668E-3</v>
      </c>
      <c r="Q21" s="84">
        <f t="shared" si="0"/>
        <v>2.208562549111602E-2</v>
      </c>
      <c r="R21" s="84">
        <f>O21/'סכום נכסי הקרן'!$C$42</f>
        <v>4.3361537418466463E-4</v>
      </c>
    </row>
    <row r="22" spans="2:18">
      <c r="B22" s="75" t="s">
        <v>254</v>
      </c>
      <c r="C22" s="73" t="s">
        <v>255</v>
      </c>
      <c r="D22" s="86" t="s">
        <v>122</v>
      </c>
      <c r="E22" s="73" t="s">
        <v>241</v>
      </c>
      <c r="F22" s="73"/>
      <c r="G22" s="73"/>
      <c r="H22" s="83">
        <v>0.85999999999971743</v>
      </c>
      <c r="I22" s="86" t="s">
        <v>135</v>
      </c>
      <c r="J22" s="87">
        <v>0</v>
      </c>
      <c r="K22" s="84">
        <v>4.8099999999982407E-2</v>
      </c>
      <c r="L22" s="83">
        <v>1621622.6670000001</v>
      </c>
      <c r="M22" s="85">
        <v>96.05</v>
      </c>
      <c r="N22" s="73"/>
      <c r="O22" s="83">
        <v>1557.5685716540004</v>
      </c>
      <c r="P22" s="84">
        <v>9.009014816666668E-5</v>
      </c>
      <c r="Q22" s="84">
        <f t="shared" si="0"/>
        <v>1.2774465728704963E-3</v>
      </c>
      <c r="R22" s="84">
        <f>O22/'סכום נכסי הקרן'!$C$42</f>
        <v>2.5080588001411739E-5</v>
      </c>
    </row>
    <row r="23" spans="2:18">
      <c r="B23" s="75" t="s">
        <v>256</v>
      </c>
      <c r="C23" s="73" t="s">
        <v>257</v>
      </c>
      <c r="D23" s="86" t="s">
        <v>122</v>
      </c>
      <c r="E23" s="73" t="s">
        <v>241</v>
      </c>
      <c r="F23" s="73"/>
      <c r="G23" s="73"/>
      <c r="H23" s="83">
        <v>0.9300000000000489</v>
      </c>
      <c r="I23" s="86" t="s">
        <v>135</v>
      </c>
      <c r="J23" s="87">
        <v>0</v>
      </c>
      <c r="K23" s="84">
        <v>4.7899999999999915E-2</v>
      </c>
      <c r="L23" s="83">
        <v>13284803.405000003</v>
      </c>
      <c r="M23" s="85">
        <v>95.72</v>
      </c>
      <c r="N23" s="73"/>
      <c r="O23" s="83">
        <v>12716.213819265999</v>
      </c>
      <c r="P23" s="84">
        <v>7.3804463361111126E-4</v>
      </c>
      <c r="Q23" s="84">
        <f t="shared" si="0"/>
        <v>1.0429257535711445E-2</v>
      </c>
      <c r="R23" s="84">
        <f>O23/'סכום נכסי הקרן'!$C$42</f>
        <v>2.0476152738507899E-4</v>
      </c>
    </row>
    <row r="24" spans="2:18">
      <c r="B24" s="76"/>
      <c r="C24" s="73"/>
      <c r="D24" s="73"/>
      <c r="E24" s="73"/>
      <c r="F24" s="73"/>
      <c r="G24" s="73"/>
      <c r="H24" s="73"/>
      <c r="I24" s="73"/>
      <c r="J24" s="73"/>
      <c r="K24" s="84"/>
      <c r="L24" s="83"/>
      <c r="M24" s="85"/>
      <c r="N24" s="73"/>
      <c r="O24" s="73"/>
      <c r="P24" s="73"/>
      <c r="Q24" s="84"/>
      <c r="R24" s="73"/>
    </row>
    <row r="25" spans="2:18">
      <c r="B25" s="74" t="s">
        <v>23</v>
      </c>
      <c r="C25" s="71"/>
      <c r="D25" s="71"/>
      <c r="E25" s="71"/>
      <c r="F25" s="71"/>
      <c r="G25" s="71"/>
      <c r="H25" s="80">
        <v>10.000940050296885</v>
      </c>
      <c r="I25" s="71"/>
      <c r="J25" s="71"/>
      <c r="K25" s="81">
        <v>4.3301152932018132E-2</v>
      </c>
      <c r="L25" s="80"/>
      <c r="M25" s="82"/>
      <c r="N25" s="71"/>
      <c r="O25" s="80">
        <v>1040752.2702615492</v>
      </c>
      <c r="P25" s="71"/>
      <c r="Q25" s="81">
        <f t="shared" si="0"/>
        <v>0.85357745722937073</v>
      </c>
      <c r="R25" s="81">
        <f>O25/'סכום נכסי הקרן'!$C$42</f>
        <v>1.6758606572450995E-2</v>
      </c>
    </row>
    <row r="26" spans="2:18">
      <c r="B26" s="75" t="s">
        <v>258</v>
      </c>
      <c r="C26" s="73" t="s">
        <v>259</v>
      </c>
      <c r="D26" s="86" t="s">
        <v>122</v>
      </c>
      <c r="E26" s="73" t="s">
        <v>241</v>
      </c>
      <c r="F26" s="73"/>
      <c r="G26" s="73"/>
      <c r="H26" s="83">
        <v>12.049999999999965</v>
      </c>
      <c r="I26" s="86" t="s">
        <v>135</v>
      </c>
      <c r="J26" s="87">
        <v>5.5E-2</v>
      </c>
      <c r="K26" s="84">
        <v>4.3900000000000494E-2</v>
      </c>
      <c r="L26" s="83">
        <v>16074475.716149</v>
      </c>
      <c r="M26" s="85">
        <v>117.33</v>
      </c>
      <c r="N26" s="73"/>
      <c r="O26" s="83">
        <v>18860.182974913005</v>
      </c>
      <c r="P26" s="84">
        <v>8.3252744117548612E-4</v>
      </c>
      <c r="Q26" s="84">
        <f t="shared" si="0"/>
        <v>1.5468260302291918E-2</v>
      </c>
      <c r="R26" s="84">
        <f>O26/'סכום נכסי הקרן'!$C$42</f>
        <v>3.0369415988069329E-4</v>
      </c>
    </row>
    <row r="27" spans="2:18">
      <c r="B27" s="75" t="s">
        <v>260</v>
      </c>
      <c r="C27" s="73" t="s">
        <v>261</v>
      </c>
      <c r="D27" s="86" t="s">
        <v>122</v>
      </c>
      <c r="E27" s="73" t="s">
        <v>241</v>
      </c>
      <c r="F27" s="73"/>
      <c r="G27" s="73"/>
      <c r="H27" s="83">
        <v>2.4000000000000004</v>
      </c>
      <c r="I27" s="86" t="s">
        <v>135</v>
      </c>
      <c r="J27" s="87">
        <v>5.0000000000000001E-3</v>
      </c>
      <c r="K27" s="84">
        <v>4.5599999999998683E-2</v>
      </c>
      <c r="L27" s="83">
        <v>4968995.7896960005</v>
      </c>
      <c r="M27" s="85">
        <v>91.2</v>
      </c>
      <c r="N27" s="73"/>
      <c r="O27" s="83">
        <v>4531.7241880100009</v>
      </c>
      <c r="P27" s="84">
        <v>2.3508594126196079E-4</v>
      </c>
      <c r="Q27" s="84">
        <f t="shared" si="0"/>
        <v>3.7167131120399168E-3</v>
      </c>
      <c r="R27" s="84">
        <f>O27/'סכום נכסי הקרן'!$C$42</f>
        <v>7.2971623441795506E-5</v>
      </c>
    </row>
    <row r="28" spans="2:18">
      <c r="B28" s="75" t="s">
        <v>262</v>
      </c>
      <c r="C28" s="73" t="s">
        <v>263</v>
      </c>
      <c r="D28" s="86" t="s">
        <v>122</v>
      </c>
      <c r="E28" s="73" t="s">
        <v>241</v>
      </c>
      <c r="F28" s="73"/>
      <c r="G28" s="73"/>
      <c r="H28" s="83">
        <v>0.50000000006367029</v>
      </c>
      <c r="I28" s="86" t="s">
        <v>135</v>
      </c>
      <c r="J28" s="87">
        <v>3.7499999999999999E-2</v>
      </c>
      <c r="K28" s="84">
        <v>4.3400000002470414E-2</v>
      </c>
      <c r="L28" s="83">
        <v>7732.3257670000012</v>
      </c>
      <c r="M28" s="85">
        <v>101.56</v>
      </c>
      <c r="N28" s="73"/>
      <c r="O28" s="83">
        <v>7.8529500090000006</v>
      </c>
      <c r="P28" s="84">
        <v>3.9581573403568914E-7</v>
      </c>
      <c r="Q28" s="84">
        <f t="shared" si="0"/>
        <v>6.4406307744560983E-6</v>
      </c>
      <c r="R28" s="84">
        <f>O28/'סכום נכסי הקרן'!$C$42</f>
        <v>1.2645132121679954E-7</v>
      </c>
    </row>
    <row r="29" spans="2:18">
      <c r="B29" s="75" t="s">
        <v>264</v>
      </c>
      <c r="C29" s="73" t="s">
        <v>265</v>
      </c>
      <c r="D29" s="86" t="s">
        <v>122</v>
      </c>
      <c r="E29" s="73" t="s">
        <v>241</v>
      </c>
      <c r="F29" s="73"/>
      <c r="G29" s="73"/>
      <c r="H29" s="83">
        <v>3.3800000000000803</v>
      </c>
      <c r="I29" s="86" t="s">
        <v>135</v>
      </c>
      <c r="J29" s="87">
        <v>0.02</v>
      </c>
      <c r="K29" s="84">
        <v>4.3200000000000995E-2</v>
      </c>
      <c r="L29" s="83">
        <v>37791753.213741012</v>
      </c>
      <c r="M29" s="85">
        <v>93.59</v>
      </c>
      <c r="N29" s="73"/>
      <c r="O29" s="83">
        <v>35369.301730210995</v>
      </c>
      <c r="P29" s="84">
        <v>1.5087085854958873E-3</v>
      </c>
      <c r="Q29" s="84">
        <f t="shared" si="0"/>
        <v>2.9008285158258446E-2</v>
      </c>
      <c r="R29" s="84">
        <f>O29/'סכום נכסי הקרן'!$C$42</f>
        <v>5.695305495609979E-4</v>
      </c>
    </row>
    <row r="30" spans="2:18">
      <c r="B30" s="75" t="s">
        <v>266</v>
      </c>
      <c r="C30" s="73" t="s">
        <v>267</v>
      </c>
      <c r="D30" s="86" t="s">
        <v>122</v>
      </c>
      <c r="E30" s="73" t="s">
        <v>241</v>
      </c>
      <c r="F30" s="73"/>
      <c r="G30" s="73"/>
      <c r="H30" s="83">
        <v>6.2700000000000342</v>
      </c>
      <c r="I30" s="86" t="s">
        <v>135</v>
      </c>
      <c r="J30" s="87">
        <v>0.01</v>
      </c>
      <c r="K30" s="84">
        <v>4.2400000000000153E-2</v>
      </c>
      <c r="L30" s="83">
        <v>168534341.39542103</v>
      </c>
      <c r="M30" s="85">
        <v>82.4</v>
      </c>
      <c r="N30" s="73"/>
      <c r="O30" s="83">
        <v>138872.29721161202</v>
      </c>
      <c r="P30" s="84">
        <v>7.1368943484727033E-3</v>
      </c>
      <c r="Q30" s="84">
        <f t="shared" si="0"/>
        <v>0.11389671271502451</v>
      </c>
      <c r="R30" s="84">
        <f>O30/'סכום נכסי הקרן'!$C$42</f>
        <v>2.2361769071106794E-3</v>
      </c>
    </row>
    <row r="31" spans="2:18">
      <c r="B31" s="75" t="s">
        <v>268</v>
      </c>
      <c r="C31" s="73" t="s">
        <v>269</v>
      </c>
      <c r="D31" s="86" t="s">
        <v>122</v>
      </c>
      <c r="E31" s="73" t="s">
        <v>241</v>
      </c>
      <c r="F31" s="73"/>
      <c r="G31" s="73"/>
      <c r="H31" s="83">
        <v>15.250000000000005</v>
      </c>
      <c r="I31" s="86" t="s">
        <v>135</v>
      </c>
      <c r="J31" s="87">
        <v>3.7499999999999999E-2</v>
      </c>
      <c r="K31" s="84">
        <v>4.4799999999999979E-2</v>
      </c>
      <c r="L31" s="83">
        <v>156776248.92907503</v>
      </c>
      <c r="M31" s="85">
        <v>91.42</v>
      </c>
      <c r="N31" s="73"/>
      <c r="O31" s="83">
        <v>143324.84204358203</v>
      </c>
      <c r="P31" s="84">
        <v>6.2161749546005077E-3</v>
      </c>
      <c r="Q31" s="84">
        <f t="shared" si="0"/>
        <v>0.11754848653716339</v>
      </c>
      <c r="R31" s="84">
        <f>O31/'סכום נכסי הקרן'!$C$42</f>
        <v>2.3078735531015964E-3</v>
      </c>
    </row>
    <row r="32" spans="2:18">
      <c r="B32" s="75" t="s">
        <v>270</v>
      </c>
      <c r="C32" s="73" t="s">
        <v>271</v>
      </c>
      <c r="D32" s="86" t="s">
        <v>122</v>
      </c>
      <c r="E32" s="73" t="s">
        <v>241</v>
      </c>
      <c r="F32" s="73"/>
      <c r="G32" s="73"/>
      <c r="H32" s="83">
        <v>1.5799999999957557</v>
      </c>
      <c r="I32" s="86" t="s">
        <v>135</v>
      </c>
      <c r="J32" s="87">
        <v>5.0000000000000001E-3</v>
      </c>
      <c r="K32" s="84">
        <v>4.589999999994019E-2</v>
      </c>
      <c r="L32" s="83">
        <v>110189.93742100001</v>
      </c>
      <c r="M32" s="85">
        <v>94.08</v>
      </c>
      <c r="N32" s="73"/>
      <c r="O32" s="83">
        <v>103.66669141800001</v>
      </c>
      <c r="P32" s="84">
        <v>4.6949726405948897E-6</v>
      </c>
      <c r="Q32" s="84">
        <f t="shared" si="0"/>
        <v>8.5022683484246129E-5</v>
      </c>
      <c r="R32" s="84">
        <f>O32/'סכום נכסי הקרן'!$C$42</f>
        <v>1.6692822545612557E-6</v>
      </c>
    </row>
    <row r="33" spans="2:18">
      <c r="B33" s="75" t="s">
        <v>272</v>
      </c>
      <c r="C33" s="73" t="s">
        <v>273</v>
      </c>
      <c r="D33" s="86" t="s">
        <v>122</v>
      </c>
      <c r="E33" s="73" t="s">
        <v>241</v>
      </c>
      <c r="F33" s="73"/>
      <c r="G33" s="73"/>
      <c r="H33" s="83">
        <v>8.069999999999979</v>
      </c>
      <c r="I33" s="86" t="s">
        <v>135</v>
      </c>
      <c r="J33" s="87">
        <v>1.3000000000000001E-2</v>
      </c>
      <c r="K33" s="84">
        <v>4.2399999999999931E-2</v>
      </c>
      <c r="L33" s="83">
        <v>324606373.99054307</v>
      </c>
      <c r="M33" s="85">
        <v>79.739999999999995</v>
      </c>
      <c r="N33" s="73"/>
      <c r="O33" s="83">
        <v>258841.13284594507</v>
      </c>
      <c r="P33" s="84">
        <v>1.9095254151344568E-2</v>
      </c>
      <c r="Q33" s="84">
        <f t="shared" si="0"/>
        <v>0.21228966999561513</v>
      </c>
      <c r="R33" s="84">
        <f>O33/'סכום נכסי הקרן'!$C$42</f>
        <v>4.1679627650897067E-3</v>
      </c>
    </row>
    <row r="34" spans="2:18">
      <c r="B34" s="75" t="s">
        <v>274</v>
      </c>
      <c r="C34" s="73" t="s">
        <v>275</v>
      </c>
      <c r="D34" s="86" t="s">
        <v>122</v>
      </c>
      <c r="E34" s="73" t="s">
        <v>241</v>
      </c>
      <c r="F34" s="73"/>
      <c r="G34" s="73"/>
      <c r="H34" s="83">
        <v>12.100000000000003</v>
      </c>
      <c r="I34" s="86" t="s">
        <v>135</v>
      </c>
      <c r="J34" s="87">
        <v>1.4999999999999999E-2</v>
      </c>
      <c r="K34" s="84">
        <v>4.3500000000000004E-2</v>
      </c>
      <c r="L34" s="83">
        <v>311744175.77396703</v>
      </c>
      <c r="M34" s="85">
        <v>71.599999999999994</v>
      </c>
      <c r="N34" s="73"/>
      <c r="O34" s="83">
        <v>223208.82814539401</v>
      </c>
      <c r="P34" s="84">
        <v>1.4115872571881563E-2</v>
      </c>
      <c r="Q34" s="84">
        <f t="shared" si="0"/>
        <v>0.18306568181841423</v>
      </c>
      <c r="R34" s="84">
        <f>O34/'סכום נכסי הקרן'!$C$42</f>
        <v>3.5941972372026875E-3</v>
      </c>
    </row>
    <row r="35" spans="2:18">
      <c r="B35" s="75" t="s">
        <v>276</v>
      </c>
      <c r="C35" s="73" t="s">
        <v>277</v>
      </c>
      <c r="D35" s="86" t="s">
        <v>122</v>
      </c>
      <c r="E35" s="73" t="s">
        <v>241</v>
      </c>
      <c r="F35" s="73"/>
      <c r="G35" s="73"/>
      <c r="H35" s="83">
        <v>1.9100000000263464</v>
      </c>
      <c r="I35" s="86" t="s">
        <v>135</v>
      </c>
      <c r="J35" s="87">
        <v>1.7500000000000002E-2</v>
      </c>
      <c r="K35" s="84">
        <v>4.5500000000711659E-2</v>
      </c>
      <c r="L35" s="83">
        <v>34726.759989000006</v>
      </c>
      <c r="M35" s="85">
        <v>95.09</v>
      </c>
      <c r="N35" s="73"/>
      <c r="O35" s="83">
        <v>33.021675843000004</v>
      </c>
      <c r="P35" s="84">
        <v>1.4605827634278923E-6</v>
      </c>
      <c r="Q35" s="84">
        <f t="shared" si="0"/>
        <v>2.7082869675063957E-5</v>
      </c>
      <c r="R35" s="84">
        <f>O35/'סכום נכסי הקרן'!$C$42</f>
        <v>5.3172814475511352E-7</v>
      </c>
    </row>
    <row r="36" spans="2:18">
      <c r="B36" s="75" t="s">
        <v>278</v>
      </c>
      <c r="C36" s="73" t="s">
        <v>279</v>
      </c>
      <c r="D36" s="86" t="s">
        <v>122</v>
      </c>
      <c r="E36" s="73" t="s">
        <v>241</v>
      </c>
      <c r="F36" s="73"/>
      <c r="G36" s="73"/>
      <c r="H36" s="83">
        <v>4.7799999999999931</v>
      </c>
      <c r="I36" s="86" t="s">
        <v>135</v>
      </c>
      <c r="J36" s="87">
        <v>2.2499999999999999E-2</v>
      </c>
      <c r="K36" s="84">
        <v>4.2499999999999878E-2</v>
      </c>
      <c r="L36" s="83">
        <v>83904143.260607019</v>
      </c>
      <c r="M36" s="85">
        <v>91.16</v>
      </c>
      <c r="N36" s="73"/>
      <c r="O36" s="83">
        <v>76487.020675452004</v>
      </c>
      <c r="P36" s="84">
        <v>3.4801791151278533E-3</v>
      </c>
      <c r="Q36" s="84">
        <f t="shared" si="0"/>
        <v>6.2731159455261476E-2</v>
      </c>
      <c r="R36" s="84">
        <f>O36/'סכום נכסי הקרן'!$C$42</f>
        <v>1.2316243971071952E-3</v>
      </c>
    </row>
    <row r="37" spans="2:18">
      <c r="B37" s="75" t="s">
        <v>280</v>
      </c>
      <c r="C37" s="73" t="s">
        <v>281</v>
      </c>
      <c r="D37" s="86" t="s">
        <v>122</v>
      </c>
      <c r="E37" s="73" t="s">
        <v>241</v>
      </c>
      <c r="F37" s="73"/>
      <c r="G37" s="73"/>
      <c r="H37" s="83">
        <v>1.0900000000000714</v>
      </c>
      <c r="I37" s="86" t="s">
        <v>135</v>
      </c>
      <c r="J37" s="87">
        <v>4.0000000000000001E-3</v>
      </c>
      <c r="K37" s="84">
        <v>4.5100000000027868E-2</v>
      </c>
      <c r="L37" s="83">
        <v>291265.83401400008</v>
      </c>
      <c r="M37" s="85">
        <v>96.08</v>
      </c>
      <c r="N37" s="73"/>
      <c r="O37" s="83">
        <v>279.84821022200009</v>
      </c>
      <c r="P37" s="84">
        <v>1.7100250693014205E-5</v>
      </c>
      <c r="Q37" s="84">
        <f t="shared" si="0"/>
        <v>2.2951871498820252E-4</v>
      </c>
      <c r="R37" s="84">
        <f>O37/'סכום נכסי הקרן'!$C$42</f>
        <v>4.5062270716320016E-6</v>
      </c>
    </row>
    <row r="38" spans="2:18">
      <c r="B38" s="75" t="s">
        <v>282</v>
      </c>
      <c r="C38" s="73" t="s">
        <v>283</v>
      </c>
      <c r="D38" s="86" t="s">
        <v>122</v>
      </c>
      <c r="E38" s="73" t="s">
        <v>241</v>
      </c>
      <c r="F38" s="73"/>
      <c r="G38" s="73"/>
      <c r="H38" s="83">
        <v>2.7599999999918396</v>
      </c>
      <c r="I38" s="86" t="s">
        <v>135</v>
      </c>
      <c r="J38" s="87">
        <v>6.25E-2</v>
      </c>
      <c r="K38" s="84">
        <v>4.3699999999952867E-2</v>
      </c>
      <c r="L38" s="83">
        <v>128062.57692700002</v>
      </c>
      <c r="M38" s="85">
        <v>111</v>
      </c>
      <c r="N38" s="73"/>
      <c r="O38" s="83">
        <v>142.14946279100002</v>
      </c>
      <c r="P38" s="84">
        <v>8.5970025276566568E-6</v>
      </c>
      <c r="Q38" s="84">
        <f t="shared" si="0"/>
        <v>1.1658449418051259E-4</v>
      </c>
      <c r="R38" s="84">
        <f>O38/'סכום נכסי הקרן'!$C$42</f>
        <v>2.288947129369181E-6</v>
      </c>
    </row>
    <row r="39" spans="2:18">
      <c r="B39" s="75" t="s">
        <v>284</v>
      </c>
      <c r="C39" s="73" t="s">
        <v>285</v>
      </c>
      <c r="D39" s="86" t="s">
        <v>122</v>
      </c>
      <c r="E39" s="73" t="s">
        <v>241</v>
      </c>
      <c r="F39" s="73"/>
      <c r="G39" s="73"/>
      <c r="H39" s="83">
        <v>0.16999999999919219</v>
      </c>
      <c r="I39" s="86" t="s">
        <v>135</v>
      </c>
      <c r="J39" s="87">
        <v>1.4999999999999999E-2</v>
      </c>
      <c r="K39" s="84">
        <v>4.4000000000006728E-2</v>
      </c>
      <c r="L39" s="83">
        <v>294866.89156700001</v>
      </c>
      <c r="M39" s="85">
        <v>100.76</v>
      </c>
      <c r="N39" s="73"/>
      <c r="O39" s="83">
        <v>297.10786477200008</v>
      </c>
      <c r="P39" s="84">
        <v>2.2184645651829448E-5</v>
      </c>
      <c r="Q39" s="84">
        <f t="shared" si="0"/>
        <v>2.4367429500893496E-4</v>
      </c>
      <c r="R39" s="84">
        <f>O39/'סכום נכסי הקרן'!$C$42</f>
        <v>4.7841488868850911E-6</v>
      </c>
    </row>
    <row r="40" spans="2:18">
      <c r="B40" s="75" t="s">
        <v>286</v>
      </c>
      <c r="C40" s="73" t="s">
        <v>287</v>
      </c>
      <c r="D40" s="86" t="s">
        <v>122</v>
      </c>
      <c r="E40" s="73" t="s">
        <v>241</v>
      </c>
      <c r="F40" s="73"/>
      <c r="G40" s="73"/>
      <c r="H40" s="83">
        <v>17.949999999999957</v>
      </c>
      <c r="I40" s="86" t="s">
        <v>135</v>
      </c>
      <c r="J40" s="87">
        <v>2.7999999999999997E-2</v>
      </c>
      <c r="K40" s="84">
        <v>4.5499999999999902E-2</v>
      </c>
      <c r="L40" s="83">
        <v>118435703.79390602</v>
      </c>
      <c r="M40" s="85">
        <v>74.349999999999994</v>
      </c>
      <c r="N40" s="73"/>
      <c r="O40" s="83">
        <v>88056.941066127023</v>
      </c>
      <c r="P40" s="84">
        <v>1.3331662551933743E-2</v>
      </c>
      <c r="Q40" s="84">
        <f t="shared" si="0"/>
        <v>7.2220279498148104E-2</v>
      </c>
      <c r="R40" s="84">
        <f>O40/'סכום נכסי הקרן'!$C$42</f>
        <v>1.4179278522542817E-3</v>
      </c>
    </row>
    <row r="41" spans="2:18">
      <c r="B41" s="75" t="s">
        <v>288</v>
      </c>
      <c r="C41" s="73" t="s">
        <v>289</v>
      </c>
      <c r="D41" s="86" t="s">
        <v>122</v>
      </c>
      <c r="E41" s="73" t="s">
        <v>241</v>
      </c>
      <c r="F41" s="73"/>
      <c r="G41" s="73"/>
      <c r="H41" s="83">
        <v>4.9199999999999777</v>
      </c>
      <c r="I41" s="86" t="s">
        <v>135</v>
      </c>
      <c r="J41" s="87">
        <v>3.7499999999999999E-2</v>
      </c>
      <c r="K41" s="84">
        <v>4.229999999999981E-2</v>
      </c>
      <c r="L41" s="83">
        <v>52652268.516056016</v>
      </c>
      <c r="M41" s="85">
        <v>99.4</v>
      </c>
      <c r="N41" s="73"/>
      <c r="O41" s="83">
        <v>52336.352525248003</v>
      </c>
      <c r="P41" s="84">
        <v>6.7503072784479883E-3</v>
      </c>
      <c r="Q41" s="84">
        <f t="shared" si="0"/>
        <v>4.2923884949042139E-2</v>
      </c>
      <c r="R41" s="84">
        <f>O41/'סכום נכסי הקרן'!$C$42</f>
        <v>8.4274074289294152E-4</v>
      </c>
    </row>
    <row r="42" spans="2:18">
      <c r="B42" s="76"/>
      <c r="C42" s="73"/>
      <c r="D42" s="73"/>
      <c r="E42" s="73"/>
      <c r="F42" s="73"/>
      <c r="G42" s="73"/>
      <c r="H42" s="73"/>
      <c r="I42" s="73"/>
      <c r="J42" s="73"/>
      <c r="K42" s="84"/>
      <c r="L42" s="83"/>
      <c r="M42" s="85"/>
      <c r="N42" s="73"/>
      <c r="O42" s="73"/>
      <c r="P42" s="73"/>
      <c r="Q42" s="84"/>
      <c r="R42" s="73"/>
    </row>
    <row r="43" spans="2:18">
      <c r="B43" s="70" t="s">
        <v>203</v>
      </c>
      <c r="C43" s="71"/>
      <c r="D43" s="71"/>
      <c r="E43" s="71"/>
      <c r="F43" s="71"/>
      <c r="G43" s="71"/>
      <c r="H43" s="80">
        <v>16.560000000000574</v>
      </c>
      <c r="I43" s="71"/>
      <c r="J43" s="71"/>
      <c r="K43" s="81">
        <v>6.2400000000002939E-2</v>
      </c>
      <c r="L43" s="80"/>
      <c r="M43" s="82"/>
      <c r="N43" s="71"/>
      <c r="O43" s="80">
        <v>2993.2971212880002</v>
      </c>
      <c r="P43" s="71"/>
      <c r="Q43" s="81">
        <f t="shared" si="0"/>
        <v>2.4549655268865395E-3</v>
      </c>
      <c r="R43" s="81">
        <f>O43/'סכום נכסי הקרן'!$C$42</f>
        <v>4.8199259558193654E-5</v>
      </c>
    </row>
    <row r="44" spans="2:18">
      <c r="B44" s="74" t="s">
        <v>64</v>
      </c>
      <c r="C44" s="71"/>
      <c r="D44" s="71"/>
      <c r="E44" s="71"/>
      <c r="F44" s="71"/>
      <c r="G44" s="71"/>
      <c r="H44" s="80">
        <v>16.560000000000574</v>
      </c>
      <c r="I44" s="71"/>
      <c r="J44" s="71"/>
      <c r="K44" s="81">
        <v>6.2400000000002939E-2</v>
      </c>
      <c r="L44" s="80"/>
      <c r="M44" s="82"/>
      <c r="N44" s="71"/>
      <c r="O44" s="80">
        <v>2993.2971212880002</v>
      </c>
      <c r="P44" s="71"/>
      <c r="Q44" s="81">
        <f t="shared" si="0"/>
        <v>2.4549655268865395E-3</v>
      </c>
      <c r="R44" s="81">
        <f>O44/'סכום נכסי הקרן'!$C$42</f>
        <v>4.8199259558193654E-5</v>
      </c>
    </row>
    <row r="45" spans="2:18">
      <c r="B45" s="75" t="s">
        <v>290</v>
      </c>
      <c r="C45" s="73" t="s">
        <v>291</v>
      </c>
      <c r="D45" s="86" t="s">
        <v>26</v>
      </c>
      <c r="E45" s="73" t="s">
        <v>292</v>
      </c>
      <c r="F45" s="73" t="s">
        <v>293</v>
      </c>
      <c r="G45" s="73"/>
      <c r="H45" s="83">
        <v>16.560000000000574</v>
      </c>
      <c r="I45" s="86" t="s">
        <v>134</v>
      </c>
      <c r="J45" s="87">
        <v>4.4999999999999998E-2</v>
      </c>
      <c r="K45" s="84">
        <v>6.2400000000002939E-2</v>
      </c>
      <c r="L45" s="83">
        <v>1058514.233703</v>
      </c>
      <c r="M45" s="85">
        <v>73.9495</v>
      </c>
      <c r="N45" s="73"/>
      <c r="O45" s="83">
        <v>2993.2971212880002</v>
      </c>
      <c r="P45" s="84">
        <v>1.0585142337030001E-3</v>
      </c>
      <c r="Q45" s="84">
        <f t="shared" si="0"/>
        <v>2.4549655268865395E-3</v>
      </c>
      <c r="R45" s="84">
        <f>O45/'סכום נכסי הקרן'!$C$42</f>
        <v>4.8199259558193654E-5</v>
      </c>
    </row>
    <row r="46" spans="2:18"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</row>
    <row r="47" spans="2:18"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</row>
    <row r="48" spans="2:18"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</row>
    <row r="49" spans="2:18">
      <c r="B49" s="138" t="s">
        <v>114</v>
      </c>
      <c r="C49" s="140"/>
      <c r="D49" s="140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</row>
    <row r="50" spans="2:18">
      <c r="B50" s="138" t="s">
        <v>210</v>
      </c>
      <c r="C50" s="140"/>
      <c r="D50" s="140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</row>
    <row r="51" spans="2:18">
      <c r="B51" s="189" t="s">
        <v>218</v>
      </c>
      <c r="C51" s="189"/>
      <c r="D51" s="189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</row>
    <row r="52" spans="2:18">
      <c r="B52" s="136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</row>
    <row r="53" spans="2:18">
      <c r="B53" s="136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</row>
    <row r="54" spans="2:18"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</row>
    <row r="55" spans="2:18">
      <c r="B55" s="136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</row>
    <row r="56" spans="2:18">
      <c r="B56" s="136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</row>
    <row r="57" spans="2:18"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</row>
    <row r="58" spans="2:18">
      <c r="B58" s="136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</row>
    <row r="59" spans="2:18">
      <c r="B59" s="136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</row>
    <row r="60" spans="2:18"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</row>
    <row r="61" spans="2:18">
      <c r="B61" s="136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</row>
    <row r="62" spans="2:18">
      <c r="B62" s="136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</row>
    <row r="63" spans="2:18"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</row>
    <row r="64" spans="2:18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</row>
    <row r="65" spans="2:18"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</row>
    <row r="66" spans="2:18"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</row>
    <row r="67" spans="2:18">
      <c r="B67" s="136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</row>
    <row r="68" spans="2:18">
      <c r="B68" s="136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</row>
    <row r="69" spans="2:18">
      <c r="B69" s="136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</row>
    <row r="70" spans="2:18">
      <c r="B70" s="136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</row>
    <row r="71" spans="2:18">
      <c r="B71" s="136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</row>
    <row r="72" spans="2:18"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</row>
    <row r="73" spans="2:18">
      <c r="B73" s="136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</row>
    <row r="74" spans="2:18">
      <c r="B74" s="136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</row>
    <row r="75" spans="2:18"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</row>
    <row r="76" spans="2:18">
      <c r="B76" s="136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</row>
    <row r="77" spans="2:18"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</row>
    <row r="78" spans="2:18">
      <c r="B78" s="136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</row>
    <row r="79" spans="2:18">
      <c r="B79" s="136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</row>
    <row r="80" spans="2:18">
      <c r="B80" s="136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</row>
    <row r="81" spans="2:18"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</row>
    <row r="82" spans="2:18">
      <c r="B82" s="136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</row>
    <row r="83" spans="2:18">
      <c r="B83" s="136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</row>
    <row r="84" spans="2:18">
      <c r="B84" s="136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</row>
    <row r="85" spans="2:18">
      <c r="B85" s="136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</row>
    <row r="86" spans="2:18">
      <c r="B86" s="136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</row>
    <row r="87" spans="2:18"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</row>
    <row r="88" spans="2:18">
      <c r="B88" s="136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</row>
    <row r="89" spans="2:18">
      <c r="B89" s="136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</row>
    <row r="90" spans="2:18">
      <c r="B90" s="136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</row>
    <row r="91" spans="2:18"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</row>
    <row r="92" spans="2:18">
      <c r="B92" s="136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</row>
    <row r="93" spans="2:18">
      <c r="B93" s="136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</row>
    <row r="94" spans="2:18">
      <c r="B94" s="136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</row>
    <row r="95" spans="2:18">
      <c r="B95" s="136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</row>
    <row r="96" spans="2:18">
      <c r="B96" s="136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</row>
    <row r="97" spans="2:18">
      <c r="B97" s="136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</row>
    <row r="98" spans="2:18">
      <c r="B98" s="136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</row>
    <row r="99" spans="2:18">
      <c r="B99" s="136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</row>
    <row r="100" spans="2:18">
      <c r="B100" s="136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</row>
    <row r="101" spans="2:18">
      <c r="B101" s="136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</row>
    <row r="102" spans="2:18">
      <c r="B102" s="136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</row>
    <row r="103" spans="2:18">
      <c r="B103" s="136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</row>
    <row r="104" spans="2:18">
      <c r="B104" s="136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</row>
    <row r="105" spans="2:18">
      <c r="B105" s="136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</row>
    <row r="106" spans="2:18">
      <c r="B106" s="136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</row>
    <row r="107" spans="2:18">
      <c r="B107" s="136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</row>
    <row r="108" spans="2:18">
      <c r="B108" s="136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</row>
    <row r="109" spans="2:18">
      <c r="B109" s="136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</row>
    <row r="110" spans="2:18">
      <c r="B110" s="136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</row>
    <row r="111" spans="2:18">
      <c r="B111" s="136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</row>
    <row r="112" spans="2:18">
      <c r="B112" s="136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</row>
    <row r="113" spans="2:18">
      <c r="B113" s="136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</row>
    <row r="114" spans="2:18">
      <c r="B114" s="136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</row>
    <row r="115" spans="2:18">
      <c r="B115" s="136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</row>
    <row r="116" spans="2:18">
      <c r="B116" s="136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</row>
    <row r="117" spans="2:18">
      <c r="B117" s="136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</row>
    <row r="118" spans="2:18">
      <c r="B118" s="136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</row>
    <row r="119" spans="2:18">
      <c r="B119" s="136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</row>
    <row r="120" spans="2:18">
      <c r="B120" s="136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</row>
    <row r="121" spans="2:18">
      <c r="B121" s="136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</row>
    <row r="122" spans="2:18">
      <c r="B122" s="136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</row>
    <row r="123" spans="2:18">
      <c r="B123" s="136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</row>
    <row r="124" spans="2:18">
      <c r="B124" s="136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</row>
    <row r="125" spans="2:18">
      <c r="B125" s="136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</row>
    <row r="126" spans="2:18">
      <c r="B126" s="136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</row>
    <row r="127" spans="2:18">
      <c r="B127" s="136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</row>
    <row r="128" spans="2:18">
      <c r="B128" s="136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</row>
    <row r="129" spans="2:18">
      <c r="B129" s="136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</row>
    <row r="130" spans="2:18">
      <c r="B130" s="136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</row>
    <row r="131" spans="2:18">
      <c r="B131" s="136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</row>
    <row r="132" spans="2:18">
      <c r="B132" s="136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</row>
    <row r="133" spans="2:18">
      <c r="B133" s="136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</row>
    <row r="134" spans="2:18">
      <c r="B134" s="136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</row>
    <row r="135" spans="2:18">
      <c r="B135" s="136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</row>
    <row r="136" spans="2:18">
      <c r="B136" s="136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</row>
    <row r="137" spans="2:18">
      <c r="B137" s="136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</row>
    <row r="138" spans="2:18">
      <c r="B138" s="136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</row>
    <row r="139" spans="2:18">
      <c r="B139" s="136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</row>
    <row r="140" spans="2:18">
      <c r="B140" s="136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</row>
    <row r="141" spans="2:18">
      <c r="B141" s="136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</row>
    <row r="142" spans="2:18">
      <c r="B142" s="136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</row>
    <row r="143" spans="2:18">
      <c r="B143" s="136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</row>
    <row r="144" spans="2:18">
      <c r="B144" s="136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</row>
    <row r="145" spans="2:18">
      <c r="B145" s="136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</row>
    <row r="146" spans="2:18">
      <c r="B146" s="136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</row>
    <row r="147" spans="2:18">
      <c r="B147" s="136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</row>
    <row r="148" spans="2:18">
      <c r="B148" s="136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</row>
    <row r="149" spans="2:18">
      <c r="B149" s="136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</row>
    <row r="150" spans="2:18">
      <c r="B150" s="136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</row>
    <row r="151" spans="2:18">
      <c r="B151" s="136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</row>
    <row r="152" spans="2:18">
      <c r="B152" s="136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</row>
    <row r="153" spans="2:18">
      <c r="B153" s="136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</row>
    <row r="154" spans="2:18">
      <c r="B154" s="136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</row>
    <row r="155" spans="2:18">
      <c r="B155" s="136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</row>
    <row r="156" spans="2:18">
      <c r="B156" s="136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</row>
    <row r="157" spans="2:18">
      <c r="B157" s="136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</row>
    <row r="158" spans="2:18">
      <c r="B158" s="136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</row>
    <row r="159" spans="2:18">
      <c r="B159" s="136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</row>
    <row r="160" spans="2:18">
      <c r="B160" s="136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</row>
    <row r="161" spans="2:18">
      <c r="B161" s="136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</row>
    <row r="162" spans="2:18">
      <c r="B162" s="136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</row>
    <row r="163" spans="2:18">
      <c r="B163" s="136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</row>
    <row r="164" spans="2:18">
      <c r="B164" s="136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</row>
    <row r="165" spans="2:18">
      <c r="B165" s="136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</row>
    <row r="166" spans="2:18">
      <c r="B166" s="136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</row>
    <row r="167" spans="2:18">
      <c r="B167" s="136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</row>
    <row r="168" spans="2:18">
      <c r="B168" s="136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</row>
    <row r="169" spans="2:18">
      <c r="B169" s="136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</row>
    <row r="170" spans="2:18">
      <c r="B170" s="136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</row>
    <row r="171" spans="2:18">
      <c r="B171" s="136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</row>
    <row r="172" spans="2:18">
      <c r="B172" s="136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</row>
    <row r="173" spans="2:18">
      <c r="B173" s="136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</row>
    <row r="174" spans="2:18">
      <c r="B174" s="136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</row>
    <row r="175" spans="2:18">
      <c r="B175" s="136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</row>
    <row r="176" spans="2:18">
      <c r="B176" s="136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</row>
    <row r="177" spans="2:18">
      <c r="B177" s="136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</row>
    <row r="178" spans="2:18">
      <c r="B178" s="136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</row>
    <row r="179" spans="2:18">
      <c r="B179" s="136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</row>
    <row r="180" spans="2:18">
      <c r="B180" s="136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2:18">
      <c r="B181" s="136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</row>
    <row r="182" spans="2:18">
      <c r="B182" s="136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</row>
    <row r="183" spans="2:18">
      <c r="B183" s="136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</row>
    <row r="184" spans="2:18">
      <c r="B184" s="136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</row>
    <row r="185" spans="2:18">
      <c r="B185" s="136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</row>
    <row r="186" spans="2:18">
      <c r="B186" s="136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</row>
    <row r="187" spans="2:18">
      <c r="B187" s="136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</row>
    <row r="188" spans="2:18">
      <c r="B188" s="136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</row>
    <row r="189" spans="2:18">
      <c r="B189" s="136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</row>
    <row r="190" spans="2:18">
      <c r="B190" s="136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</row>
    <row r="191" spans="2:18">
      <c r="B191" s="136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</row>
    <row r="192" spans="2:18">
      <c r="B192" s="136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</row>
    <row r="193" spans="2:18">
      <c r="B193" s="136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</row>
    <row r="194" spans="2:18">
      <c r="B194" s="136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</row>
    <row r="195" spans="2:18">
      <c r="B195" s="136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</row>
    <row r="196" spans="2:18">
      <c r="B196" s="136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</row>
    <row r="197" spans="2:18">
      <c r="B197" s="136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</row>
    <row r="198" spans="2:18">
      <c r="B198" s="136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</row>
    <row r="199" spans="2:18">
      <c r="B199" s="136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</row>
    <row r="200" spans="2:18">
      <c r="B200" s="136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</row>
    <row r="201" spans="2:18">
      <c r="B201" s="136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</row>
    <row r="202" spans="2:18">
      <c r="B202" s="136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</row>
    <row r="203" spans="2:18">
      <c r="B203" s="136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</row>
    <row r="204" spans="2:18">
      <c r="B204" s="136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</row>
    <row r="205" spans="2:18">
      <c r="B205" s="136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</row>
    <row r="206" spans="2:18">
      <c r="B206" s="136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</row>
    <row r="207" spans="2:18">
      <c r="B207" s="136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</row>
    <row r="208" spans="2:18">
      <c r="B208" s="136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</row>
    <row r="209" spans="2:18">
      <c r="B209" s="136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</row>
    <row r="210" spans="2:18">
      <c r="B210" s="136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</row>
    <row r="211" spans="2:18">
      <c r="B211" s="136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</row>
    <row r="212" spans="2:18">
      <c r="B212" s="136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</row>
    <row r="213" spans="2:18">
      <c r="B213" s="136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</row>
    <row r="214" spans="2:18">
      <c r="B214" s="136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</row>
    <row r="215" spans="2:18">
      <c r="B215" s="136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</row>
    <row r="216" spans="2:18">
      <c r="B216" s="136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</row>
    <row r="217" spans="2:18">
      <c r="B217" s="136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</row>
    <row r="218" spans="2:18">
      <c r="B218" s="136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</row>
    <row r="219" spans="2:18">
      <c r="B219" s="136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</row>
    <row r="220" spans="2:18">
      <c r="B220" s="136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</row>
    <row r="221" spans="2:18">
      <c r="B221" s="136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</row>
    <row r="222" spans="2:18">
      <c r="B222" s="136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</row>
    <row r="223" spans="2:18">
      <c r="B223" s="136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</row>
    <row r="224" spans="2:18">
      <c r="B224" s="136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</row>
    <row r="225" spans="2:18">
      <c r="B225" s="136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</row>
    <row r="226" spans="2:18">
      <c r="B226" s="136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</row>
    <row r="227" spans="2:18">
      <c r="B227" s="136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</row>
    <row r="228" spans="2:18">
      <c r="B228" s="136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</row>
    <row r="229" spans="2:18">
      <c r="B229" s="136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</row>
    <row r="230" spans="2:18">
      <c r="B230" s="136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</row>
    <row r="231" spans="2:18">
      <c r="B231" s="136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</row>
    <row r="232" spans="2:18">
      <c r="B232" s="136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</row>
    <row r="233" spans="2:18">
      <c r="B233" s="13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</row>
    <row r="234" spans="2:18">
      <c r="B234" s="136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</row>
    <row r="235" spans="2:18">
      <c r="B235" s="136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</row>
    <row r="236" spans="2:18">
      <c r="B236" s="136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</row>
    <row r="237" spans="2:18">
      <c r="B237" s="136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</row>
    <row r="238" spans="2:18">
      <c r="B238" s="136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</row>
    <row r="239" spans="2:18">
      <c r="B239" s="136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</row>
    <row r="240" spans="2:18">
      <c r="B240" s="136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</row>
    <row r="241" spans="2:18">
      <c r="B241" s="136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</row>
    <row r="242" spans="2:18">
      <c r="B242" s="136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</row>
    <row r="243" spans="2:18">
      <c r="B243" s="136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</row>
    <row r="244" spans="2:18">
      <c r="B244" s="136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</row>
    <row r="245" spans="2:18">
      <c r="B245" s="136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</row>
    <row r="246" spans="2:18">
      <c r="B246" s="136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</row>
    <row r="247" spans="2:18">
      <c r="B247" s="136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</row>
    <row r="248" spans="2:18">
      <c r="B248" s="136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</row>
    <row r="249" spans="2:18">
      <c r="B249" s="136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</row>
    <row r="250" spans="2:18">
      <c r="B250" s="136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</row>
    <row r="251" spans="2:18">
      <c r="B251" s="136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</row>
    <row r="252" spans="2:18">
      <c r="B252" s="136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</row>
    <row r="253" spans="2:18">
      <c r="B253" s="136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</row>
    <row r="254" spans="2:18">
      <c r="B254" s="136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</row>
    <row r="255" spans="2:18">
      <c r="B255" s="136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</row>
    <row r="256" spans="2:18">
      <c r="B256" s="136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</row>
    <row r="257" spans="2:18">
      <c r="B257" s="136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</row>
    <row r="258" spans="2:18">
      <c r="B258" s="136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</row>
    <row r="259" spans="2:18">
      <c r="B259" s="136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</row>
    <row r="260" spans="2:18">
      <c r="B260" s="136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</row>
    <row r="261" spans="2:18">
      <c r="B261" s="136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</row>
    <row r="262" spans="2:18">
      <c r="B262" s="136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</row>
    <row r="263" spans="2:18">
      <c r="B263" s="136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</row>
    <row r="264" spans="2:18">
      <c r="B264" s="136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</row>
    <row r="265" spans="2:18">
      <c r="B265" s="136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</row>
    <row r="266" spans="2:18">
      <c r="B266" s="136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</row>
    <row r="267" spans="2:18">
      <c r="B267" s="136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</row>
    <row r="268" spans="2:18">
      <c r="B268" s="136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</row>
    <row r="269" spans="2:18">
      <c r="B269" s="136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</row>
    <row r="270" spans="2:18">
      <c r="B270" s="136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</row>
    <row r="271" spans="2:18">
      <c r="B271" s="136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</row>
    <row r="272" spans="2:18">
      <c r="B272" s="136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</row>
    <row r="273" spans="2:18">
      <c r="B273" s="136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</row>
    <row r="274" spans="2:18">
      <c r="B274" s="136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</row>
    <row r="275" spans="2:18">
      <c r="B275" s="136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</row>
    <row r="276" spans="2:18">
      <c r="B276" s="136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</row>
    <row r="277" spans="2:18">
      <c r="B277" s="136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</row>
    <row r="278" spans="2:18">
      <c r="B278" s="136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</row>
    <row r="279" spans="2:18">
      <c r="B279" s="136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</row>
    <row r="280" spans="2:18">
      <c r="B280" s="136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</row>
    <row r="281" spans="2:18">
      <c r="B281" s="136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</row>
    <row r="282" spans="2:18">
      <c r="B282" s="136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</row>
    <row r="283" spans="2:18">
      <c r="B283" s="136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</row>
    <row r="284" spans="2:18">
      <c r="B284" s="136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</row>
    <row r="285" spans="2:18">
      <c r="B285" s="136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</row>
    <row r="286" spans="2:18">
      <c r="B286" s="136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</row>
    <row r="287" spans="2:18">
      <c r="B287" s="136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</row>
    <row r="288" spans="2:18">
      <c r="B288" s="136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</row>
    <row r="289" spans="2:18">
      <c r="B289" s="136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</row>
    <row r="290" spans="2:18">
      <c r="B290" s="136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</row>
    <row r="291" spans="2:18">
      <c r="B291" s="136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</row>
    <row r="292" spans="2:18">
      <c r="B292" s="136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</row>
    <row r="293" spans="2:18">
      <c r="B293" s="136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</row>
    <row r="294" spans="2:18">
      <c r="B294" s="136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</row>
    <row r="295" spans="2:18">
      <c r="B295" s="136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</row>
    <row r="296" spans="2:18">
      <c r="B296" s="136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</row>
    <row r="297" spans="2:18">
      <c r="B297" s="136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</row>
    <row r="298" spans="2:18">
      <c r="B298" s="136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</row>
    <row r="299" spans="2:18">
      <c r="B299" s="136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</row>
    <row r="300" spans="2:18">
      <c r="B300" s="136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</row>
    <row r="301" spans="2:18">
      <c r="B301" s="136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</row>
    <row r="302" spans="2:18">
      <c r="B302" s="136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</row>
    <row r="303" spans="2:18">
      <c r="B303" s="136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</row>
    <row r="304" spans="2:18">
      <c r="B304" s="136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</row>
    <row r="305" spans="2:18">
      <c r="B305" s="136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</row>
    <row r="306" spans="2:18">
      <c r="B306" s="136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</row>
    <row r="307" spans="2:18">
      <c r="B307" s="136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</row>
    <row r="308" spans="2:18">
      <c r="B308" s="136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</row>
    <row r="309" spans="2:18">
      <c r="B309" s="136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</row>
    <row r="310" spans="2:18">
      <c r="B310" s="136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</row>
    <row r="311" spans="2:18">
      <c r="B311" s="136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</row>
    <row r="312" spans="2:18">
      <c r="B312" s="136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</row>
    <row r="313" spans="2:18">
      <c r="B313" s="136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</row>
    <row r="314" spans="2:18">
      <c r="B314" s="136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</row>
    <row r="315" spans="2:18">
      <c r="B315" s="136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</row>
    <row r="316" spans="2:18">
      <c r="B316" s="136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</row>
    <row r="317" spans="2:18">
      <c r="B317" s="136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</row>
    <row r="318" spans="2:18">
      <c r="B318" s="136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</row>
    <row r="319" spans="2:18">
      <c r="B319" s="136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</row>
    <row r="320" spans="2:18">
      <c r="B320" s="136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</row>
    <row r="321" spans="2:18">
      <c r="B321" s="136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</row>
    <row r="322" spans="2:18">
      <c r="B322" s="136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</row>
    <row r="323" spans="2:18">
      <c r="B323" s="136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</row>
    <row r="324" spans="2:18">
      <c r="B324" s="136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</row>
    <row r="325" spans="2:18">
      <c r="B325" s="136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</row>
    <row r="326" spans="2:18">
      <c r="B326" s="136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</row>
    <row r="327" spans="2:18">
      <c r="B327" s="136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</row>
    <row r="328" spans="2:18">
      <c r="B328" s="136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</row>
    <row r="329" spans="2:18">
      <c r="B329" s="136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</row>
    <row r="330" spans="2:18">
      <c r="B330" s="136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</row>
    <row r="331" spans="2:18">
      <c r="B331" s="136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</row>
    <row r="332" spans="2:18">
      <c r="B332" s="136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</row>
    <row r="333" spans="2:18">
      <c r="B333" s="136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</row>
    <row r="334" spans="2:18">
      <c r="B334" s="136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</row>
    <row r="335" spans="2:18">
      <c r="B335" s="136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</row>
    <row r="336" spans="2:18">
      <c r="B336" s="136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</row>
    <row r="337" spans="2:18">
      <c r="B337" s="136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</row>
    <row r="338" spans="2:18">
      <c r="B338" s="136"/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</row>
    <row r="339" spans="2:18">
      <c r="B339" s="136"/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</row>
    <row r="340" spans="2:18">
      <c r="B340" s="136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</row>
    <row r="341" spans="2:18">
      <c r="B341" s="136"/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</row>
    <row r="342" spans="2:18">
      <c r="B342" s="136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</row>
    <row r="343" spans="2:18">
      <c r="B343" s="136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</row>
    <row r="344" spans="2:18">
      <c r="B344" s="136"/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</row>
    <row r="345" spans="2:18">
      <c r="B345" s="136"/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</row>
    <row r="346" spans="2:18">
      <c r="B346" s="136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</row>
    <row r="347" spans="2:18">
      <c r="B347" s="136"/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</row>
    <row r="348" spans="2:18">
      <c r="B348" s="136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</row>
    <row r="349" spans="2:18">
      <c r="B349" s="136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</row>
    <row r="350" spans="2:18">
      <c r="B350" s="136"/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</row>
    <row r="351" spans="2:18">
      <c r="B351" s="136"/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</row>
    <row r="352" spans="2:18">
      <c r="B352" s="136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</row>
    <row r="353" spans="2:18">
      <c r="B353" s="136"/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</row>
    <row r="354" spans="2:18">
      <c r="B354" s="136"/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</row>
    <row r="355" spans="2:18">
      <c r="B355" s="136"/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</row>
    <row r="356" spans="2:18">
      <c r="B356" s="136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</row>
    <row r="357" spans="2:18">
      <c r="B357" s="136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</row>
    <row r="358" spans="2:18">
      <c r="B358" s="136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</row>
    <row r="359" spans="2:18">
      <c r="B359" s="136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</row>
    <row r="360" spans="2:18">
      <c r="B360" s="136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</row>
    <row r="361" spans="2:18">
      <c r="B361" s="136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</row>
    <row r="362" spans="2:18">
      <c r="B362" s="136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</row>
    <row r="363" spans="2:18">
      <c r="B363" s="136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</row>
    <row r="364" spans="2:18">
      <c r="B364" s="136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</row>
    <row r="365" spans="2:18">
      <c r="B365" s="136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</row>
    <row r="366" spans="2:18">
      <c r="B366" s="136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</row>
    <row r="367" spans="2:18">
      <c r="B367" s="136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</row>
    <row r="368" spans="2:18">
      <c r="B368" s="136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</row>
    <row r="369" spans="2:18">
      <c r="B369" s="136"/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</row>
    <row r="370" spans="2:18">
      <c r="B370" s="136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</row>
    <row r="371" spans="2:18">
      <c r="B371" s="136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</row>
    <row r="372" spans="2:18">
      <c r="B372" s="136"/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</row>
    <row r="373" spans="2:18">
      <c r="B373" s="136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</row>
    <row r="374" spans="2:18">
      <c r="B374" s="136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</row>
    <row r="375" spans="2:18">
      <c r="B375" s="136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</row>
    <row r="376" spans="2:18">
      <c r="B376" s="136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</row>
    <row r="377" spans="2:18">
      <c r="B377" s="136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</row>
    <row r="378" spans="2:18">
      <c r="B378" s="136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</row>
    <row r="379" spans="2:18">
      <c r="B379" s="136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</row>
    <row r="380" spans="2:18">
      <c r="B380" s="136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</row>
    <row r="381" spans="2:18">
      <c r="B381" s="136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</row>
    <row r="382" spans="2:18">
      <c r="B382" s="136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</row>
    <row r="383" spans="2:18">
      <c r="B383" s="136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</row>
    <row r="384" spans="2:18">
      <c r="B384" s="136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</row>
    <row r="385" spans="2:18">
      <c r="B385" s="136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</row>
    <row r="386" spans="2:18">
      <c r="B386" s="136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</row>
    <row r="387" spans="2:18">
      <c r="B387" s="136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</row>
    <row r="388" spans="2:18">
      <c r="B388" s="136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</row>
    <row r="389" spans="2:18">
      <c r="B389" s="136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</row>
    <row r="390" spans="2:18">
      <c r="B390" s="136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</row>
    <row r="391" spans="2:18">
      <c r="B391" s="136"/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</row>
    <row r="392" spans="2:18">
      <c r="B392" s="136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</row>
    <row r="393" spans="2:18">
      <c r="B393" s="136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</row>
    <row r="394" spans="2:18">
      <c r="B394" s="136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</row>
    <row r="395" spans="2:18">
      <c r="B395" s="136"/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</row>
    <row r="396" spans="2:18">
      <c r="B396" s="136"/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</row>
    <row r="397" spans="2:18">
      <c r="B397" s="136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</row>
    <row r="398" spans="2:18">
      <c r="B398" s="136"/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</row>
    <row r="399" spans="2:18">
      <c r="B399" s="136"/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</row>
    <row r="400" spans="2:18">
      <c r="B400" s="136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</row>
    <row r="401" spans="2:18">
      <c r="B401" s="136"/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</row>
    <row r="402" spans="2:18">
      <c r="B402" s="136"/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</row>
    <row r="403" spans="2:18">
      <c r="B403" s="136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</row>
    <row r="404" spans="2:18">
      <c r="B404" s="136"/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</row>
    <row r="405" spans="2:18">
      <c r="B405" s="136"/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</row>
    <row r="406" spans="2:18">
      <c r="B406" s="136"/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</row>
    <row r="407" spans="2:18">
      <c r="B407" s="136"/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</row>
    <row r="408" spans="2:18">
      <c r="B408" s="136"/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</row>
    <row r="409" spans="2:18">
      <c r="B409" s="136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</row>
    <row r="410" spans="2:18">
      <c r="B410" s="136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</row>
    <row r="411" spans="2:18">
      <c r="B411" s="136"/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</row>
    <row r="412" spans="2:18">
      <c r="B412" s="136"/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</row>
    <row r="413" spans="2:18">
      <c r="B413" s="136"/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</row>
    <row r="414" spans="2:18">
      <c r="B414" s="136"/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</row>
    <row r="415" spans="2:18">
      <c r="B415" s="136"/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</row>
    <row r="416" spans="2:18">
      <c r="B416" s="136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</row>
    <row r="417" spans="2:18">
      <c r="B417" s="136"/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</row>
    <row r="418" spans="2:18">
      <c r="B418" s="136"/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</row>
    <row r="419" spans="2:18">
      <c r="B419" s="136"/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</row>
    <row r="420" spans="2:18">
      <c r="B420" s="136"/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</row>
    <row r="421" spans="2:18">
      <c r="B421" s="136"/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</row>
    <row r="422" spans="2:18">
      <c r="B422" s="136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</row>
    <row r="423" spans="2:18">
      <c r="B423" s="136"/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</row>
    <row r="424" spans="2:18">
      <c r="B424" s="136"/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</row>
    <row r="425" spans="2:18">
      <c r="B425" s="136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</row>
    <row r="426" spans="2:18">
      <c r="B426" s="136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</row>
    <row r="427" spans="2:18">
      <c r="B427" s="136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</row>
    <row r="428" spans="2:18">
      <c r="B428" s="136"/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</row>
    <row r="429" spans="2:18">
      <c r="B429" s="136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</row>
    <row r="430" spans="2:18">
      <c r="B430" s="136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</row>
    <row r="431" spans="2:18">
      <c r="B431" s="136"/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</row>
    <row r="432" spans="2:18">
      <c r="B432" s="136"/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</row>
    <row r="433" spans="2:18">
      <c r="B433" s="136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</row>
    <row r="434" spans="2:18">
      <c r="B434" s="136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</row>
    <row r="435" spans="2:18">
      <c r="B435" s="136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</row>
    <row r="436" spans="2:18">
      <c r="B436" s="136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</row>
    <row r="437" spans="2:18">
      <c r="B437" s="136"/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</row>
    <row r="438" spans="2:18">
      <c r="B438" s="136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</row>
    <row r="439" spans="2:18">
      <c r="B439" s="136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</row>
    <row r="440" spans="2:18">
      <c r="B440" s="136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</row>
    <row r="441" spans="2:18">
      <c r="B441" s="136"/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</row>
    <row r="442" spans="2:18">
      <c r="B442" s="136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</row>
    <row r="443" spans="2:18">
      <c r="B443" s="136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</row>
    <row r="444" spans="2:18">
      <c r="B444" s="136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</row>
    <row r="445" spans="2:18">
      <c r="B445" s="136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</row>
    <row r="446" spans="2:18">
      <c r="B446" s="136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</row>
    <row r="447" spans="2:18">
      <c r="B447" s="136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</row>
    <row r="448" spans="2:18">
      <c r="B448" s="136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</row>
    <row r="449" spans="2:18">
      <c r="B449" s="136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</row>
    <row r="450" spans="2:18">
      <c r="B450" s="136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</row>
    <row r="451" spans="2:18">
      <c r="B451" s="136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</row>
    <row r="452" spans="2:18">
      <c r="B452" s="136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</row>
    <row r="453" spans="2:18">
      <c r="B453" s="136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</row>
    <row r="454" spans="2:18">
      <c r="B454" s="136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</row>
    <row r="455" spans="2:18">
      <c r="B455" s="136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</row>
    <row r="456" spans="2:18">
      <c r="B456" s="136"/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</row>
    <row r="457" spans="2:18">
      <c r="B457" s="136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</row>
    <row r="458" spans="2:18">
      <c r="B458" s="136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</row>
    <row r="459" spans="2:18">
      <c r="B459" s="136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</row>
    <row r="460" spans="2:18">
      <c r="B460" s="136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</row>
    <row r="461" spans="2:18">
      <c r="B461" s="136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</row>
    <row r="462" spans="2:18">
      <c r="B462" s="136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</row>
    <row r="463" spans="2:18">
      <c r="B463" s="136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</row>
    <row r="464" spans="2:18">
      <c r="B464" s="136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</row>
    <row r="465" spans="2:18">
      <c r="B465" s="136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</row>
    <row r="466" spans="2:18">
      <c r="B466" s="136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</row>
    <row r="467" spans="2:18">
      <c r="B467" s="136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</row>
    <row r="468" spans="2:18">
      <c r="B468" s="136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</row>
    <row r="469" spans="2:18">
      <c r="B469" s="136"/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</row>
    <row r="470" spans="2:18">
      <c r="B470" s="136"/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</row>
    <row r="471" spans="2:18">
      <c r="B471" s="136"/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</row>
    <row r="472" spans="2:18">
      <c r="B472" s="136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</row>
    <row r="473" spans="2:18">
      <c r="B473" s="136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</row>
    <row r="474" spans="2:18">
      <c r="B474" s="136"/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</row>
    <row r="475" spans="2:18">
      <c r="B475" s="136"/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</row>
    <row r="476" spans="2:18">
      <c r="B476" s="136"/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</row>
    <row r="477" spans="2:18">
      <c r="B477" s="136"/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</row>
    <row r="478" spans="2:18">
      <c r="B478" s="136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</row>
    <row r="479" spans="2:18">
      <c r="B479" s="136"/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</row>
    <row r="480" spans="2:18">
      <c r="B480" s="136"/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</row>
    <row r="481" spans="2:18">
      <c r="B481" s="136"/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</row>
    <row r="482" spans="2:18">
      <c r="B482" s="136"/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</row>
    <row r="483" spans="2:18">
      <c r="B483" s="136"/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</row>
    <row r="484" spans="2:18">
      <c r="B484" s="136"/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</row>
    <row r="485" spans="2:18">
      <c r="B485" s="136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</row>
    <row r="486" spans="2:18">
      <c r="B486" s="136"/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</row>
    <row r="487" spans="2:18">
      <c r="B487" s="136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</row>
    <row r="488" spans="2:18">
      <c r="B488" s="136"/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</row>
    <row r="489" spans="2:18">
      <c r="B489" s="136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</row>
    <row r="490" spans="2:18">
      <c r="B490" s="136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</row>
    <row r="491" spans="2:18">
      <c r="B491" s="136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</row>
    <row r="492" spans="2:18">
      <c r="B492" s="136"/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</row>
    <row r="493" spans="2:18">
      <c r="B493" s="136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</row>
    <row r="494" spans="2:18">
      <c r="B494" s="136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</row>
    <row r="495" spans="2:18">
      <c r="B495" s="136"/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</row>
    <row r="496" spans="2:18">
      <c r="B496" s="136"/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</row>
    <row r="497" spans="2:18">
      <c r="B497" s="136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</row>
    <row r="498" spans="2:18">
      <c r="B498" s="136"/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</row>
    <row r="499" spans="2:18">
      <c r="B499" s="136"/>
      <c r="C499" s="137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</row>
    <row r="500" spans="2:18">
      <c r="B500" s="136"/>
      <c r="C500" s="137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</row>
    <row r="501" spans="2:18">
      <c r="B501" s="136"/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</row>
    <row r="502" spans="2:18">
      <c r="B502" s="136"/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</row>
    <row r="503" spans="2:18">
      <c r="B503" s="136"/>
      <c r="C503" s="137"/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</row>
    <row r="504" spans="2:18">
      <c r="B504" s="136"/>
      <c r="C504" s="137"/>
      <c r="D504" s="137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</row>
    <row r="505" spans="2:18">
      <c r="B505" s="136"/>
      <c r="C505" s="137"/>
      <c r="D505" s="137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</row>
    <row r="506" spans="2:18">
      <c r="B506" s="136"/>
      <c r="C506" s="137"/>
      <c r="D506" s="137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</row>
    <row r="507" spans="2:18">
      <c r="B507" s="136"/>
      <c r="C507" s="137"/>
      <c r="D507" s="137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</row>
    <row r="508" spans="2:18">
      <c r="B508" s="136"/>
      <c r="C508" s="137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</row>
    <row r="509" spans="2:18">
      <c r="B509" s="136"/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</row>
    <row r="510" spans="2:18">
      <c r="B510" s="136"/>
      <c r="C510" s="137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</row>
    <row r="511" spans="2:18">
      <c r="B511" s="136"/>
      <c r="C511" s="137"/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51:D51"/>
  </mergeCells>
  <phoneticPr fontId="3" type="noConversion"/>
  <dataValidations count="1">
    <dataValidation allowBlank="1" showInputMessage="1" showErrorMessage="1" sqref="N10:Q10 N9 N1:N7 C5:C29 O1:Q9 E1:I30 D1:D29 C52:D1048576 C32:D50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M15" sqref="M15"/>
    </sheetView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85546875" style="2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3.140625" style="1" bestFit="1" customWidth="1"/>
    <col min="13" max="13" width="9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148</v>
      </c>
      <c r="C1" s="67" t="s" vm="1">
        <v>236</v>
      </c>
    </row>
    <row r="2" spans="2:16">
      <c r="B2" s="46" t="s">
        <v>147</v>
      </c>
      <c r="C2" s="67" t="s">
        <v>237</v>
      </c>
    </row>
    <row r="3" spans="2:16">
      <c r="B3" s="46" t="s">
        <v>149</v>
      </c>
      <c r="C3" s="67" t="s">
        <v>238</v>
      </c>
    </row>
    <row r="4" spans="2:16">
      <c r="B4" s="46" t="s">
        <v>150</v>
      </c>
      <c r="C4" s="67">
        <v>2102</v>
      </c>
    </row>
    <row r="6" spans="2:16" ht="26.25" customHeight="1">
      <c r="B6" s="180" t="s">
        <v>190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2:16" s="3" customFormat="1" ht="78.75">
      <c r="B7" s="21" t="s">
        <v>118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184</v>
      </c>
      <c r="L7" s="29" t="s">
        <v>212</v>
      </c>
      <c r="M7" s="29" t="s">
        <v>185</v>
      </c>
      <c r="N7" s="29" t="s">
        <v>60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1" t="s">
        <v>189</v>
      </c>
      <c r="C10" s="73"/>
      <c r="D10" s="73"/>
      <c r="E10" s="73"/>
      <c r="F10" s="73"/>
      <c r="G10" s="73"/>
      <c r="H10" s="83">
        <v>0.93</v>
      </c>
      <c r="I10" s="73"/>
      <c r="J10" s="73"/>
      <c r="K10" s="87">
        <v>8.8000000000000009E-2</v>
      </c>
      <c r="L10" s="83"/>
      <c r="M10" s="83">
        <v>8443.6450200000018</v>
      </c>
      <c r="N10" s="73"/>
      <c r="O10" s="84">
        <f>IFERROR(M10/$M$10,0)</f>
        <v>1</v>
      </c>
      <c r="P10" s="84">
        <f>M10/'סכום נכסי הקרן'!$C$42</f>
        <v>1.359629269817054E-4</v>
      </c>
    </row>
    <row r="11" spans="2:16" ht="20.25" customHeight="1">
      <c r="B11" s="90" t="s">
        <v>29</v>
      </c>
      <c r="C11" s="73"/>
      <c r="D11" s="73"/>
      <c r="E11" s="73"/>
      <c r="F11" s="73"/>
      <c r="G11" s="73"/>
      <c r="H11" s="83">
        <v>0.93</v>
      </c>
      <c r="I11" s="73"/>
      <c r="J11" s="73"/>
      <c r="K11" s="87">
        <v>8.8000000000000009E-2</v>
      </c>
      <c r="L11" s="83"/>
      <c r="M11" s="83">
        <v>8443.6450200000018</v>
      </c>
      <c r="N11" s="73"/>
      <c r="O11" s="84">
        <f t="shared" ref="O11:O13" si="0">IFERROR(M11/$M$10,0)</f>
        <v>1</v>
      </c>
      <c r="P11" s="84">
        <f>M11/'סכום נכסי הקרן'!$C$42</f>
        <v>1.359629269817054E-4</v>
      </c>
    </row>
    <row r="12" spans="2:16">
      <c r="B12" s="92" t="s">
        <v>31</v>
      </c>
      <c r="C12" s="71"/>
      <c r="D12" s="71"/>
      <c r="E12" s="71"/>
      <c r="F12" s="71"/>
      <c r="G12" s="71"/>
      <c r="H12" s="80">
        <v>0.93</v>
      </c>
      <c r="I12" s="71"/>
      <c r="J12" s="71"/>
      <c r="K12" s="94">
        <v>8.8000000000000009E-2</v>
      </c>
      <c r="L12" s="80"/>
      <c r="M12" s="80">
        <v>8443.6450200000018</v>
      </c>
      <c r="N12" s="71"/>
      <c r="O12" s="81">
        <f t="shared" si="0"/>
        <v>1</v>
      </c>
      <c r="P12" s="81">
        <f>M12/'סכום נכסי הקרן'!$C$42</f>
        <v>1.359629269817054E-4</v>
      </c>
    </row>
    <row r="13" spans="2:16">
      <c r="B13" s="76" t="s">
        <v>3804</v>
      </c>
      <c r="C13" s="73" t="s">
        <v>3559</v>
      </c>
      <c r="D13" s="86" t="s">
        <v>131</v>
      </c>
      <c r="E13" s="73" t="s">
        <v>480</v>
      </c>
      <c r="F13" s="73" t="s">
        <v>133</v>
      </c>
      <c r="G13" s="95">
        <v>40618</v>
      </c>
      <c r="H13" s="83">
        <v>0.93</v>
      </c>
      <c r="I13" s="86" t="s">
        <v>135</v>
      </c>
      <c r="J13" s="87">
        <v>7.1500000000000008E-2</v>
      </c>
      <c r="K13" s="87">
        <v>8.8000000000000009E-2</v>
      </c>
      <c r="L13" s="83">
        <v>7238818.8800000008</v>
      </c>
      <c r="M13" s="83">
        <v>8443.6450200000018</v>
      </c>
      <c r="N13" s="73"/>
      <c r="O13" s="84">
        <f t="shared" si="0"/>
        <v>1</v>
      </c>
      <c r="P13" s="84">
        <f>M13/'סכום נכסי הקרן'!$C$42</f>
        <v>1.359629269817054E-4</v>
      </c>
    </row>
    <row r="14" spans="2:16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83"/>
      <c r="M14" s="83"/>
      <c r="N14" s="73"/>
      <c r="O14" s="84"/>
      <c r="P14" s="73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141" t="s">
        <v>227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141" t="s">
        <v>114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141" t="s">
        <v>218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136"/>
      <c r="C114" s="136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</row>
    <row r="115" spans="2:16">
      <c r="B115" s="136"/>
      <c r="C115" s="136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</row>
    <row r="116" spans="2:16">
      <c r="B116" s="136"/>
      <c r="C116" s="136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</row>
    <row r="117" spans="2:16">
      <c r="B117" s="136"/>
      <c r="C117" s="136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</row>
    <row r="118" spans="2:16">
      <c r="B118" s="136"/>
      <c r="C118" s="136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</row>
    <row r="119" spans="2:16">
      <c r="B119" s="136"/>
      <c r="C119" s="136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</row>
    <row r="120" spans="2:16">
      <c r="B120" s="136"/>
      <c r="C120" s="136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</row>
    <row r="121" spans="2:16">
      <c r="B121" s="136"/>
      <c r="C121" s="136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</row>
    <row r="122" spans="2:16">
      <c r="B122" s="136"/>
      <c r="C122" s="136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</row>
    <row r="123" spans="2:16">
      <c r="B123" s="136"/>
      <c r="C123" s="136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</row>
    <row r="124" spans="2:16">
      <c r="B124" s="136"/>
      <c r="C124" s="136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</row>
    <row r="125" spans="2:16">
      <c r="B125" s="136"/>
      <c r="C125" s="136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</row>
    <row r="126" spans="2:16">
      <c r="B126" s="136"/>
      <c r="C126" s="136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</row>
    <row r="127" spans="2:16">
      <c r="B127" s="136"/>
      <c r="C127" s="136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</row>
    <row r="128" spans="2:16">
      <c r="B128" s="136"/>
      <c r="C128" s="136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</row>
    <row r="129" spans="2:16">
      <c r="B129" s="136"/>
      <c r="C129" s="136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</row>
    <row r="130" spans="2:16">
      <c r="B130" s="136"/>
      <c r="C130" s="136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</row>
    <row r="131" spans="2:16">
      <c r="B131" s="136"/>
      <c r="C131" s="136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</row>
    <row r="132" spans="2:16">
      <c r="B132" s="136"/>
      <c r="C132" s="136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</row>
    <row r="133" spans="2:16">
      <c r="B133" s="136"/>
      <c r="C133" s="136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</row>
    <row r="134" spans="2:16">
      <c r="B134" s="136"/>
      <c r="C134" s="136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</row>
    <row r="135" spans="2:16">
      <c r="B135" s="136"/>
      <c r="C135" s="136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</row>
    <row r="136" spans="2:16">
      <c r="B136" s="136"/>
      <c r="C136" s="136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</row>
    <row r="137" spans="2:16">
      <c r="B137" s="136"/>
      <c r="C137" s="136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</row>
    <row r="138" spans="2:16">
      <c r="B138" s="136"/>
      <c r="C138" s="136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</row>
    <row r="139" spans="2:16">
      <c r="B139" s="136"/>
      <c r="C139" s="136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</row>
    <row r="140" spans="2:16">
      <c r="B140" s="136"/>
      <c r="C140" s="136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</row>
    <row r="141" spans="2:16">
      <c r="B141" s="136"/>
      <c r="C141" s="136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</row>
    <row r="142" spans="2:16">
      <c r="B142" s="136"/>
      <c r="C142" s="136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</row>
    <row r="143" spans="2:16">
      <c r="B143" s="136"/>
      <c r="C143" s="136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</row>
    <row r="144" spans="2:16">
      <c r="B144" s="136"/>
      <c r="C144" s="136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</row>
    <row r="145" spans="2:16">
      <c r="B145" s="136"/>
      <c r="C145" s="136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</row>
    <row r="146" spans="2:16">
      <c r="B146" s="136"/>
      <c r="C146" s="136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</row>
    <row r="147" spans="2:16">
      <c r="B147" s="136"/>
      <c r="C147" s="136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</row>
    <row r="148" spans="2:16">
      <c r="B148" s="136"/>
      <c r="C148" s="136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</row>
    <row r="149" spans="2:16">
      <c r="B149" s="136"/>
      <c r="C149" s="136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</row>
    <row r="150" spans="2:16">
      <c r="B150" s="136"/>
      <c r="C150" s="136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</row>
    <row r="151" spans="2:16">
      <c r="B151" s="136"/>
      <c r="C151" s="136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</row>
    <row r="152" spans="2:16">
      <c r="B152" s="136"/>
      <c r="C152" s="136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</row>
    <row r="153" spans="2:16">
      <c r="B153" s="136"/>
      <c r="C153" s="136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</row>
    <row r="154" spans="2:16">
      <c r="B154" s="136"/>
      <c r="C154" s="136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</row>
    <row r="155" spans="2:16">
      <c r="B155" s="136"/>
      <c r="C155" s="136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</row>
    <row r="156" spans="2:16">
      <c r="B156" s="136"/>
      <c r="C156" s="136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</row>
    <row r="157" spans="2:16">
      <c r="B157" s="136"/>
      <c r="C157" s="136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</row>
    <row r="158" spans="2:16">
      <c r="B158" s="136"/>
      <c r="C158" s="136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</row>
    <row r="159" spans="2:16">
      <c r="B159" s="136"/>
      <c r="C159" s="136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</row>
    <row r="160" spans="2:16">
      <c r="B160" s="136"/>
      <c r="C160" s="136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</row>
    <row r="161" spans="2:16">
      <c r="B161" s="136"/>
      <c r="C161" s="136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</row>
    <row r="162" spans="2:16">
      <c r="B162" s="136"/>
      <c r="C162" s="136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</row>
    <row r="163" spans="2:16">
      <c r="B163" s="136"/>
      <c r="C163" s="136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</row>
    <row r="164" spans="2:16">
      <c r="B164" s="136"/>
      <c r="C164" s="136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</row>
    <row r="165" spans="2:16">
      <c r="B165" s="136"/>
      <c r="C165" s="136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</row>
    <row r="166" spans="2:16">
      <c r="B166" s="136"/>
      <c r="C166" s="136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</row>
    <row r="167" spans="2:16">
      <c r="B167" s="136"/>
      <c r="C167" s="136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</row>
    <row r="168" spans="2:16">
      <c r="B168" s="136"/>
      <c r="C168" s="136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</row>
    <row r="169" spans="2:16">
      <c r="B169" s="136"/>
      <c r="C169" s="136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</row>
    <row r="170" spans="2:16">
      <c r="B170" s="136"/>
      <c r="C170" s="136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</row>
    <row r="171" spans="2:16">
      <c r="B171" s="136"/>
      <c r="C171" s="136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</row>
    <row r="172" spans="2:16">
      <c r="B172" s="136"/>
      <c r="C172" s="136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</row>
    <row r="173" spans="2:16">
      <c r="B173" s="136"/>
      <c r="C173" s="136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</row>
    <row r="174" spans="2:16">
      <c r="B174" s="136"/>
      <c r="C174" s="136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</row>
    <row r="175" spans="2:16">
      <c r="B175" s="136"/>
      <c r="C175" s="136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</row>
    <row r="176" spans="2:16">
      <c r="B176" s="136"/>
      <c r="C176" s="136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</row>
    <row r="177" spans="2:16">
      <c r="B177" s="136"/>
      <c r="C177" s="136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</row>
    <row r="178" spans="2:16">
      <c r="B178" s="136"/>
      <c r="C178" s="136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</row>
    <row r="179" spans="2:16">
      <c r="B179" s="136"/>
      <c r="C179" s="136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</row>
    <row r="180" spans="2:16">
      <c r="B180" s="136"/>
      <c r="C180" s="136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</row>
    <row r="181" spans="2:16">
      <c r="B181" s="136"/>
      <c r="C181" s="136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</row>
    <row r="182" spans="2:16">
      <c r="B182" s="136"/>
      <c r="C182" s="136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</row>
    <row r="183" spans="2:16">
      <c r="B183" s="136"/>
      <c r="C183" s="136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</row>
    <row r="184" spans="2:16">
      <c r="B184" s="136"/>
      <c r="C184" s="136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</row>
    <row r="185" spans="2:16">
      <c r="B185" s="136"/>
      <c r="C185" s="136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</row>
    <row r="186" spans="2:16">
      <c r="B186" s="136"/>
      <c r="C186" s="136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</row>
    <row r="187" spans="2:16">
      <c r="B187" s="136"/>
      <c r="C187" s="136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</row>
    <row r="188" spans="2:16">
      <c r="B188" s="136"/>
      <c r="C188" s="136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</row>
    <row r="189" spans="2:16">
      <c r="B189" s="136"/>
      <c r="C189" s="136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</row>
    <row r="190" spans="2:16">
      <c r="B190" s="136"/>
      <c r="C190" s="136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</row>
    <row r="191" spans="2:16">
      <c r="B191" s="136"/>
      <c r="C191" s="136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</row>
    <row r="192" spans="2:16">
      <c r="B192" s="136"/>
      <c r="C192" s="136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</row>
    <row r="193" spans="2:16">
      <c r="B193" s="136"/>
      <c r="C193" s="136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</row>
    <row r="194" spans="2:16">
      <c r="B194" s="136"/>
      <c r="C194" s="136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</row>
    <row r="195" spans="2:16">
      <c r="B195" s="136"/>
      <c r="C195" s="136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</row>
    <row r="196" spans="2:16">
      <c r="B196" s="136"/>
      <c r="C196" s="136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</row>
    <row r="197" spans="2:16">
      <c r="B197" s="136"/>
      <c r="C197" s="136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</row>
    <row r="198" spans="2:16">
      <c r="B198" s="136"/>
      <c r="C198" s="136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</row>
    <row r="199" spans="2:16">
      <c r="B199" s="136"/>
      <c r="C199" s="136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</row>
    <row r="200" spans="2:16">
      <c r="B200" s="136"/>
      <c r="C200" s="136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</row>
    <row r="201" spans="2:16">
      <c r="B201" s="136"/>
      <c r="C201" s="136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</row>
    <row r="202" spans="2:16">
      <c r="B202" s="136"/>
      <c r="C202" s="136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</row>
    <row r="203" spans="2:16">
      <c r="B203" s="136"/>
      <c r="C203" s="136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</row>
    <row r="204" spans="2:16">
      <c r="B204" s="136"/>
      <c r="C204" s="136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</row>
    <row r="205" spans="2:16">
      <c r="B205" s="136"/>
      <c r="C205" s="136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</row>
    <row r="206" spans="2:16">
      <c r="B206" s="136"/>
      <c r="C206" s="136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</row>
    <row r="207" spans="2:16">
      <c r="B207" s="136"/>
      <c r="C207" s="136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</row>
    <row r="208" spans="2:16">
      <c r="B208" s="136"/>
      <c r="C208" s="136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</row>
    <row r="209" spans="2:16">
      <c r="B209" s="136"/>
      <c r="C209" s="136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</row>
    <row r="210" spans="2:16">
      <c r="B210" s="136"/>
      <c r="C210" s="136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</row>
    <row r="211" spans="2:16">
      <c r="B211" s="136"/>
      <c r="C211" s="136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</row>
    <row r="212" spans="2:16">
      <c r="B212" s="136"/>
      <c r="C212" s="136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</row>
    <row r="213" spans="2:16">
      <c r="B213" s="136"/>
      <c r="C213" s="136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</row>
    <row r="214" spans="2:16">
      <c r="B214" s="136"/>
      <c r="C214" s="136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</row>
    <row r="215" spans="2:16">
      <c r="B215" s="136"/>
      <c r="C215" s="136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</row>
    <row r="216" spans="2:16">
      <c r="B216" s="136"/>
      <c r="C216" s="136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</row>
    <row r="217" spans="2:16">
      <c r="B217" s="136"/>
      <c r="C217" s="136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</row>
    <row r="218" spans="2:16">
      <c r="B218" s="136"/>
      <c r="C218" s="136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</row>
    <row r="219" spans="2:16">
      <c r="B219" s="136"/>
      <c r="C219" s="136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</row>
    <row r="220" spans="2:16">
      <c r="B220" s="136"/>
      <c r="C220" s="136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</row>
    <row r="221" spans="2:16">
      <c r="B221" s="136"/>
      <c r="C221" s="136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</row>
    <row r="222" spans="2:16">
      <c r="B222" s="136"/>
      <c r="C222" s="136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</row>
    <row r="223" spans="2:16">
      <c r="B223" s="136"/>
      <c r="C223" s="136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</row>
    <row r="224" spans="2:16">
      <c r="B224" s="136"/>
      <c r="C224" s="136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</row>
    <row r="225" spans="2:16">
      <c r="B225" s="136"/>
      <c r="C225" s="136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</row>
    <row r="226" spans="2:16">
      <c r="B226" s="136"/>
      <c r="C226" s="136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</row>
    <row r="227" spans="2:16">
      <c r="B227" s="136"/>
      <c r="C227" s="136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</row>
    <row r="228" spans="2:16">
      <c r="B228" s="136"/>
      <c r="C228" s="136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</row>
    <row r="229" spans="2:16">
      <c r="B229" s="136"/>
      <c r="C229" s="136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</row>
    <row r="230" spans="2:16">
      <c r="B230" s="136"/>
      <c r="C230" s="136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</row>
    <row r="231" spans="2:16">
      <c r="B231" s="136"/>
      <c r="C231" s="136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</row>
    <row r="232" spans="2:16">
      <c r="B232" s="136"/>
      <c r="C232" s="136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</row>
    <row r="233" spans="2:16">
      <c r="B233" s="136"/>
      <c r="C233" s="136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</row>
    <row r="234" spans="2:16">
      <c r="B234" s="136"/>
      <c r="C234" s="136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</row>
    <row r="235" spans="2:16">
      <c r="B235" s="136"/>
      <c r="C235" s="136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</row>
    <row r="236" spans="2:16">
      <c r="B236" s="136"/>
      <c r="C236" s="136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</row>
    <row r="237" spans="2:16">
      <c r="B237" s="136"/>
      <c r="C237" s="136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</row>
    <row r="238" spans="2:16">
      <c r="B238" s="136"/>
      <c r="C238" s="136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</row>
    <row r="239" spans="2:16">
      <c r="B239" s="136"/>
      <c r="C239" s="136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</row>
    <row r="240" spans="2:16">
      <c r="B240" s="136"/>
      <c r="C240" s="136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</row>
    <row r="241" spans="2:16">
      <c r="B241" s="136"/>
      <c r="C241" s="136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</row>
    <row r="242" spans="2:16">
      <c r="B242" s="136"/>
      <c r="C242" s="136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</row>
    <row r="243" spans="2:16">
      <c r="B243" s="136"/>
      <c r="C243" s="136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</row>
    <row r="244" spans="2:16">
      <c r="B244" s="136"/>
      <c r="C244" s="136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</row>
    <row r="245" spans="2:16">
      <c r="B245" s="136"/>
      <c r="C245" s="136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</row>
    <row r="246" spans="2:16">
      <c r="B246" s="136"/>
      <c r="C246" s="136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</row>
    <row r="247" spans="2:16">
      <c r="B247" s="136"/>
      <c r="C247" s="136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</row>
    <row r="248" spans="2:16">
      <c r="B248" s="136"/>
      <c r="C248" s="136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</row>
    <row r="249" spans="2:16">
      <c r="B249" s="136"/>
      <c r="C249" s="136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</row>
    <row r="250" spans="2:16">
      <c r="B250" s="136"/>
      <c r="C250" s="136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</row>
    <row r="251" spans="2:16">
      <c r="B251" s="136"/>
      <c r="C251" s="136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</row>
    <row r="252" spans="2:16">
      <c r="B252" s="136"/>
      <c r="C252" s="136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</row>
    <row r="253" spans="2:16">
      <c r="B253" s="136"/>
      <c r="C253" s="136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</row>
    <row r="254" spans="2:16">
      <c r="B254" s="136"/>
      <c r="C254" s="136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</row>
    <row r="255" spans="2:16">
      <c r="B255" s="136"/>
      <c r="C255" s="136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</row>
    <row r="256" spans="2:16">
      <c r="B256" s="136"/>
      <c r="C256" s="136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</row>
    <row r="257" spans="2:16">
      <c r="B257" s="136"/>
      <c r="C257" s="136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</row>
    <row r="258" spans="2:16">
      <c r="B258" s="136"/>
      <c r="C258" s="136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</row>
    <row r="259" spans="2:16">
      <c r="B259" s="136"/>
      <c r="C259" s="136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</row>
    <row r="260" spans="2:16">
      <c r="B260" s="136"/>
      <c r="C260" s="136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</row>
    <row r="261" spans="2:16">
      <c r="B261" s="136"/>
      <c r="C261" s="136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</row>
    <row r="262" spans="2:16">
      <c r="B262" s="136"/>
      <c r="C262" s="136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</row>
    <row r="263" spans="2:16">
      <c r="B263" s="136"/>
      <c r="C263" s="136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</row>
    <row r="264" spans="2:16">
      <c r="B264" s="136"/>
      <c r="C264" s="136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</row>
    <row r="265" spans="2:16">
      <c r="B265" s="136"/>
      <c r="C265" s="136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</row>
    <row r="266" spans="2:16">
      <c r="B266" s="136"/>
      <c r="C266" s="136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</row>
    <row r="267" spans="2:16">
      <c r="B267" s="136"/>
      <c r="C267" s="136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</row>
    <row r="268" spans="2:16">
      <c r="B268" s="136"/>
      <c r="C268" s="136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</row>
    <row r="269" spans="2:16">
      <c r="B269" s="136"/>
      <c r="C269" s="136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</row>
    <row r="270" spans="2:16">
      <c r="B270" s="136"/>
      <c r="C270" s="136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</row>
    <row r="271" spans="2:16">
      <c r="B271" s="136"/>
      <c r="C271" s="136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</row>
    <row r="272" spans="2:16">
      <c r="B272" s="136"/>
      <c r="C272" s="136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</row>
    <row r="273" spans="2:16">
      <c r="B273" s="136"/>
      <c r="C273" s="136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</row>
    <row r="274" spans="2:16">
      <c r="B274" s="136"/>
      <c r="C274" s="136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</row>
    <row r="275" spans="2:16">
      <c r="B275" s="136"/>
      <c r="C275" s="136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</row>
    <row r="276" spans="2:16">
      <c r="B276" s="136"/>
      <c r="C276" s="136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</row>
    <row r="277" spans="2:16">
      <c r="B277" s="136"/>
      <c r="C277" s="136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</row>
    <row r="278" spans="2:16">
      <c r="B278" s="136"/>
      <c r="C278" s="136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</row>
    <row r="279" spans="2:16">
      <c r="B279" s="136"/>
      <c r="C279" s="136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</row>
    <row r="280" spans="2:16">
      <c r="B280" s="136"/>
      <c r="C280" s="136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</row>
    <row r="281" spans="2:16">
      <c r="B281" s="136"/>
      <c r="C281" s="136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</row>
    <row r="282" spans="2:16">
      <c r="B282" s="136"/>
      <c r="C282" s="136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</row>
    <row r="283" spans="2:16">
      <c r="B283" s="136"/>
      <c r="C283" s="136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</row>
    <row r="284" spans="2:16">
      <c r="B284" s="136"/>
      <c r="C284" s="136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</row>
    <row r="285" spans="2:16">
      <c r="B285" s="136"/>
      <c r="C285" s="136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</row>
    <row r="286" spans="2:16">
      <c r="B286" s="136"/>
      <c r="C286" s="136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</row>
    <row r="287" spans="2:16">
      <c r="B287" s="136"/>
      <c r="C287" s="136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</row>
    <row r="288" spans="2:16">
      <c r="B288" s="136"/>
      <c r="C288" s="136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</row>
    <row r="289" spans="2:16">
      <c r="B289" s="136"/>
      <c r="C289" s="136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</row>
    <row r="290" spans="2:16">
      <c r="B290" s="136"/>
      <c r="C290" s="136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</row>
    <row r="291" spans="2:16">
      <c r="B291" s="136"/>
      <c r="C291" s="136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</row>
    <row r="292" spans="2:16">
      <c r="B292" s="136"/>
      <c r="C292" s="136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</row>
    <row r="293" spans="2:16">
      <c r="B293" s="136"/>
      <c r="C293" s="136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</row>
    <row r="294" spans="2:16">
      <c r="B294" s="136"/>
      <c r="C294" s="136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</row>
    <row r="295" spans="2:16">
      <c r="B295" s="136"/>
      <c r="C295" s="136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</row>
    <row r="296" spans="2:16">
      <c r="B296" s="136"/>
      <c r="C296" s="136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</row>
    <row r="297" spans="2:16">
      <c r="B297" s="136"/>
      <c r="C297" s="136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</row>
    <row r="298" spans="2:16">
      <c r="B298" s="136"/>
      <c r="C298" s="136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</row>
    <row r="299" spans="2:16">
      <c r="B299" s="136"/>
      <c r="C299" s="136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</row>
    <row r="300" spans="2:16">
      <c r="B300" s="136"/>
      <c r="C300" s="136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</row>
    <row r="301" spans="2:16">
      <c r="B301" s="136"/>
      <c r="C301" s="136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</row>
    <row r="302" spans="2:16">
      <c r="B302" s="136"/>
      <c r="C302" s="136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</row>
    <row r="303" spans="2:16">
      <c r="B303" s="136"/>
      <c r="C303" s="136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</row>
    <row r="304" spans="2:16">
      <c r="B304" s="136"/>
      <c r="C304" s="136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</row>
    <row r="305" spans="2:16">
      <c r="B305" s="136"/>
      <c r="C305" s="136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</row>
    <row r="306" spans="2:16">
      <c r="B306" s="136"/>
      <c r="C306" s="136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</row>
    <row r="307" spans="2:16">
      <c r="B307" s="136"/>
      <c r="C307" s="136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</row>
    <row r="308" spans="2:16">
      <c r="B308" s="136"/>
      <c r="C308" s="136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</row>
    <row r="309" spans="2:16">
      <c r="B309" s="136"/>
      <c r="C309" s="136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</row>
    <row r="310" spans="2:16">
      <c r="B310" s="136"/>
      <c r="C310" s="136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</row>
    <row r="311" spans="2:16">
      <c r="B311" s="136"/>
      <c r="C311" s="136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</row>
    <row r="312" spans="2:16">
      <c r="B312" s="136"/>
      <c r="C312" s="136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</row>
    <row r="313" spans="2:16">
      <c r="B313" s="136"/>
      <c r="C313" s="136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</row>
    <row r="314" spans="2:16">
      <c r="B314" s="136"/>
      <c r="C314" s="136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</row>
    <row r="315" spans="2:16">
      <c r="B315" s="136"/>
      <c r="C315" s="136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</row>
    <row r="316" spans="2:16">
      <c r="B316" s="136"/>
      <c r="C316" s="136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</row>
    <row r="317" spans="2:16">
      <c r="B317" s="136"/>
      <c r="C317" s="136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</row>
    <row r="318" spans="2:16">
      <c r="B318" s="136"/>
      <c r="C318" s="136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</row>
    <row r="319" spans="2:16">
      <c r="B319" s="136"/>
      <c r="C319" s="136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</row>
    <row r="320" spans="2:16">
      <c r="B320" s="136"/>
      <c r="C320" s="136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</row>
    <row r="321" spans="2:16">
      <c r="B321" s="136"/>
      <c r="C321" s="136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</row>
    <row r="322" spans="2:16">
      <c r="B322" s="136"/>
      <c r="C322" s="136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</row>
    <row r="323" spans="2:16">
      <c r="B323" s="136"/>
      <c r="C323" s="136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</row>
    <row r="324" spans="2:16">
      <c r="B324" s="136"/>
      <c r="C324" s="136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</row>
    <row r="325" spans="2:16">
      <c r="B325" s="136"/>
      <c r="C325" s="136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</row>
    <row r="326" spans="2:16">
      <c r="B326" s="136"/>
      <c r="C326" s="136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</row>
    <row r="327" spans="2:16">
      <c r="B327" s="136"/>
      <c r="C327" s="136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</row>
    <row r="328" spans="2:16">
      <c r="B328" s="136"/>
      <c r="C328" s="136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</row>
    <row r="329" spans="2:16">
      <c r="B329" s="136"/>
      <c r="C329" s="136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</row>
    <row r="330" spans="2:16">
      <c r="B330" s="136"/>
      <c r="C330" s="136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</row>
    <row r="331" spans="2:16">
      <c r="B331" s="136"/>
      <c r="C331" s="136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</row>
    <row r="332" spans="2:16">
      <c r="B332" s="136"/>
      <c r="C332" s="136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</row>
    <row r="333" spans="2:16">
      <c r="B333" s="136"/>
      <c r="C333" s="136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</row>
    <row r="334" spans="2:16">
      <c r="B334" s="136"/>
      <c r="C334" s="136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</row>
    <row r="335" spans="2:16">
      <c r="B335" s="136"/>
      <c r="C335" s="136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</row>
    <row r="336" spans="2:16">
      <c r="B336" s="136"/>
      <c r="C336" s="136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</row>
    <row r="337" spans="2:16">
      <c r="B337" s="136"/>
      <c r="C337" s="136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</row>
    <row r="338" spans="2:16">
      <c r="B338" s="136"/>
      <c r="C338" s="136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</row>
    <row r="339" spans="2:16">
      <c r="B339" s="136"/>
      <c r="C339" s="136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</row>
    <row r="340" spans="2:16">
      <c r="B340" s="136"/>
      <c r="C340" s="136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</row>
    <row r="341" spans="2:16">
      <c r="B341" s="136"/>
      <c r="C341" s="136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</row>
    <row r="342" spans="2:16">
      <c r="B342" s="136"/>
      <c r="C342" s="136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</row>
    <row r="343" spans="2:16">
      <c r="B343" s="136"/>
      <c r="C343" s="136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</row>
    <row r="344" spans="2:16">
      <c r="B344" s="136"/>
      <c r="C344" s="136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</row>
    <row r="345" spans="2:16">
      <c r="B345" s="136"/>
      <c r="C345" s="136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</row>
    <row r="346" spans="2:16">
      <c r="B346" s="136"/>
      <c r="C346" s="136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</row>
    <row r="347" spans="2:16">
      <c r="B347" s="136"/>
      <c r="C347" s="136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</row>
    <row r="348" spans="2:16">
      <c r="B348" s="136"/>
      <c r="C348" s="136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</row>
    <row r="349" spans="2:16">
      <c r="B349" s="136"/>
      <c r="C349" s="136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</row>
    <row r="350" spans="2:16">
      <c r="B350" s="136"/>
      <c r="C350" s="136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</row>
    <row r="351" spans="2:16">
      <c r="B351" s="136"/>
      <c r="C351" s="136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</row>
    <row r="352" spans="2:16">
      <c r="B352" s="136"/>
      <c r="C352" s="136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</row>
    <row r="353" spans="2:16">
      <c r="B353" s="136"/>
      <c r="C353" s="136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</row>
    <row r="354" spans="2:16">
      <c r="B354" s="136"/>
      <c r="C354" s="136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</row>
    <row r="355" spans="2:16">
      <c r="B355" s="136"/>
      <c r="C355" s="136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</row>
    <row r="356" spans="2:16">
      <c r="B356" s="136"/>
      <c r="C356" s="136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</row>
    <row r="357" spans="2:16">
      <c r="B357" s="136"/>
      <c r="C357" s="136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</row>
    <row r="358" spans="2:16">
      <c r="B358" s="136"/>
      <c r="C358" s="136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</row>
    <row r="359" spans="2:16">
      <c r="B359" s="136"/>
      <c r="C359" s="136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</row>
    <row r="360" spans="2:16">
      <c r="B360" s="136"/>
      <c r="C360" s="136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</row>
    <row r="361" spans="2:16">
      <c r="B361" s="136"/>
      <c r="C361" s="136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</row>
    <row r="362" spans="2:16">
      <c r="B362" s="136"/>
      <c r="C362" s="136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</row>
    <row r="363" spans="2:16">
      <c r="B363" s="136"/>
      <c r="C363" s="136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</row>
    <row r="364" spans="2:16">
      <c r="B364" s="136"/>
      <c r="C364" s="136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</row>
    <row r="365" spans="2:16">
      <c r="B365" s="136"/>
      <c r="C365" s="136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</row>
    <row r="366" spans="2:16">
      <c r="B366" s="136"/>
      <c r="C366" s="136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</row>
    <row r="367" spans="2:16">
      <c r="B367" s="136"/>
      <c r="C367" s="136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</row>
    <row r="368" spans="2:16">
      <c r="B368" s="136"/>
      <c r="C368" s="136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</row>
    <row r="369" spans="2:16">
      <c r="B369" s="136"/>
      <c r="C369" s="136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</row>
    <row r="370" spans="2:16">
      <c r="B370" s="136"/>
      <c r="C370" s="136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</row>
    <row r="371" spans="2:16">
      <c r="B371" s="136"/>
      <c r="C371" s="136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</row>
    <row r="372" spans="2:16">
      <c r="B372" s="136"/>
      <c r="C372" s="136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</row>
    <row r="373" spans="2:16">
      <c r="B373" s="136"/>
      <c r="C373" s="136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</row>
    <row r="374" spans="2:16">
      <c r="B374" s="136"/>
      <c r="C374" s="136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</row>
    <row r="375" spans="2:16">
      <c r="B375" s="136"/>
      <c r="C375" s="136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</row>
    <row r="376" spans="2:16">
      <c r="B376" s="136"/>
      <c r="C376" s="136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</row>
    <row r="377" spans="2:16">
      <c r="B377" s="136"/>
      <c r="C377" s="136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</row>
    <row r="378" spans="2:16">
      <c r="B378" s="136"/>
      <c r="C378" s="136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</row>
    <row r="379" spans="2:16">
      <c r="B379" s="136"/>
      <c r="C379" s="136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</row>
    <row r="380" spans="2:16">
      <c r="B380" s="136"/>
      <c r="C380" s="136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</row>
    <row r="381" spans="2:16">
      <c r="B381" s="136"/>
      <c r="C381" s="136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</row>
    <row r="382" spans="2:16">
      <c r="B382" s="136"/>
      <c r="C382" s="136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</row>
    <row r="383" spans="2:16">
      <c r="B383" s="136"/>
      <c r="C383" s="136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</row>
    <row r="384" spans="2:16">
      <c r="B384" s="136"/>
      <c r="C384" s="136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</row>
    <row r="385" spans="2:16">
      <c r="B385" s="136"/>
      <c r="C385" s="136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</row>
    <row r="386" spans="2:16">
      <c r="B386" s="136"/>
      <c r="C386" s="136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</row>
    <row r="387" spans="2:16">
      <c r="B387" s="136"/>
      <c r="C387" s="136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</row>
    <row r="388" spans="2:16">
      <c r="B388" s="136"/>
      <c r="C388" s="136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</row>
    <row r="389" spans="2:16">
      <c r="B389" s="136"/>
      <c r="C389" s="136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</row>
    <row r="390" spans="2:16">
      <c r="B390" s="136"/>
      <c r="C390" s="136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</row>
    <row r="391" spans="2:16">
      <c r="B391" s="136"/>
      <c r="C391" s="136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</row>
    <row r="392" spans="2:16">
      <c r="B392" s="136"/>
      <c r="C392" s="136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</row>
    <row r="393" spans="2:16">
      <c r="B393" s="136"/>
      <c r="C393" s="136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</row>
    <row r="394" spans="2:16">
      <c r="B394" s="136"/>
      <c r="C394" s="136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</row>
    <row r="395" spans="2:16">
      <c r="B395" s="136"/>
      <c r="C395" s="136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</row>
    <row r="396" spans="2:16">
      <c r="B396" s="136"/>
      <c r="C396" s="136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</row>
    <row r="397" spans="2:16">
      <c r="B397" s="144"/>
      <c r="C397" s="136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</row>
    <row r="398" spans="2:16">
      <c r="B398" s="144"/>
      <c r="C398" s="136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</row>
    <row r="399" spans="2:16">
      <c r="B399" s="145"/>
      <c r="C399" s="136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</row>
    <row r="400" spans="2:16">
      <c r="B400" s="136"/>
      <c r="C400" s="136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</row>
    <row r="401" spans="2:16">
      <c r="B401" s="136"/>
      <c r="C401" s="136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</row>
    <row r="402" spans="2:16">
      <c r="B402" s="136"/>
      <c r="C402" s="136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</row>
    <row r="403" spans="2:16">
      <c r="B403" s="136"/>
      <c r="C403" s="136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</row>
    <row r="404" spans="2:16">
      <c r="B404" s="136"/>
      <c r="C404" s="136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</row>
    <row r="405" spans="2:16">
      <c r="B405" s="136"/>
      <c r="C405" s="136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</row>
    <row r="406" spans="2:16">
      <c r="B406" s="136"/>
      <c r="C406" s="136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</row>
    <row r="407" spans="2:16">
      <c r="B407" s="136"/>
      <c r="C407" s="136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</row>
    <row r="408" spans="2:16">
      <c r="B408" s="136"/>
      <c r="C408" s="136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</row>
    <row r="409" spans="2:16">
      <c r="B409" s="136"/>
      <c r="C409" s="136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</row>
    <row r="410" spans="2:16">
      <c r="B410" s="136"/>
      <c r="C410" s="136"/>
      <c r="D410" s="13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</row>
    <row r="411" spans="2:16">
      <c r="B411" s="136"/>
      <c r="C411" s="136"/>
      <c r="D411" s="13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</row>
    <row r="412" spans="2:16">
      <c r="B412" s="136"/>
      <c r="C412" s="136"/>
      <c r="D412" s="13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</row>
    <row r="413" spans="2:16">
      <c r="B413" s="136"/>
      <c r="C413" s="136"/>
      <c r="D413" s="13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</row>
    <row r="414" spans="2:16">
      <c r="B414" s="136"/>
      <c r="C414" s="136"/>
      <c r="D414" s="13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</row>
    <row r="415" spans="2:16">
      <c r="B415" s="136"/>
      <c r="C415" s="136"/>
      <c r="D415" s="136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</row>
    <row r="416" spans="2:16">
      <c r="B416" s="136"/>
      <c r="C416" s="136"/>
      <c r="D416" s="13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</row>
    <row r="417" spans="2:16">
      <c r="B417" s="136"/>
      <c r="C417" s="136"/>
      <c r="D417" s="13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</row>
    <row r="418" spans="2:16">
      <c r="B418" s="136"/>
      <c r="C418" s="136"/>
      <c r="D418" s="13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</row>
    <row r="419" spans="2:16">
      <c r="B419" s="136"/>
      <c r="C419" s="136"/>
      <c r="D419" s="13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</row>
    <row r="420" spans="2:16">
      <c r="B420" s="136"/>
      <c r="C420" s="136"/>
      <c r="D420" s="13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</row>
    <row r="421" spans="2:16">
      <c r="B421" s="136"/>
      <c r="C421" s="136"/>
      <c r="D421" s="13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</row>
    <row r="422" spans="2:16">
      <c r="B422" s="136"/>
      <c r="C422" s="136"/>
      <c r="D422" s="13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</row>
    <row r="423" spans="2:16">
      <c r="B423" s="136"/>
      <c r="C423" s="136"/>
      <c r="D423" s="13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</row>
    <row r="424" spans="2:16">
      <c r="B424" s="136"/>
      <c r="C424" s="136"/>
      <c r="D424" s="13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</row>
    <row r="425" spans="2:16">
      <c r="B425" s="136"/>
      <c r="C425" s="136"/>
      <c r="D425" s="13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</row>
    <row r="426" spans="2:16">
      <c r="B426" s="136"/>
      <c r="C426" s="136"/>
      <c r="D426" s="13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</row>
    <row r="427" spans="2:16">
      <c r="B427" s="136"/>
      <c r="C427" s="136"/>
      <c r="D427" s="13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</row>
    <row r="428" spans="2:16">
      <c r="B428" s="136"/>
      <c r="C428" s="136"/>
      <c r="D428" s="13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</row>
    <row r="429" spans="2:16">
      <c r="B429" s="136"/>
      <c r="C429" s="136"/>
      <c r="D429" s="13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</row>
    <row r="430" spans="2:16">
      <c r="B430" s="136"/>
      <c r="C430" s="136"/>
      <c r="D430" s="13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</row>
    <row r="431" spans="2:16">
      <c r="B431" s="136"/>
      <c r="C431" s="136"/>
      <c r="D431" s="13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</row>
    <row r="432" spans="2:16">
      <c r="B432" s="136"/>
      <c r="C432" s="136"/>
      <c r="D432" s="13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</row>
    <row r="433" spans="2:16">
      <c r="B433" s="136"/>
      <c r="C433" s="136"/>
      <c r="D433" s="13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</row>
    <row r="434" spans="2:16">
      <c r="B434" s="136"/>
      <c r="C434" s="136"/>
      <c r="D434" s="13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</row>
    <row r="435" spans="2:16">
      <c r="B435" s="136"/>
      <c r="C435" s="136"/>
      <c r="D435" s="13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</row>
    <row r="436" spans="2:16">
      <c r="B436" s="136"/>
      <c r="C436" s="136"/>
      <c r="D436" s="13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</row>
    <row r="437" spans="2:16">
      <c r="B437" s="136"/>
      <c r="C437" s="136"/>
      <c r="D437" s="13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</row>
    <row r="438" spans="2:16">
      <c r="B438" s="136"/>
      <c r="C438" s="136"/>
      <c r="D438" s="13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</row>
    <row r="439" spans="2:16">
      <c r="B439" s="136"/>
      <c r="C439" s="136"/>
      <c r="D439" s="13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</row>
    <row r="440" spans="2:16">
      <c r="B440" s="136"/>
      <c r="C440" s="136"/>
      <c r="D440" s="13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</row>
    <row r="441" spans="2:16">
      <c r="B441" s="136"/>
      <c r="C441" s="136"/>
      <c r="D441" s="13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</row>
    <row r="442" spans="2:16">
      <c r="B442" s="136"/>
      <c r="C442" s="136"/>
      <c r="D442" s="13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</row>
    <row r="443" spans="2:16">
      <c r="B443" s="136"/>
      <c r="C443" s="136"/>
      <c r="D443" s="13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</row>
    <row r="444" spans="2:16">
      <c r="B444" s="136"/>
      <c r="C444" s="136"/>
      <c r="D444" s="13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</row>
    <row r="445" spans="2:16">
      <c r="B445" s="136"/>
      <c r="C445" s="136"/>
      <c r="D445" s="13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</row>
    <row r="446" spans="2:16">
      <c r="B446" s="136"/>
      <c r="C446" s="136"/>
      <c r="D446" s="13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</row>
    <row r="447" spans="2:16">
      <c r="B447" s="136"/>
      <c r="C447" s="136"/>
      <c r="D447" s="13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</row>
    <row r="448" spans="2:16">
      <c r="B448" s="136"/>
      <c r="C448" s="136"/>
      <c r="D448" s="13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</row>
    <row r="449" spans="2:16">
      <c r="B449" s="136"/>
      <c r="C449" s="136"/>
      <c r="D449" s="13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</row>
    <row r="450" spans="2:16">
      <c r="B450" s="136"/>
      <c r="C450" s="136"/>
      <c r="D450" s="13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</row>
    <row r="451" spans="2:16">
      <c r="B451" s="136"/>
      <c r="C451" s="136"/>
      <c r="D451" s="13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</row>
    <row r="452" spans="2:16">
      <c r="B452" s="136"/>
      <c r="C452" s="136"/>
      <c r="D452" s="13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</row>
    <row r="453" spans="2:16">
      <c r="B453" s="136"/>
      <c r="C453" s="136"/>
      <c r="D453" s="13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</row>
    <row r="454" spans="2:16">
      <c r="B454" s="136"/>
      <c r="C454" s="136"/>
      <c r="D454" s="13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</row>
    <row r="455" spans="2:16">
      <c r="B455" s="136"/>
      <c r="C455" s="136"/>
      <c r="D455" s="13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</row>
    <row r="456" spans="2:16">
      <c r="B456" s="136"/>
      <c r="C456" s="136"/>
      <c r="D456" s="13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</row>
    <row r="457" spans="2:16">
      <c r="B457" s="136"/>
      <c r="C457" s="136"/>
      <c r="D457" s="13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</row>
    <row r="458" spans="2:16">
      <c r="B458" s="136"/>
      <c r="C458" s="136"/>
      <c r="D458" s="13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</row>
    <row r="459" spans="2:16">
      <c r="B459" s="136"/>
      <c r="C459" s="136"/>
      <c r="D459" s="13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</row>
    <row r="460" spans="2:16">
      <c r="B460" s="136"/>
      <c r="C460" s="136"/>
      <c r="D460" s="13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</row>
    <row r="461" spans="2:16">
      <c r="B461" s="136"/>
      <c r="C461" s="136"/>
      <c r="D461" s="13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</row>
    <row r="462" spans="2:16">
      <c r="B462" s="136"/>
      <c r="C462" s="136"/>
      <c r="D462" s="13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</row>
    <row r="463" spans="2:16">
      <c r="B463" s="136"/>
      <c r="C463" s="136"/>
      <c r="D463" s="13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1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48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9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148</v>
      </c>
      <c r="C1" s="67" t="s" vm="1">
        <v>236</v>
      </c>
    </row>
    <row r="2" spans="2:20">
      <c r="B2" s="46" t="s">
        <v>147</v>
      </c>
      <c r="C2" s="67" t="s">
        <v>237</v>
      </c>
    </row>
    <row r="3" spans="2:20">
      <c r="B3" s="46" t="s">
        <v>149</v>
      </c>
      <c r="C3" s="67" t="s">
        <v>238</v>
      </c>
    </row>
    <row r="4" spans="2:20">
      <c r="B4" s="46" t="s">
        <v>150</v>
      </c>
      <c r="C4" s="67">
        <v>2102</v>
      </c>
    </row>
    <row r="6" spans="2:20" ht="26.25" customHeight="1">
      <c r="B6" s="186" t="s">
        <v>176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</row>
    <row r="7" spans="2:20" ht="26.25" customHeight="1">
      <c r="B7" s="186" t="s">
        <v>92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1"/>
    </row>
    <row r="8" spans="2:20" s="3" customFormat="1" ht="78.75">
      <c r="B8" s="36" t="s">
        <v>117</v>
      </c>
      <c r="C8" s="12" t="s">
        <v>46</v>
      </c>
      <c r="D8" s="12" t="s">
        <v>121</v>
      </c>
      <c r="E8" s="12" t="s">
        <v>193</v>
      </c>
      <c r="F8" s="12" t="s">
        <v>119</v>
      </c>
      <c r="G8" s="12" t="s">
        <v>67</v>
      </c>
      <c r="H8" s="12" t="s">
        <v>14</v>
      </c>
      <c r="I8" s="12" t="s">
        <v>68</v>
      </c>
      <c r="J8" s="12" t="s">
        <v>106</v>
      </c>
      <c r="K8" s="12" t="s">
        <v>17</v>
      </c>
      <c r="L8" s="12" t="s">
        <v>105</v>
      </c>
      <c r="M8" s="12" t="s">
        <v>16</v>
      </c>
      <c r="N8" s="12" t="s">
        <v>18</v>
      </c>
      <c r="O8" s="12" t="s">
        <v>212</v>
      </c>
      <c r="P8" s="12" t="s">
        <v>211</v>
      </c>
      <c r="Q8" s="12" t="s">
        <v>63</v>
      </c>
      <c r="R8" s="12" t="s">
        <v>60</v>
      </c>
      <c r="S8" s="12" t="s">
        <v>151</v>
      </c>
      <c r="T8" s="37" t="s">
        <v>153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219</v>
      </c>
      <c r="P9" s="15"/>
      <c r="Q9" s="15" t="s">
        <v>215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43" t="s">
        <v>154</v>
      </c>
      <c r="T10" s="60" t="s">
        <v>194</v>
      </c>
    </row>
    <row r="11" spans="2:20" s="4" customFormat="1" ht="18" customHeight="1">
      <c r="B11" s="89" t="s">
        <v>47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80">
        <v>0</v>
      </c>
      <c r="R11" s="71"/>
      <c r="S11" s="81">
        <v>0</v>
      </c>
      <c r="T11" s="81">
        <v>2.0514893268405788E-5</v>
      </c>
    </row>
    <row r="12" spans="2:20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2:20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20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20">
      <c r="B15" s="141" t="s">
        <v>227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20">
      <c r="B16" s="141" t="s">
        <v>114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2:20">
      <c r="B17" s="141" t="s">
        <v>210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>
      <c r="B18" s="141" t="s">
        <v>218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2:20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2:20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2:20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2:20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2:20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2:20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2:20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2:20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2:20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2:20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2:20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2:20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2:20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2:20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2:2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2:2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2:20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2:20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2:20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2:20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2:20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2:20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2:20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2:20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2:20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2:20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2:20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2:20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2:20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2:20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B695" s="41"/>
      <c r="C695" s="1"/>
      <c r="D695" s="1"/>
      <c r="E695" s="1"/>
      <c r="F695" s="1"/>
      <c r="G695" s="1"/>
    </row>
    <row r="696" spans="2:7">
      <c r="B696" s="41"/>
      <c r="C696" s="1"/>
      <c r="D696" s="1"/>
      <c r="E696" s="1"/>
      <c r="F696" s="1"/>
      <c r="G696" s="1"/>
    </row>
    <row r="697" spans="2:7">
      <c r="B697" s="3"/>
      <c r="C697" s="1"/>
      <c r="D697" s="1"/>
      <c r="E697" s="1"/>
      <c r="F697" s="1"/>
      <c r="G697" s="1"/>
    </row>
    <row r="698" spans="2:7">
      <c r="C698" s="1"/>
      <c r="D698" s="1"/>
      <c r="E698" s="1"/>
      <c r="F698" s="1"/>
      <c r="G698" s="1"/>
    </row>
    <row r="699" spans="2:7"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E711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29:B31 B17:B18" xr:uid="{00000000-0002-0000-0300-000000000000}"/>
    <dataValidation type="list" allowBlank="1" showInputMessage="1" showErrorMessage="1" sqref="E203:E710" xr:uid="{00000000-0002-0000-0300-000001000000}">
      <formula1>#REF!</formula1>
    </dataValidation>
    <dataValidation type="list" allowBlank="1" showInputMessage="1" showErrorMessage="1" sqref="I32:I485 I12:I30 L12:L485 G32:G703 G12:G30 E32:E202 E12:E30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55" zoomScaleNormal="5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48.42578125" style="2" bestFit="1" customWidth="1"/>
    <col min="4" max="4" width="6.42578125" style="2" bestFit="1" customWidth="1"/>
    <col min="5" max="5" width="8" style="2" bestFit="1" customWidth="1"/>
    <col min="6" max="6" width="12.855468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9.28515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8" width="16.28515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148</v>
      </c>
      <c r="C1" s="67" t="s" vm="1">
        <v>236</v>
      </c>
    </row>
    <row r="2" spans="2:21">
      <c r="B2" s="46" t="s">
        <v>147</v>
      </c>
      <c r="C2" s="67" t="s">
        <v>237</v>
      </c>
    </row>
    <row r="3" spans="2:21">
      <c r="B3" s="46" t="s">
        <v>149</v>
      </c>
      <c r="C3" s="67" t="s">
        <v>238</v>
      </c>
    </row>
    <row r="4" spans="2:21">
      <c r="B4" s="46" t="s">
        <v>150</v>
      </c>
      <c r="C4" s="67">
        <v>2102</v>
      </c>
    </row>
    <row r="6" spans="2:21" ht="26.25" customHeight="1">
      <c r="B6" s="180" t="s">
        <v>176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</row>
    <row r="7" spans="2:21" ht="26.25" customHeight="1">
      <c r="B7" s="180" t="s">
        <v>93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2"/>
    </row>
    <row r="8" spans="2:21" s="3" customFormat="1" ht="78.75">
      <c r="B8" s="21" t="s">
        <v>117</v>
      </c>
      <c r="C8" s="29" t="s">
        <v>46</v>
      </c>
      <c r="D8" s="29" t="s">
        <v>121</v>
      </c>
      <c r="E8" s="29" t="s">
        <v>193</v>
      </c>
      <c r="F8" s="29" t="s">
        <v>119</v>
      </c>
      <c r="G8" s="29" t="s">
        <v>67</v>
      </c>
      <c r="H8" s="29" t="s">
        <v>14</v>
      </c>
      <c r="I8" s="29" t="s">
        <v>68</v>
      </c>
      <c r="J8" s="29" t="s">
        <v>106</v>
      </c>
      <c r="K8" s="29" t="s">
        <v>17</v>
      </c>
      <c r="L8" s="29" t="s">
        <v>105</v>
      </c>
      <c r="M8" s="29" t="s">
        <v>16</v>
      </c>
      <c r="N8" s="29" t="s">
        <v>18</v>
      </c>
      <c r="O8" s="12" t="s">
        <v>212</v>
      </c>
      <c r="P8" s="29" t="s">
        <v>211</v>
      </c>
      <c r="Q8" s="29" t="s">
        <v>226</v>
      </c>
      <c r="R8" s="29" t="s">
        <v>63</v>
      </c>
      <c r="S8" s="12" t="s">
        <v>60</v>
      </c>
      <c r="T8" s="29" t="s">
        <v>151</v>
      </c>
      <c r="U8" s="13" t="s">
        <v>153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219</v>
      </c>
      <c r="P9" s="31"/>
      <c r="Q9" s="15" t="s">
        <v>215</v>
      </c>
      <c r="R9" s="31" t="s">
        <v>215</v>
      </c>
      <c r="S9" s="15" t="s">
        <v>19</v>
      </c>
      <c r="T9" s="31" t="s">
        <v>215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115</v>
      </c>
      <c r="R10" s="18" t="s">
        <v>116</v>
      </c>
      <c r="S10" s="18" t="s">
        <v>154</v>
      </c>
      <c r="T10" s="18" t="s">
        <v>194</v>
      </c>
      <c r="U10" s="19" t="s">
        <v>221</v>
      </c>
    </row>
    <row r="11" spans="2:21" s="4" customFormat="1" ht="18" customHeight="1">
      <c r="B11" s="68" t="s">
        <v>32</v>
      </c>
      <c r="C11" s="69"/>
      <c r="D11" s="69"/>
      <c r="E11" s="69"/>
      <c r="F11" s="69"/>
      <c r="G11" s="69"/>
      <c r="H11" s="69"/>
      <c r="I11" s="69"/>
      <c r="J11" s="69"/>
      <c r="K11" s="77">
        <v>4.6125782646882207</v>
      </c>
      <c r="L11" s="69"/>
      <c r="M11" s="69"/>
      <c r="N11" s="93">
        <v>5.5076093718244401E-2</v>
      </c>
      <c r="O11" s="77"/>
      <c r="P11" s="79"/>
      <c r="Q11" s="77">
        <v>5903.9616275960007</v>
      </c>
      <c r="R11" s="77">
        <f>R12+R258</f>
        <v>2328280.3873940441</v>
      </c>
      <c r="S11" s="69"/>
      <c r="T11" s="78">
        <f>IFERROR(R11/$R$11,0)</f>
        <v>1</v>
      </c>
      <c r="U11" s="78">
        <f>R11/'סכום נכסי הקרן'!$C$42</f>
        <v>3.7490895881384781E-2</v>
      </c>
    </row>
    <row r="12" spans="2:21">
      <c r="B12" s="70" t="s">
        <v>204</v>
      </c>
      <c r="C12" s="71"/>
      <c r="D12" s="71"/>
      <c r="E12" s="71"/>
      <c r="F12" s="71"/>
      <c r="G12" s="71"/>
      <c r="H12" s="71"/>
      <c r="I12" s="71"/>
      <c r="J12" s="71"/>
      <c r="K12" s="80">
        <v>4.3935121473596741</v>
      </c>
      <c r="L12" s="71"/>
      <c r="M12" s="71"/>
      <c r="N12" s="94">
        <v>4.0927881075087331E-2</v>
      </c>
      <c r="O12" s="80"/>
      <c r="P12" s="82"/>
      <c r="Q12" s="80">
        <v>5903.9616275960007</v>
      </c>
      <c r="R12" s="80">
        <f>R13+R168+R252</f>
        <v>1441231.3855048053</v>
      </c>
      <c r="S12" s="71"/>
      <c r="T12" s="81">
        <f t="shared" ref="T12:T75" si="0">IFERROR(R12/$R$11,0)</f>
        <v>0.61901109218117878</v>
      </c>
      <c r="U12" s="81">
        <f>R12/'סכום נכסי הקרן'!$C$42</f>
        <v>2.3207280406386852E-2</v>
      </c>
    </row>
    <row r="13" spans="2:21">
      <c r="B13" s="92" t="s">
        <v>31</v>
      </c>
      <c r="C13" s="71"/>
      <c r="D13" s="71"/>
      <c r="E13" s="71"/>
      <c r="F13" s="71"/>
      <c r="G13" s="71"/>
      <c r="H13" s="71"/>
      <c r="I13" s="71"/>
      <c r="J13" s="71"/>
      <c r="K13" s="80">
        <v>4.4723114215642354</v>
      </c>
      <c r="L13" s="71"/>
      <c r="M13" s="71"/>
      <c r="N13" s="94">
        <v>3.7332613556763435E-2</v>
      </c>
      <c r="O13" s="80"/>
      <c r="P13" s="82"/>
      <c r="Q13" s="80">
        <v>4937.7098462480008</v>
      </c>
      <c r="R13" s="80">
        <f>SUM(R14:R166)</f>
        <v>1217359.8902687333</v>
      </c>
      <c r="S13" s="71"/>
      <c r="T13" s="81">
        <f t="shared" si="0"/>
        <v>0.52285794136301511</v>
      </c>
      <c r="U13" s="81">
        <f>R13/'סכום נכסי הקרן'!$C$42</f>
        <v>1.9602412640395989E-2</v>
      </c>
    </row>
    <row r="14" spans="2:21">
      <c r="B14" s="76" t="s">
        <v>294</v>
      </c>
      <c r="C14" s="73">
        <v>6040372</v>
      </c>
      <c r="D14" s="86" t="s">
        <v>122</v>
      </c>
      <c r="E14" s="86" t="s">
        <v>26</v>
      </c>
      <c r="F14" s="73" t="s">
        <v>295</v>
      </c>
      <c r="G14" s="86" t="s">
        <v>296</v>
      </c>
      <c r="H14" s="73" t="s">
        <v>297</v>
      </c>
      <c r="I14" s="73" t="s">
        <v>133</v>
      </c>
      <c r="J14" s="73"/>
      <c r="K14" s="73">
        <v>1.7300002052678032</v>
      </c>
      <c r="L14" s="86" t="s">
        <v>135</v>
      </c>
      <c r="M14" s="87">
        <v>8.3000000000000001E-3</v>
      </c>
      <c r="N14" s="87">
        <v>2.4500040240523355E-2</v>
      </c>
      <c r="O14" s="83">
        <v>0.15959100000000004</v>
      </c>
      <c r="P14" s="85">
        <v>108.5</v>
      </c>
      <c r="Q14" s="73"/>
      <c r="R14" s="83">
        <v>1.7395400000000004E-4</v>
      </c>
      <c r="S14" s="84">
        <v>5.2464318306740282E-11</v>
      </c>
      <c r="T14" s="84">
        <f t="shared" si="0"/>
        <v>7.4713509997264607E-11</v>
      </c>
      <c r="U14" s="84">
        <f>R14/'סכום נכסי הקרן'!$C$42</f>
        <v>2.8010764242402483E-12</v>
      </c>
    </row>
    <row r="15" spans="2:21">
      <c r="B15" s="76" t="s">
        <v>298</v>
      </c>
      <c r="C15" s="73">
        <v>2310217</v>
      </c>
      <c r="D15" s="86" t="s">
        <v>122</v>
      </c>
      <c r="E15" s="86" t="s">
        <v>26</v>
      </c>
      <c r="F15" s="73" t="s">
        <v>299</v>
      </c>
      <c r="G15" s="86" t="s">
        <v>296</v>
      </c>
      <c r="H15" s="73" t="s">
        <v>297</v>
      </c>
      <c r="I15" s="73" t="s">
        <v>133</v>
      </c>
      <c r="J15" s="73"/>
      <c r="K15" s="85">
        <v>1</v>
      </c>
      <c r="L15" s="86" t="s">
        <v>135</v>
      </c>
      <c r="M15" s="87">
        <v>8.6E-3</v>
      </c>
      <c r="N15" s="87">
        <v>2.7199999999999998E-2</v>
      </c>
      <c r="O15" s="83">
        <v>7.979600000000002E-2</v>
      </c>
      <c r="P15" s="85">
        <v>110.38</v>
      </c>
      <c r="Q15" s="73"/>
      <c r="R15" s="83">
        <v>8.7775000000000019E-5</v>
      </c>
      <c r="S15" s="84">
        <v>3.1901160612804845E-11</v>
      </c>
      <c r="T15" s="84">
        <f t="shared" si="0"/>
        <v>3.769949722346081E-11</v>
      </c>
      <c r="U15" s="84">
        <f>R15/'סכום נכסי הקרן'!$C$42</f>
        <v>1.4133879251853237E-12</v>
      </c>
    </row>
    <row r="16" spans="2:21">
      <c r="B16" s="76" t="s">
        <v>300</v>
      </c>
      <c r="C16" s="73">
        <v>2310282</v>
      </c>
      <c r="D16" s="86" t="s">
        <v>122</v>
      </c>
      <c r="E16" s="86" t="s">
        <v>26</v>
      </c>
      <c r="F16" s="73" t="s">
        <v>299</v>
      </c>
      <c r="G16" s="86" t="s">
        <v>296</v>
      </c>
      <c r="H16" s="73" t="s">
        <v>297</v>
      </c>
      <c r="I16" s="73" t="s">
        <v>133</v>
      </c>
      <c r="J16" s="73"/>
      <c r="K16" s="83">
        <v>2.7199999999999847</v>
      </c>
      <c r="L16" s="86" t="s">
        <v>135</v>
      </c>
      <c r="M16" s="87">
        <v>3.8E-3</v>
      </c>
      <c r="N16" s="87">
        <v>2.3900000000000077E-2</v>
      </c>
      <c r="O16" s="83">
        <v>7465390.835651001</v>
      </c>
      <c r="P16" s="85">
        <v>104.01</v>
      </c>
      <c r="Q16" s="73"/>
      <c r="R16" s="83">
        <v>7764.7525421460014</v>
      </c>
      <c r="S16" s="84">
        <v>2.4884636118836668E-3</v>
      </c>
      <c r="T16" s="84">
        <f t="shared" si="0"/>
        <v>3.3349731347592521E-3</v>
      </c>
      <c r="U16" s="84">
        <f>R16/'סכום נכסי הקרן'!$C$42</f>
        <v>1.2503113056247454E-4</v>
      </c>
    </row>
    <row r="17" spans="2:21">
      <c r="B17" s="76" t="s">
        <v>301</v>
      </c>
      <c r="C17" s="73">
        <v>2310381</v>
      </c>
      <c r="D17" s="86" t="s">
        <v>122</v>
      </c>
      <c r="E17" s="86" t="s">
        <v>26</v>
      </c>
      <c r="F17" s="73" t="s">
        <v>299</v>
      </c>
      <c r="G17" s="86" t="s">
        <v>296</v>
      </c>
      <c r="H17" s="73" t="s">
        <v>297</v>
      </c>
      <c r="I17" s="73" t="s">
        <v>133</v>
      </c>
      <c r="J17" s="73"/>
      <c r="K17" s="83">
        <v>6.7100000000026467</v>
      </c>
      <c r="L17" s="86" t="s">
        <v>135</v>
      </c>
      <c r="M17" s="87">
        <v>2E-3</v>
      </c>
      <c r="N17" s="87">
        <v>2.4000000000012515E-2</v>
      </c>
      <c r="O17" s="83">
        <v>1160888.7540500003</v>
      </c>
      <c r="P17" s="85">
        <v>96.35</v>
      </c>
      <c r="Q17" s="73"/>
      <c r="R17" s="83">
        <v>1118.5162922240002</v>
      </c>
      <c r="S17" s="84">
        <v>1.2112627492664953E-3</v>
      </c>
      <c r="T17" s="84">
        <f t="shared" si="0"/>
        <v>4.8040446429045128E-4</v>
      </c>
      <c r="U17" s="84">
        <f>R17/'סכום נכסי הקרן'!$C$42</f>
        <v>1.8010793751665743E-5</v>
      </c>
    </row>
    <row r="18" spans="2:21">
      <c r="B18" s="76" t="s">
        <v>302</v>
      </c>
      <c r="C18" s="73">
        <v>1158476</v>
      </c>
      <c r="D18" s="86" t="s">
        <v>122</v>
      </c>
      <c r="E18" s="86" t="s">
        <v>26</v>
      </c>
      <c r="F18" s="73" t="s">
        <v>303</v>
      </c>
      <c r="G18" s="86" t="s">
        <v>131</v>
      </c>
      <c r="H18" s="73" t="s">
        <v>304</v>
      </c>
      <c r="I18" s="73" t="s">
        <v>305</v>
      </c>
      <c r="J18" s="73"/>
      <c r="K18" s="83">
        <v>12.160000000000133</v>
      </c>
      <c r="L18" s="86" t="s">
        <v>135</v>
      </c>
      <c r="M18" s="87">
        <v>2.07E-2</v>
      </c>
      <c r="N18" s="87">
        <v>2.690000000000008E-2</v>
      </c>
      <c r="O18" s="83">
        <v>20897057.454209998</v>
      </c>
      <c r="P18" s="85">
        <v>102.43</v>
      </c>
      <c r="Q18" s="73"/>
      <c r="R18" s="83">
        <v>21404.856525407005</v>
      </c>
      <c r="S18" s="84">
        <v>6.1358066212972911E-3</v>
      </c>
      <c r="T18" s="84">
        <f t="shared" si="0"/>
        <v>9.1934187313945682E-3</v>
      </c>
      <c r="U18" s="84">
        <f>R18/'סכום נכסי הקרן'!$C$42</f>
        <v>3.446695044526863E-4</v>
      </c>
    </row>
    <row r="19" spans="2:21">
      <c r="B19" s="76" t="s">
        <v>306</v>
      </c>
      <c r="C19" s="73">
        <v>1145564</v>
      </c>
      <c r="D19" s="86" t="s">
        <v>122</v>
      </c>
      <c r="E19" s="86" t="s">
        <v>26</v>
      </c>
      <c r="F19" s="73" t="s">
        <v>307</v>
      </c>
      <c r="G19" s="86" t="s">
        <v>308</v>
      </c>
      <c r="H19" s="73" t="s">
        <v>297</v>
      </c>
      <c r="I19" s="73" t="s">
        <v>133</v>
      </c>
      <c r="J19" s="73"/>
      <c r="K19" s="85">
        <v>2.1300002722132607</v>
      </c>
      <c r="L19" s="86" t="s">
        <v>135</v>
      </c>
      <c r="M19" s="87">
        <v>8.3000000000000001E-3</v>
      </c>
      <c r="N19" s="87">
        <v>2.3400085678297176E-2</v>
      </c>
      <c r="O19" s="83">
        <v>0.14363200000000004</v>
      </c>
      <c r="P19" s="85">
        <v>109</v>
      </c>
      <c r="Q19" s="73"/>
      <c r="R19" s="83">
        <v>1.5639900000000005E-4</v>
      </c>
      <c r="S19" s="84">
        <v>1.0421106077300128E-10</v>
      </c>
      <c r="T19" s="84">
        <f t="shared" si="0"/>
        <v>6.7173610552572458E-11</v>
      </c>
      <c r="U19" s="84">
        <f>R19/'סכום נכסי הקרן'!$C$42</f>
        <v>2.5183988392031839E-12</v>
      </c>
    </row>
    <row r="20" spans="2:21">
      <c r="B20" s="76" t="s">
        <v>309</v>
      </c>
      <c r="C20" s="73">
        <v>6620496</v>
      </c>
      <c r="D20" s="86" t="s">
        <v>122</v>
      </c>
      <c r="E20" s="86" t="s">
        <v>26</v>
      </c>
      <c r="F20" s="73" t="s">
        <v>310</v>
      </c>
      <c r="G20" s="86" t="s">
        <v>296</v>
      </c>
      <c r="H20" s="73" t="s">
        <v>297</v>
      </c>
      <c r="I20" s="73" t="s">
        <v>133</v>
      </c>
      <c r="J20" s="73"/>
      <c r="K20" s="85">
        <v>4.04</v>
      </c>
      <c r="L20" s="86" t="s">
        <v>135</v>
      </c>
      <c r="M20" s="87">
        <v>1E-3</v>
      </c>
      <c r="N20" s="87">
        <v>2.3800022529499563E-2</v>
      </c>
      <c r="O20" s="83">
        <v>7.1816000000000019E-2</v>
      </c>
      <c r="P20" s="85">
        <v>99.07</v>
      </c>
      <c r="Q20" s="73"/>
      <c r="R20" s="83">
        <v>7.1018000000000017E-5</v>
      </c>
      <c r="S20" s="84">
        <v>2.4197717753852313E-11</v>
      </c>
      <c r="T20" s="84">
        <f t="shared" si="0"/>
        <v>3.0502340003597148E-11</v>
      </c>
      <c r="U20" s="84">
        <f>R20/'סכום נכסי הקרן'!$C$42</f>
        <v>1.1435600532134586E-12</v>
      </c>
    </row>
    <row r="21" spans="2:21">
      <c r="B21" s="76" t="s">
        <v>311</v>
      </c>
      <c r="C21" s="73">
        <v>1199850</v>
      </c>
      <c r="D21" s="86" t="s">
        <v>122</v>
      </c>
      <c r="E21" s="86" t="s">
        <v>26</v>
      </c>
      <c r="F21" s="73" t="s">
        <v>310</v>
      </c>
      <c r="G21" s="86" t="s">
        <v>296</v>
      </c>
      <c r="H21" s="73" t="s">
        <v>297</v>
      </c>
      <c r="I21" s="73" t="s">
        <v>133</v>
      </c>
      <c r="J21" s="73"/>
      <c r="K21" s="85">
        <v>2.5299999999999998</v>
      </c>
      <c r="L21" s="86" t="s">
        <v>135</v>
      </c>
      <c r="M21" s="87">
        <v>6.0000000000000001E-3</v>
      </c>
      <c r="N21" s="134">
        <v>2.35E-2</v>
      </c>
      <c r="O21" s="83">
        <v>0.18113600000000002</v>
      </c>
      <c r="P21" s="85">
        <v>107.75</v>
      </c>
      <c r="Q21" s="73"/>
      <c r="R21" s="83">
        <v>1.9470100000000006E-4</v>
      </c>
      <c r="S21" s="84">
        <v>1.6288146666437535E-10</v>
      </c>
      <c r="T21" s="84">
        <f t="shared" si="0"/>
        <v>8.3624378341270783E-11</v>
      </c>
      <c r="U21" s="84">
        <f>R21/'סכום נכסי הקרן'!$C$42</f>
        <v>3.1351528615381118E-12</v>
      </c>
    </row>
    <row r="22" spans="2:21">
      <c r="B22" s="76" t="s">
        <v>312</v>
      </c>
      <c r="C22" s="73">
        <v>1199868</v>
      </c>
      <c r="D22" s="86" t="s">
        <v>122</v>
      </c>
      <c r="E22" s="86" t="s">
        <v>26</v>
      </c>
      <c r="F22" s="73" t="s">
        <v>310</v>
      </c>
      <c r="G22" s="86" t="s">
        <v>296</v>
      </c>
      <c r="H22" s="73" t="s">
        <v>297</v>
      </c>
      <c r="I22" s="73" t="s">
        <v>133</v>
      </c>
      <c r="J22" s="73"/>
      <c r="K22" s="85">
        <v>3.47</v>
      </c>
      <c r="L22" s="86" t="s">
        <v>135</v>
      </c>
      <c r="M22" s="87">
        <v>1.7500000000000002E-2</v>
      </c>
      <c r="N22" s="134">
        <v>2.4299999999999999E-2</v>
      </c>
      <c r="O22" s="83">
        <v>0.27848699999999998</v>
      </c>
      <c r="P22" s="85">
        <v>109.67</v>
      </c>
      <c r="Q22" s="73"/>
      <c r="R22" s="83">
        <v>3.0481900000000006E-4</v>
      </c>
      <c r="S22" s="84">
        <v>8.4340528197471054E-11</v>
      </c>
      <c r="T22" s="84">
        <f t="shared" si="0"/>
        <v>1.3092022835839477E-10</v>
      </c>
      <c r="U22" s="84">
        <f>R22/'סכום נכסי הקרן'!$C$42</f>
        <v>4.9083166501516971E-12</v>
      </c>
    </row>
    <row r="23" spans="2:21">
      <c r="B23" s="76" t="s">
        <v>313</v>
      </c>
      <c r="C23" s="73">
        <v>6000210</v>
      </c>
      <c r="D23" s="86" t="s">
        <v>122</v>
      </c>
      <c r="E23" s="86" t="s">
        <v>26</v>
      </c>
      <c r="F23" s="73" t="s">
        <v>314</v>
      </c>
      <c r="G23" s="86" t="s">
        <v>315</v>
      </c>
      <c r="H23" s="73" t="s">
        <v>316</v>
      </c>
      <c r="I23" s="73" t="s">
        <v>133</v>
      </c>
      <c r="J23" s="73"/>
      <c r="K23" s="83">
        <v>4.2000000000001014</v>
      </c>
      <c r="L23" s="86" t="s">
        <v>135</v>
      </c>
      <c r="M23" s="87">
        <v>3.85E-2</v>
      </c>
      <c r="N23" s="87">
        <v>2.5200000000000607E-2</v>
      </c>
      <c r="O23" s="83">
        <v>16273609.179039001</v>
      </c>
      <c r="P23" s="85">
        <v>120.55</v>
      </c>
      <c r="Q23" s="73"/>
      <c r="R23" s="83">
        <v>19617.836005490004</v>
      </c>
      <c r="S23" s="84">
        <v>6.3011737579910538E-3</v>
      </c>
      <c r="T23" s="84">
        <f t="shared" si="0"/>
        <v>8.4258906752410108E-3</v>
      </c>
      <c r="U23" s="84">
        <f>R23/'סכום נכסי הקרן'!$C$42</f>
        <v>3.1589419001339163E-4</v>
      </c>
    </row>
    <row r="24" spans="2:21">
      <c r="B24" s="76" t="s">
        <v>317</v>
      </c>
      <c r="C24" s="73">
        <v>6000236</v>
      </c>
      <c r="D24" s="86" t="s">
        <v>122</v>
      </c>
      <c r="E24" s="86" t="s">
        <v>26</v>
      </c>
      <c r="F24" s="73" t="s">
        <v>314</v>
      </c>
      <c r="G24" s="86" t="s">
        <v>315</v>
      </c>
      <c r="H24" s="73" t="s">
        <v>316</v>
      </c>
      <c r="I24" s="73" t="s">
        <v>133</v>
      </c>
      <c r="J24" s="73"/>
      <c r="K24" s="83">
        <v>1.8600000000000347</v>
      </c>
      <c r="L24" s="86" t="s">
        <v>135</v>
      </c>
      <c r="M24" s="87">
        <v>4.4999999999999998E-2</v>
      </c>
      <c r="N24" s="87">
        <v>2.630000000000092E-2</v>
      </c>
      <c r="O24" s="83">
        <v>6848567.4368900005</v>
      </c>
      <c r="P24" s="85">
        <v>117.23</v>
      </c>
      <c r="Q24" s="73"/>
      <c r="R24" s="83">
        <v>8028.5754596020024</v>
      </c>
      <c r="S24" s="84">
        <v>2.3171463065960862E-3</v>
      </c>
      <c r="T24" s="84">
        <f t="shared" si="0"/>
        <v>3.4482854827412269E-3</v>
      </c>
      <c r="U24" s="84">
        <f>R24/'סכום נכסי הקרן'!$C$42</f>
        <v>1.2927931200274199E-4</v>
      </c>
    </row>
    <row r="25" spans="2:21">
      <c r="B25" s="76" t="s">
        <v>318</v>
      </c>
      <c r="C25" s="73">
        <v>6000285</v>
      </c>
      <c r="D25" s="86" t="s">
        <v>122</v>
      </c>
      <c r="E25" s="86" t="s">
        <v>26</v>
      </c>
      <c r="F25" s="73" t="s">
        <v>314</v>
      </c>
      <c r="G25" s="86" t="s">
        <v>315</v>
      </c>
      <c r="H25" s="73" t="s">
        <v>316</v>
      </c>
      <c r="I25" s="73" t="s">
        <v>133</v>
      </c>
      <c r="J25" s="73"/>
      <c r="K25" s="83">
        <v>6.6600000000000108</v>
      </c>
      <c r="L25" s="86" t="s">
        <v>135</v>
      </c>
      <c r="M25" s="87">
        <v>2.3900000000000001E-2</v>
      </c>
      <c r="N25" s="87">
        <v>2.8199999999999829E-2</v>
      </c>
      <c r="O25" s="83">
        <v>24095918.595692005</v>
      </c>
      <c r="P25" s="85">
        <v>108.05</v>
      </c>
      <c r="Q25" s="73"/>
      <c r="R25" s="83">
        <v>26035.639435042005</v>
      </c>
      <c r="S25" s="84">
        <v>6.1956805438342808E-3</v>
      </c>
      <c r="T25" s="84">
        <f t="shared" si="0"/>
        <v>1.1182347098745571E-2</v>
      </c>
      <c r="U25" s="84">
        <f>R25/'סכום נכסי הקרן'!$C$42</f>
        <v>4.1923621078857542E-4</v>
      </c>
    </row>
    <row r="26" spans="2:21">
      <c r="B26" s="76" t="s">
        <v>319</v>
      </c>
      <c r="C26" s="73">
        <v>6000384</v>
      </c>
      <c r="D26" s="86" t="s">
        <v>122</v>
      </c>
      <c r="E26" s="86" t="s">
        <v>26</v>
      </c>
      <c r="F26" s="73" t="s">
        <v>314</v>
      </c>
      <c r="G26" s="86" t="s">
        <v>315</v>
      </c>
      <c r="H26" s="73" t="s">
        <v>316</v>
      </c>
      <c r="I26" s="73" t="s">
        <v>133</v>
      </c>
      <c r="J26" s="73"/>
      <c r="K26" s="83">
        <v>3.750000000000302</v>
      </c>
      <c r="L26" s="86" t="s">
        <v>135</v>
      </c>
      <c r="M26" s="87">
        <v>0.01</v>
      </c>
      <c r="N26" s="87">
        <v>2.3700000000000686E-2</v>
      </c>
      <c r="O26" s="83">
        <v>2366733.0825520004</v>
      </c>
      <c r="P26" s="85">
        <v>104.44</v>
      </c>
      <c r="Q26" s="73"/>
      <c r="R26" s="83">
        <v>2471.8159071590007</v>
      </c>
      <c r="S26" s="84">
        <v>1.9694202682208565E-3</v>
      </c>
      <c r="T26" s="84">
        <f t="shared" si="0"/>
        <v>1.0616487260478153E-3</v>
      </c>
      <c r="U26" s="84">
        <f>R26/'סכום נכסי הקרן'!$C$42</f>
        <v>3.9802161850863437E-5</v>
      </c>
    </row>
    <row r="27" spans="2:21">
      <c r="B27" s="76" t="s">
        <v>320</v>
      </c>
      <c r="C27" s="73">
        <v>6000392</v>
      </c>
      <c r="D27" s="86" t="s">
        <v>122</v>
      </c>
      <c r="E27" s="86" t="s">
        <v>26</v>
      </c>
      <c r="F27" s="73" t="s">
        <v>314</v>
      </c>
      <c r="G27" s="86" t="s">
        <v>315</v>
      </c>
      <c r="H27" s="73" t="s">
        <v>316</v>
      </c>
      <c r="I27" s="73" t="s">
        <v>133</v>
      </c>
      <c r="J27" s="73"/>
      <c r="K27" s="83">
        <v>11.639999999999802</v>
      </c>
      <c r="L27" s="86" t="s">
        <v>135</v>
      </c>
      <c r="M27" s="87">
        <v>1.2500000000000001E-2</v>
      </c>
      <c r="N27" s="87">
        <v>2.8999999999999155E-2</v>
      </c>
      <c r="O27" s="83">
        <v>10294847.455802001</v>
      </c>
      <c r="P27" s="85">
        <v>91.1</v>
      </c>
      <c r="Q27" s="73"/>
      <c r="R27" s="83">
        <v>9378.605662942</v>
      </c>
      <c r="S27" s="84">
        <v>2.3986863195968938E-3</v>
      </c>
      <c r="T27" s="84">
        <f t="shared" si="0"/>
        <v>4.0281255272004062E-3</v>
      </c>
      <c r="U27" s="84">
        <f>R27/'סכום נכסי הקרן'!$C$42</f>
        <v>1.5101803473741861E-4</v>
      </c>
    </row>
    <row r="28" spans="2:21">
      <c r="B28" s="76" t="s">
        <v>321</v>
      </c>
      <c r="C28" s="73">
        <v>1196781</v>
      </c>
      <c r="D28" s="86" t="s">
        <v>122</v>
      </c>
      <c r="E28" s="86" t="s">
        <v>26</v>
      </c>
      <c r="F28" s="73" t="s">
        <v>314</v>
      </c>
      <c r="G28" s="86" t="s">
        <v>315</v>
      </c>
      <c r="H28" s="73" t="s">
        <v>316</v>
      </c>
      <c r="I28" s="73" t="s">
        <v>133</v>
      </c>
      <c r="J28" s="73"/>
      <c r="K28" s="83">
        <v>8.4299999999968556</v>
      </c>
      <c r="L28" s="86" t="s">
        <v>135</v>
      </c>
      <c r="M28" s="87">
        <v>0.03</v>
      </c>
      <c r="N28" s="87">
        <v>2.8899999999991072E-2</v>
      </c>
      <c r="O28" s="83">
        <v>1250001.8669770001</v>
      </c>
      <c r="P28" s="85">
        <v>102.99</v>
      </c>
      <c r="Q28" s="73"/>
      <c r="R28" s="83">
        <v>1287.376929535</v>
      </c>
      <c r="S28" s="84">
        <v>1.122446990927948E-3</v>
      </c>
      <c r="T28" s="84">
        <f t="shared" si="0"/>
        <v>5.529303671951265E-4</v>
      </c>
      <c r="U28" s="84">
        <f>R28/'סכום נכסי הקרן'!$C$42</f>
        <v>2.0729854826168341E-5</v>
      </c>
    </row>
    <row r="29" spans="2:21">
      <c r="B29" s="76" t="s">
        <v>322</v>
      </c>
      <c r="C29" s="73">
        <v>1196799</v>
      </c>
      <c r="D29" s="86" t="s">
        <v>122</v>
      </c>
      <c r="E29" s="86" t="s">
        <v>26</v>
      </c>
      <c r="F29" s="73" t="s">
        <v>314</v>
      </c>
      <c r="G29" s="86" t="s">
        <v>315</v>
      </c>
      <c r="H29" s="73" t="s">
        <v>316</v>
      </c>
      <c r="I29" s="73" t="s">
        <v>133</v>
      </c>
      <c r="J29" s="73"/>
      <c r="K29" s="83">
        <v>11.160000000000389</v>
      </c>
      <c r="L29" s="86" t="s">
        <v>135</v>
      </c>
      <c r="M29" s="87">
        <v>3.2000000000000001E-2</v>
      </c>
      <c r="N29" s="87">
        <v>2.9200000000001523E-2</v>
      </c>
      <c r="O29" s="83">
        <v>8242488.3613100005</v>
      </c>
      <c r="P29" s="85">
        <v>105.31</v>
      </c>
      <c r="Q29" s="73"/>
      <c r="R29" s="83">
        <v>8680.1650071789991</v>
      </c>
      <c r="S29" s="84">
        <v>6.0445728652085851E-3</v>
      </c>
      <c r="T29" s="84">
        <f t="shared" si="0"/>
        <v>3.7281441935326262E-3</v>
      </c>
      <c r="U29" s="84">
        <f>R29/'סכום נכסי הקרן'!$C$42</f>
        <v>1.3977146579052091E-4</v>
      </c>
    </row>
    <row r="30" spans="2:21">
      <c r="B30" s="76" t="s">
        <v>323</v>
      </c>
      <c r="C30" s="73">
        <v>1147503</v>
      </c>
      <c r="D30" s="86" t="s">
        <v>122</v>
      </c>
      <c r="E30" s="86" t="s">
        <v>26</v>
      </c>
      <c r="F30" s="73" t="s">
        <v>324</v>
      </c>
      <c r="G30" s="86" t="s">
        <v>131</v>
      </c>
      <c r="H30" s="73" t="s">
        <v>316</v>
      </c>
      <c r="I30" s="73" t="s">
        <v>133</v>
      </c>
      <c r="J30" s="73"/>
      <c r="K30" s="83">
        <v>6.239999999999899</v>
      </c>
      <c r="L30" s="86" t="s">
        <v>135</v>
      </c>
      <c r="M30" s="87">
        <v>2.6499999999999999E-2</v>
      </c>
      <c r="N30" s="87">
        <v>2.6499999999998018E-2</v>
      </c>
      <c r="O30" s="83">
        <v>2465323.3542560004</v>
      </c>
      <c r="P30" s="85">
        <v>112.76</v>
      </c>
      <c r="Q30" s="73"/>
      <c r="R30" s="83">
        <v>2779.8986714470007</v>
      </c>
      <c r="S30" s="84">
        <v>1.6485122060209449E-3</v>
      </c>
      <c r="T30" s="84">
        <f t="shared" si="0"/>
        <v>1.193970746177369E-3</v>
      </c>
      <c r="U30" s="84">
        <f>R30/'סכום נכסי הקרן'!$C$42</f>
        <v>4.4763032930355035E-5</v>
      </c>
    </row>
    <row r="31" spans="2:21">
      <c r="B31" s="76" t="s">
        <v>325</v>
      </c>
      <c r="C31" s="73">
        <v>1134436</v>
      </c>
      <c r="D31" s="86" t="s">
        <v>122</v>
      </c>
      <c r="E31" s="86" t="s">
        <v>26</v>
      </c>
      <c r="F31" s="73" t="s">
        <v>326</v>
      </c>
      <c r="G31" s="86" t="s">
        <v>308</v>
      </c>
      <c r="H31" s="73" t="s">
        <v>327</v>
      </c>
      <c r="I31" s="73" t="s">
        <v>305</v>
      </c>
      <c r="J31" s="73"/>
      <c r="K31" s="83">
        <v>1</v>
      </c>
      <c r="L31" s="86" t="s">
        <v>135</v>
      </c>
      <c r="M31" s="87">
        <v>6.5000000000000006E-3</v>
      </c>
      <c r="N31" s="87">
        <v>2.5500000000005869E-2</v>
      </c>
      <c r="O31" s="83">
        <v>932946.45250500028</v>
      </c>
      <c r="P31" s="85">
        <v>109.23</v>
      </c>
      <c r="Q31" s="83">
        <v>3.7394700260000007</v>
      </c>
      <c r="R31" s="83">
        <v>1022.7968825280002</v>
      </c>
      <c r="S31" s="84">
        <v>8.5452083726690446E-4</v>
      </c>
      <c r="T31" s="84">
        <f t="shared" si="0"/>
        <v>4.392928309089001E-4</v>
      </c>
      <c r="U31" s="84">
        <f>R31/'סכום נכסי הקרן'!$C$42</f>
        <v>1.6469481785044342E-5</v>
      </c>
    </row>
    <row r="32" spans="2:21">
      <c r="B32" s="76" t="s">
        <v>328</v>
      </c>
      <c r="C32" s="73">
        <v>1138650</v>
      </c>
      <c r="D32" s="86" t="s">
        <v>122</v>
      </c>
      <c r="E32" s="86" t="s">
        <v>26</v>
      </c>
      <c r="F32" s="73" t="s">
        <v>326</v>
      </c>
      <c r="G32" s="86" t="s">
        <v>308</v>
      </c>
      <c r="H32" s="73" t="s">
        <v>316</v>
      </c>
      <c r="I32" s="73" t="s">
        <v>133</v>
      </c>
      <c r="J32" s="73"/>
      <c r="K32" s="83">
        <v>3.3500000000000156</v>
      </c>
      <c r="L32" s="86" t="s">
        <v>135</v>
      </c>
      <c r="M32" s="87">
        <v>1.34E-2</v>
      </c>
      <c r="N32" s="87">
        <v>3.0000000000000311E-2</v>
      </c>
      <c r="O32" s="83">
        <v>29344352.243408002</v>
      </c>
      <c r="P32" s="85">
        <v>107.07</v>
      </c>
      <c r="Q32" s="73"/>
      <c r="R32" s="83">
        <v>31418.998026590005</v>
      </c>
      <c r="S32" s="84">
        <v>9.4890548380567805E-3</v>
      </c>
      <c r="T32" s="84">
        <f t="shared" si="0"/>
        <v>1.3494507876586161E-2</v>
      </c>
      <c r="U32" s="84">
        <f>R32/'סכום נכסי הקרן'!$C$42</f>
        <v>5.0592118977161855E-4</v>
      </c>
    </row>
    <row r="33" spans="2:21">
      <c r="B33" s="76" t="s">
        <v>329</v>
      </c>
      <c r="C33" s="73">
        <v>1156603</v>
      </c>
      <c r="D33" s="86" t="s">
        <v>122</v>
      </c>
      <c r="E33" s="86" t="s">
        <v>26</v>
      </c>
      <c r="F33" s="73" t="s">
        <v>326</v>
      </c>
      <c r="G33" s="86" t="s">
        <v>308</v>
      </c>
      <c r="H33" s="73" t="s">
        <v>316</v>
      </c>
      <c r="I33" s="73" t="s">
        <v>133</v>
      </c>
      <c r="J33" s="73"/>
      <c r="K33" s="83">
        <v>3.329999999999901</v>
      </c>
      <c r="L33" s="86" t="s">
        <v>135</v>
      </c>
      <c r="M33" s="87">
        <v>1.77E-2</v>
      </c>
      <c r="N33" s="87">
        <v>3.0099999999999204E-2</v>
      </c>
      <c r="O33" s="83">
        <v>17273485.88185</v>
      </c>
      <c r="P33" s="85">
        <v>107.4</v>
      </c>
      <c r="Q33" s="73"/>
      <c r="R33" s="83">
        <v>18551.723626948002</v>
      </c>
      <c r="S33" s="84">
        <v>6.2655868799950786E-3</v>
      </c>
      <c r="T33" s="84">
        <f t="shared" si="0"/>
        <v>7.9679937723103195E-3</v>
      </c>
      <c r="U33" s="84">
        <f>R33/'סכום נכסי הקרן'!$C$42</f>
        <v>2.9872722490120854E-4</v>
      </c>
    </row>
    <row r="34" spans="2:21">
      <c r="B34" s="76" t="s">
        <v>330</v>
      </c>
      <c r="C34" s="73">
        <v>1156611</v>
      </c>
      <c r="D34" s="86" t="s">
        <v>122</v>
      </c>
      <c r="E34" s="86" t="s">
        <v>26</v>
      </c>
      <c r="F34" s="73" t="s">
        <v>326</v>
      </c>
      <c r="G34" s="86" t="s">
        <v>308</v>
      </c>
      <c r="H34" s="73" t="s">
        <v>316</v>
      </c>
      <c r="I34" s="73" t="s">
        <v>133</v>
      </c>
      <c r="J34" s="73"/>
      <c r="K34" s="83">
        <v>6.3300000000000036</v>
      </c>
      <c r="L34" s="86" t="s">
        <v>135</v>
      </c>
      <c r="M34" s="87">
        <v>2.4799999999999999E-2</v>
      </c>
      <c r="N34" s="87">
        <v>3.139999999999999E-2</v>
      </c>
      <c r="O34" s="83">
        <v>32479410.841132008</v>
      </c>
      <c r="P34" s="85">
        <v>107.59</v>
      </c>
      <c r="Q34" s="73"/>
      <c r="R34" s="83">
        <v>34944.598387236008</v>
      </c>
      <c r="S34" s="84">
        <v>9.8587067622399847E-3</v>
      </c>
      <c r="T34" s="84">
        <f t="shared" si="0"/>
        <v>1.5008758642831747E-2</v>
      </c>
      <c r="U34" s="84">
        <f>R34/'סכום נכסי הקרן'!$C$42</f>
        <v>5.6269180758723898E-4</v>
      </c>
    </row>
    <row r="35" spans="2:21">
      <c r="B35" s="76" t="s">
        <v>331</v>
      </c>
      <c r="C35" s="73">
        <v>1178672</v>
      </c>
      <c r="D35" s="86" t="s">
        <v>122</v>
      </c>
      <c r="E35" s="86" t="s">
        <v>26</v>
      </c>
      <c r="F35" s="73" t="s">
        <v>326</v>
      </c>
      <c r="G35" s="86" t="s">
        <v>308</v>
      </c>
      <c r="H35" s="73" t="s">
        <v>327</v>
      </c>
      <c r="I35" s="73" t="s">
        <v>305</v>
      </c>
      <c r="J35" s="73"/>
      <c r="K35" s="83">
        <v>7.6900000000001301</v>
      </c>
      <c r="L35" s="86" t="s">
        <v>135</v>
      </c>
      <c r="M35" s="87">
        <v>9.0000000000000011E-3</v>
      </c>
      <c r="N35" s="87">
        <v>3.2000000000000875E-2</v>
      </c>
      <c r="O35" s="83">
        <v>17360573.560160004</v>
      </c>
      <c r="P35" s="85">
        <v>92.19</v>
      </c>
      <c r="Q35" s="73"/>
      <c r="R35" s="83">
        <v>16004.713333368001</v>
      </c>
      <c r="S35" s="84">
        <v>9.1198833997129664E-3</v>
      </c>
      <c r="T35" s="84">
        <f t="shared" si="0"/>
        <v>6.8740489418808656E-3</v>
      </c>
      <c r="U35" s="84">
        <f>R35/'סכום נכסי הקרן'!$C$42</f>
        <v>2.5771425316359879E-4</v>
      </c>
    </row>
    <row r="36" spans="2:21">
      <c r="B36" s="76" t="s">
        <v>332</v>
      </c>
      <c r="C36" s="73">
        <v>1178680</v>
      </c>
      <c r="D36" s="86" t="s">
        <v>122</v>
      </c>
      <c r="E36" s="86" t="s">
        <v>26</v>
      </c>
      <c r="F36" s="73" t="s">
        <v>326</v>
      </c>
      <c r="G36" s="86" t="s">
        <v>308</v>
      </c>
      <c r="H36" s="73" t="s">
        <v>327</v>
      </c>
      <c r="I36" s="73" t="s">
        <v>305</v>
      </c>
      <c r="J36" s="73"/>
      <c r="K36" s="83">
        <v>11.180000000000105</v>
      </c>
      <c r="L36" s="86" t="s">
        <v>135</v>
      </c>
      <c r="M36" s="87">
        <v>1.6899999999999998E-2</v>
      </c>
      <c r="N36" s="87">
        <v>3.3200000000000202E-2</v>
      </c>
      <c r="O36" s="83">
        <v>21711884.386837002</v>
      </c>
      <c r="P36" s="85">
        <v>92.05</v>
      </c>
      <c r="Q36" s="73"/>
      <c r="R36" s="83">
        <v>19985.788410155001</v>
      </c>
      <c r="S36" s="84">
        <v>8.1077722503134914E-3</v>
      </c>
      <c r="T36" s="84">
        <f t="shared" si="0"/>
        <v>8.5839267978047671E-3</v>
      </c>
      <c r="U36" s="84">
        <f>R36/'סכום נכסי הקרן'!$C$42</f>
        <v>3.2181910582992722E-4</v>
      </c>
    </row>
    <row r="37" spans="2:21">
      <c r="B37" s="76" t="s">
        <v>333</v>
      </c>
      <c r="C37" s="73">
        <v>1133149</v>
      </c>
      <c r="D37" s="86" t="s">
        <v>122</v>
      </c>
      <c r="E37" s="86" t="s">
        <v>26</v>
      </c>
      <c r="F37" s="73" t="s">
        <v>334</v>
      </c>
      <c r="G37" s="86" t="s">
        <v>308</v>
      </c>
      <c r="H37" s="73" t="s">
        <v>335</v>
      </c>
      <c r="I37" s="73" t="s">
        <v>133</v>
      </c>
      <c r="J37" s="73"/>
      <c r="K37" s="83">
        <v>2.5199999999999565</v>
      </c>
      <c r="L37" s="86" t="s">
        <v>135</v>
      </c>
      <c r="M37" s="87">
        <v>3.2000000000000001E-2</v>
      </c>
      <c r="N37" s="87">
        <v>2.9899999999999167E-2</v>
      </c>
      <c r="O37" s="83">
        <v>10472963.659458002</v>
      </c>
      <c r="P37" s="85">
        <v>112.5</v>
      </c>
      <c r="Q37" s="73"/>
      <c r="R37" s="83">
        <v>11782.084112901</v>
      </c>
      <c r="S37" s="84">
        <v>7.4655141374489128E-3</v>
      </c>
      <c r="T37" s="84">
        <f t="shared" si="0"/>
        <v>5.0604232104915162E-3</v>
      </c>
      <c r="U37" s="84">
        <f>R37/'סכום נכסי הקרן'!$C$42</f>
        <v>1.8971979970028034E-4</v>
      </c>
    </row>
    <row r="38" spans="2:21">
      <c r="B38" s="76" t="s">
        <v>336</v>
      </c>
      <c r="C38" s="73">
        <v>1158609</v>
      </c>
      <c r="D38" s="86" t="s">
        <v>122</v>
      </c>
      <c r="E38" s="86" t="s">
        <v>26</v>
      </c>
      <c r="F38" s="73" t="s">
        <v>334</v>
      </c>
      <c r="G38" s="86" t="s">
        <v>308</v>
      </c>
      <c r="H38" s="73" t="s">
        <v>335</v>
      </c>
      <c r="I38" s="73" t="s">
        <v>133</v>
      </c>
      <c r="J38" s="73"/>
      <c r="K38" s="83">
        <v>4.2899999999999485</v>
      </c>
      <c r="L38" s="86" t="s">
        <v>135</v>
      </c>
      <c r="M38" s="87">
        <v>1.1399999999999999E-2</v>
      </c>
      <c r="N38" s="87">
        <v>3.0999999999999233E-2</v>
      </c>
      <c r="O38" s="83">
        <v>11410061.038518002</v>
      </c>
      <c r="P38" s="85">
        <v>100.96</v>
      </c>
      <c r="Q38" s="83">
        <v>142.64545314900005</v>
      </c>
      <c r="R38" s="83">
        <v>11662.243258709002</v>
      </c>
      <c r="S38" s="84">
        <v>4.8286682716371645E-3</v>
      </c>
      <c r="T38" s="84">
        <f t="shared" si="0"/>
        <v>5.0089513796755846E-3</v>
      </c>
      <c r="U38" s="84">
        <f>R38/'סכום נכסי הקרן'!$C$42</f>
        <v>1.8779007465033601E-4</v>
      </c>
    </row>
    <row r="39" spans="2:21">
      <c r="B39" s="76" t="s">
        <v>337</v>
      </c>
      <c r="C39" s="73">
        <v>1172782</v>
      </c>
      <c r="D39" s="86" t="s">
        <v>122</v>
      </c>
      <c r="E39" s="86" t="s">
        <v>26</v>
      </c>
      <c r="F39" s="73" t="s">
        <v>334</v>
      </c>
      <c r="G39" s="86" t="s">
        <v>308</v>
      </c>
      <c r="H39" s="73" t="s">
        <v>335</v>
      </c>
      <c r="I39" s="73" t="s">
        <v>133</v>
      </c>
      <c r="J39" s="73"/>
      <c r="K39" s="83">
        <v>6.500000000000159</v>
      </c>
      <c r="L39" s="86" t="s">
        <v>135</v>
      </c>
      <c r="M39" s="87">
        <v>9.1999999999999998E-3</v>
      </c>
      <c r="N39" s="87">
        <v>3.2900000000000616E-2</v>
      </c>
      <c r="O39" s="83">
        <v>16260317.825630002</v>
      </c>
      <c r="P39" s="85">
        <v>96.51</v>
      </c>
      <c r="Q39" s="73"/>
      <c r="R39" s="83">
        <v>15692.833178607001</v>
      </c>
      <c r="S39" s="84">
        <v>8.1240171558451812E-3</v>
      </c>
      <c r="T39" s="84">
        <f t="shared" si="0"/>
        <v>6.7400959367146475E-3</v>
      </c>
      <c r="U39" s="84">
        <f>R39/'סכום נכסי הקרן'!$C$42</f>
        <v>2.5269223499391349E-4</v>
      </c>
    </row>
    <row r="40" spans="2:21">
      <c r="B40" s="76" t="s">
        <v>338</v>
      </c>
      <c r="C40" s="73">
        <v>1133487</v>
      </c>
      <c r="D40" s="86" t="s">
        <v>122</v>
      </c>
      <c r="E40" s="86" t="s">
        <v>26</v>
      </c>
      <c r="F40" s="73" t="s">
        <v>339</v>
      </c>
      <c r="G40" s="86" t="s">
        <v>308</v>
      </c>
      <c r="H40" s="73" t="s">
        <v>340</v>
      </c>
      <c r="I40" s="73" t="s">
        <v>305</v>
      </c>
      <c r="J40" s="73"/>
      <c r="K40" s="83">
        <v>2.6100000000001056</v>
      </c>
      <c r="L40" s="86" t="s">
        <v>135</v>
      </c>
      <c r="M40" s="87">
        <v>2.3399999999999997E-2</v>
      </c>
      <c r="N40" s="87">
        <v>3.1400000000000927E-2</v>
      </c>
      <c r="O40" s="83">
        <v>7969384.3046080014</v>
      </c>
      <c r="P40" s="85">
        <v>110.3</v>
      </c>
      <c r="Q40" s="73"/>
      <c r="R40" s="83">
        <v>8790.2302262870016</v>
      </c>
      <c r="S40" s="84">
        <v>3.0781685429070592E-3</v>
      </c>
      <c r="T40" s="84">
        <f t="shared" si="0"/>
        <v>3.7754173740756252E-3</v>
      </c>
      <c r="U40" s="84">
        <f>R40/'סכום נכסי הקרן'!$C$42</f>
        <v>1.415437796802404E-4</v>
      </c>
    </row>
    <row r="41" spans="2:21">
      <c r="B41" s="76" t="s">
        <v>341</v>
      </c>
      <c r="C41" s="73">
        <v>1160944</v>
      </c>
      <c r="D41" s="86" t="s">
        <v>122</v>
      </c>
      <c r="E41" s="86" t="s">
        <v>26</v>
      </c>
      <c r="F41" s="73" t="s">
        <v>339</v>
      </c>
      <c r="G41" s="86" t="s">
        <v>308</v>
      </c>
      <c r="H41" s="73" t="s">
        <v>340</v>
      </c>
      <c r="I41" s="73" t="s">
        <v>305</v>
      </c>
      <c r="J41" s="73"/>
      <c r="K41" s="83">
        <v>5.8900000000001098</v>
      </c>
      <c r="L41" s="86" t="s">
        <v>135</v>
      </c>
      <c r="M41" s="87">
        <v>6.5000000000000006E-3</v>
      </c>
      <c r="N41" s="87">
        <v>3.1800000000000821E-2</v>
      </c>
      <c r="O41" s="83">
        <v>23050191.242206</v>
      </c>
      <c r="P41" s="85">
        <v>95.32</v>
      </c>
      <c r="Q41" s="73"/>
      <c r="R41" s="83">
        <v>21971.442139139999</v>
      </c>
      <c r="S41" s="84">
        <v>1.0797904400109817E-2</v>
      </c>
      <c r="T41" s="84">
        <f t="shared" si="0"/>
        <v>9.4367681221297402E-3</v>
      </c>
      <c r="U41" s="84">
        <f>R41/'סכום נכסי הקרן'!$C$42</f>
        <v>3.5379289112353712E-4</v>
      </c>
    </row>
    <row r="42" spans="2:21">
      <c r="B42" s="76" t="s">
        <v>342</v>
      </c>
      <c r="C42" s="73">
        <v>1195999</v>
      </c>
      <c r="D42" s="86" t="s">
        <v>122</v>
      </c>
      <c r="E42" s="86" t="s">
        <v>26</v>
      </c>
      <c r="F42" s="73" t="s">
        <v>339</v>
      </c>
      <c r="G42" s="86" t="s">
        <v>308</v>
      </c>
      <c r="H42" s="73" t="s">
        <v>340</v>
      </c>
      <c r="I42" s="73" t="s">
        <v>305</v>
      </c>
      <c r="J42" s="73"/>
      <c r="K42" s="83">
        <v>8.8000000000029868</v>
      </c>
      <c r="L42" s="86" t="s">
        <v>135</v>
      </c>
      <c r="M42" s="87">
        <v>2.64E-2</v>
      </c>
      <c r="N42" s="87">
        <v>3.0300000000014933E-2</v>
      </c>
      <c r="O42" s="83">
        <v>1009414.5677000001</v>
      </c>
      <c r="P42" s="85">
        <v>99.52</v>
      </c>
      <c r="Q42" s="73"/>
      <c r="R42" s="83">
        <v>1004.5694264500002</v>
      </c>
      <c r="S42" s="84">
        <v>3.3647152256666671E-3</v>
      </c>
      <c r="T42" s="84">
        <f t="shared" si="0"/>
        <v>4.3146411054657233E-4</v>
      </c>
      <c r="U42" s="84">
        <f>R42/'סכום נכסי הקרן'!$C$42</f>
        <v>1.6175976045055837E-5</v>
      </c>
    </row>
    <row r="43" spans="2:21">
      <c r="B43" s="76" t="s">
        <v>343</v>
      </c>
      <c r="C43" s="73">
        <v>1138924</v>
      </c>
      <c r="D43" s="86" t="s">
        <v>122</v>
      </c>
      <c r="E43" s="86" t="s">
        <v>26</v>
      </c>
      <c r="F43" s="73" t="s">
        <v>344</v>
      </c>
      <c r="G43" s="86" t="s">
        <v>308</v>
      </c>
      <c r="H43" s="73" t="s">
        <v>335</v>
      </c>
      <c r="I43" s="73" t="s">
        <v>133</v>
      </c>
      <c r="J43" s="73"/>
      <c r="K43" s="83">
        <v>2.2599999999998515</v>
      </c>
      <c r="L43" s="86" t="s">
        <v>135</v>
      </c>
      <c r="M43" s="87">
        <v>1.34E-2</v>
      </c>
      <c r="N43" s="87">
        <v>2.9599999999998516E-2</v>
      </c>
      <c r="O43" s="83">
        <v>2475491.4864300005</v>
      </c>
      <c r="P43" s="85">
        <v>109.14</v>
      </c>
      <c r="Q43" s="73"/>
      <c r="R43" s="83">
        <v>2701.7512111900005</v>
      </c>
      <c r="S43" s="84">
        <v>4.6428561736132079E-3</v>
      </c>
      <c r="T43" s="84">
        <f t="shared" si="0"/>
        <v>1.1604062920505757E-3</v>
      </c>
      <c r="U43" s="84">
        <f>R43/'סכום נכסי הקרן'!$C$42</f>
        <v>4.350467147537191E-5</v>
      </c>
    </row>
    <row r="44" spans="2:21">
      <c r="B44" s="76" t="s">
        <v>345</v>
      </c>
      <c r="C44" s="73">
        <v>1151117</v>
      </c>
      <c r="D44" s="86" t="s">
        <v>122</v>
      </c>
      <c r="E44" s="86" t="s">
        <v>26</v>
      </c>
      <c r="F44" s="73" t="s">
        <v>344</v>
      </c>
      <c r="G44" s="86" t="s">
        <v>308</v>
      </c>
      <c r="H44" s="73" t="s">
        <v>340</v>
      </c>
      <c r="I44" s="73" t="s">
        <v>305</v>
      </c>
      <c r="J44" s="73"/>
      <c r="K44" s="83">
        <v>3.5900000000000549</v>
      </c>
      <c r="L44" s="86" t="s">
        <v>135</v>
      </c>
      <c r="M44" s="87">
        <v>1.8200000000000001E-2</v>
      </c>
      <c r="N44" s="87">
        <v>2.9600000000000223E-2</v>
      </c>
      <c r="O44" s="83">
        <v>6657387.8335630009</v>
      </c>
      <c r="P44" s="85">
        <v>107.72</v>
      </c>
      <c r="Q44" s="73"/>
      <c r="R44" s="83">
        <v>7171.3382603790005</v>
      </c>
      <c r="S44" s="84">
        <v>1.2471082025909193E-2</v>
      </c>
      <c r="T44" s="84">
        <f t="shared" si="0"/>
        <v>3.08010078992488E-3</v>
      </c>
      <c r="U44" s="84">
        <f>R44/'סכום נכסי הקרן'!$C$42</f>
        <v>1.1547573801924469E-4</v>
      </c>
    </row>
    <row r="45" spans="2:21">
      <c r="B45" s="76" t="s">
        <v>346</v>
      </c>
      <c r="C45" s="73">
        <v>1161512</v>
      </c>
      <c r="D45" s="86" t="s">
        <v>122</v>
      </c>
      <c r="E45" s="86" t="s">
        <v>26</v>
      </c>
      <c r="F45" s="73" t="s">
        <v>344</v>
      </c>
      <c r="G45" s="86" t="s">
        <v>308</v>
      </c>
      <c r="H45" s="73" t="s">
        <v>340</v>
      </c>
      <c r="I45" s="73" t="s">
        <v>305</v>
      </c>
      <c r="J45" s="73"/>
      <c r="K45" s="83">
        <v>2.0299999999999372</v>
      </c>
      <c r="L45" s="86" t="s">
        <v>135</v>
      </c>
      <c r="M45" s="87">
        <v>2E-3</v>
      </c>
      <c r="N45" s="87">
        <v>2.8899999999998104E-2</v>
      </c>
      <c r="O45" s="83">
        <v>5315308.7297250014</v>
      </c>
      <c r="P45" s="85">
        <v>104.5</v>
      </c>
      <c r="Q45" s="73"/>
      <c r="R45" s="83">
        <v>5554.497787145001</v>
      </c>
      <c r="S45" s="84">
        <v>1.6106996150681823E-2</v>
      </c>
      <c r="T45" s="84">
        <f t="shared" si="0"/>
        <v>2.3856653250263985E-3</v>
      </c>
      <c r="U45" s="84">
        <f>R45/'סכום נכסי הקרן'!$C$42</f>
        <v>8.9440730308394689E-5</v>
      </c>
    </row>
    <row r="46" spans="2:21">
      <c r="B46" s="76" t="s">
        <v>347</v>
      </c>
      <c r="C46" s="73">
        <v>7590128</v>
      </c>
      <c r="D46" s="86" t="s">
        <v>122</v>
      </c>
      <c r="E46" s="86" t="s">
        <v>26</v>
      </c>
      <c r="F46" s="73" t="s">
        <v>348</v>
      </c>
      <c r="G46" s="86" t="s">
        <v>308</v>
      </c>
      <c r="H46" s="73" t="s">
        <v>340</v>
      </c>
      <c r="I46" s="73" t="s">
        <v>305</v>
      </c>
      <c r="J46" s="73"/>
      <c r="K46" s="83">
        <v>1.460000000000341</v>
      </c>
      <c r="L46" s="86" t="s">
        <v>135</v>
      </c>
      <c r="M46" s="87">
        <v>4.7500000000000001E-2</v>
      </c>
      <c r="N46" s="87">
        <v>3.270000000000528E-2</v>
      </c>
      <c r="O46" s="83">
        <v>2593170.8847990003</v>
      </c>
      <c r="P46" s="85">
        <v>137.97999999999999</v>
      </c>
      <c r="Q46" s="83"/>
      <c r="R46" s="83">
        <v>3578.0571899930005</v>
      </c>
      <c r="S46" s="84">
        <v>2.0091281147779903E-3</v>
      </c>
      <c r="T46" s="84">
        <f t="shared" si="0"/>
        <v>1.5367810549646833E-3</v>
      </c>
      <c r="U46" s="84">
        <f>R46/'סכום נכסי הקרן'!$C$42</f>
        <v>5.7615298524165602E-5</v>
      </c>
    </row>
    <row r="47" spans="2:21">
      <c r="B47" s="76" t="s">
        <v>349</v>
      </c>
      <c r="C47" s="73">
        <v>7590219</v>
      </c>
      <c r="D47" s="86" t="s">
        <v>122</v>
      </c>
      <c r="E47" s="86" t="s">
        <v>26</v>
      </c>
      <c r="F47" s="73" t="s">
        <v>348</v>
      </c>
      <c r="G47" s="86" t="s">
        <v>308</v>
      </c>
      <c r="H47" s="73" t="s">
        <v>340</v>
      </c>
      <c r="I47" s="73" t="s">
        <v>305</v>
      </c>
      <c r="J47" s="73"/>
      <c r="K47" s="83">
        <v>4.2799999999997667</v>
      </c>
      <c r="L47" s="86" t="s">
        <v>135</v>
      </c>
      <c r="M47" s="87">
        <v>5.0000000000000001E-3</v>
      </c>
      <c r="N47" s="87">
        <v>3.1499999999998057E-2</v>
      </c>
      <c r="O47" s="83">
        <v>5689550.7718240013</v>
      </c>
      <c r="P47" s="85">
        <v>99.19</v>
      </c>
      <c r="Q47" s="73"/>
      <c r="R47" s="83">
        <v>5643.4651461940002</v>
      </c>
      <c r="S47" s="84">
        <v>3.1876611653889201E-3</v>
      </c>
      <c r="T47" s="84">
        <f t="shared" si="0"/>
        <v>2.423876942291524E-3</v>
      </c>
      <c r="U47" s="84">
        <f>R47/'סכום נכסי הקרן'!$C$42</f>
        <v>9.087331807274083E-5</v>
      </c>
    </row>
    <row r="48" spans="2:21">
      <c r="B48" s="76" t="s">
        <v>350</v>
      </c>
      <c r="C48" s="73">
        <v>7590284</v>
      </c>
      <c r="D48" s="86" t="s">
        <v>122</v>
      </c>
      <c r="E48" s="86" t="s">
        <v>26</v>
      </c>
      <c r="F48" s="73" t="s">
        <v>348</v>
      </c>
      <c r="G48" s="86" t="s">
        <v>308</v>
      </c>
      <c r="H48" s="73" t="s">
        <v>340</v>
      </c>
      <c r="I48" s="73" t="s">
        <v>305</v>
      </c>
      <c r="J48" s="73"/>
      <c r="K48" s="83">
        <v>6.0999999999998531</v>
      </c>
      <c r="L48" s="86" t="s">
        <v>135</v>
      </c>
      <c r="M48" s="87">
        <v>5.8999999999999999E-3</v>
      </c>
      <c r="N48" s="87">
        <v>3.3699999999999612E-2</v>
      </c>
      <c r="O48" s="83">
        <v>17233254.305335</v>
      </c>
      <c r="P48" s="85">
        <v>91.47</v>
      </c>
      <c r="Q48" s="73"/>
      <c r="R48" s="83">
        <v>15763.256848353003</v>
      </c>
      <c r="S48" s="84">
        <v>1.5675216191937385E-2</v>
      </c>
      <c r="T48" s="84">
        <f t="shared" si="0"/>
        <v>6.7703430109619309E-3</v>
      </c>
      <c r="U48" s="84">
        <f>R48/'סכום נכסי הקרן'!$C$42</f>
        <v>2.5382622490523486E-4</v>
      </c>
    </row>
    <row r="49" spans="2:21">
      <c r="B49" s="76" t="s">
        <v>351</v>
      </c>
      <c r="C49" s="73">
        <v>7670284</v>
      </c>
      <c r="D49" s="86" t="s">
        <v>122</v>
      </c>
      <c r="E49" s="86" t="s">
        <v>26</v>
      </c>
      <c r="F49" s="73" t="s">
        <v>352</v>
      </c>
      <c r="G49" s="86" t="s">
        <v>353</v>
      </c>
      <c r="H49" s="73" t="s">
        <v>335</v>
      </c>
      <c r="I49" s="73" t="s">
        <v>133</v>
      </c>
      <c r="J49" s="73"/>
      <c r="K49" s="83">
        <v>5.2800000000003982</v>
      </c>
      <c r="L49" s="86" t="s">
        <v>135</v>
      </c>
      <c r="M49" s="87">
        <v>4.4000000000000003E-3</v>
      </c>
      <c r="N49" s="87">
        <v>2.7400000000001437E-2</v>
      </c>
      <c r="O49" s="83">
        <v>3670008.2675890005</v>
      </c>
      <c r="P49" s="85">
        <v>98.69</v>
      </c>
      <c r="Q49" s="73"/>
      <c r="R49" s="83">
        <v>3621.9313263520003</v>
      </c>
      <c r="S49" s="84">
        <v>4.8493336153106574E-3</v>
      </c>
      <c r="T49" s="84">
        <f t="shared" si="0"/>
        <v>1.5556250638720927E-3</v>
      </c>
      <c r="U49" s="84">
        <f>R49/'סכום נכסי הקרן'!$C$42</f>
        <v>5.8321777300101169E-5</v>
      </c>
    </row>
    <row r="50" spans="2:21">
      <c r="B50" s="76" t="s">
        <v>354</v>
      </c>
      <c r="C50" s="73">
        <v>6130207</v>
      </c>
      <c r="D50" s="86" t="s">
        <v>122</v>
      </c>
      <c r="E50" s="86" t="s">
        <v>26</v>
      </c>
      <c r="F50" s="73" t="s">
        <v>355</v>
      </c>
      <c r="G50" s="86" t="s">
        <v>308</v>
      </c>
      <c r="H50" s="73" t="s">
        <v>335</v>
      </c>
      <c r="I50" s="73" t="s">
        <v>133</v>
      </c>
      <c r="J50" s="73"/>
      <c r="K50" s="83">
        <v>3.0599999999999112</v>
      </c>
      <c r="L50" s="86" t="s">
        <v>135</v>
      </c>
      <c r="M50" s="87">
        <v>1.5800000000000002E-2</v>
      </c>
      <c r="N50" s="87">
        <v>2.9399999999999503E-2</v>
      </c>
      <c r="O50" s="83">
        <v>6647604.2867430011</v>
      </c>
      <c r="P50" s="85">
        <v>108.57</v>
      </c>
      <c r="Q50" s="73"/>
      <c r="R50" s="83">
        <v>7217.3041295440007</v>
      </c>
      <c r="S50" s="84">
        <v>1.4291254259897008E-2</v>
      </c>
      <c r="T50" s="84">
        <f t="shared" si="0"/>
        <v>3.0998432012830104E-3</v>
      </c>
      <c r="U50" s="84">
        <f>R50/'סכום נכסי הקרן'!$C$42</f>
        <v>1.1621589870791982E-4</v>
      </c>
    </row>
    <row r="51" spans="2:21">
      <c r="B51" s="76" t="s">
        <v>356</v>
      </c>
      <c r="C51" s="73">
        <v>6130280</v>
      </c>
      <c r="D51" s="86" t="s">
        <v>122</v>
      </c>
      <c r="E51" s="86" t="s">
        <v>26</v>
      </c>
      <c r="F51" s="73" t="s">
        <v>355</v>
      </c>
      <c r="G51" s="86" t="s">
        <v>308</v>
      </c>
      <c r="H51" s="73" t="s">
        <v>335</v>
      </c>
      <c r="I51" s="73" t="s">
        <v>133</v>
      </c>
      <c r="J51" s="73"/>
      <c r="K51" s="83">
        <v>5.4899999999999176</v>
      </c>
      <c r="L51" s="86" t="s">
        <v>135</v>
      </c>
      <c r="M51" s="87">
        <v>8.3999999999999995E-3</v>
      </c>
      <c r="N51" s="87">
        <v>3.0099999999999863E-2</v>
      </c>
      <c r="O51" s="83">
        <v>5350005.7388300011</v>
      </c>
      <c r="P51" s="85">
        <v>98.55</v>
      </c>
      <c r="Q51" s="73"/>
      <c r="R51" s="83">
        <v>5272.4304706070016</v>
      </c>
      <c r="S51" s="84">
        <v>6.5172441696065304E-3</v>
      </c>
      <c r="T51" s="84">
        <f t="shared" si="0"/>
        <v>2.2645169796358731E-3</v>
      </c>
      <c r="U51" s="84">
        <f>R51/'סכום נכסי הקרן'!$C$42</f>
        <v>8.4898770305156466E-5</v>
      </c>
    </row>
    <row r="52" spans="2:21">
      <c r="B52" s="76" t="s">
        <v>357</v>
      </c>
      <c r="C52" s="73">
        <v>6040398</v>
      </c>
      <c r="D52" s="86" t="s">
        <v>122</v>
      </c>
      <c r="E52" s="86" t="s">
        <v>26</v>
      </c>
      <c r="F52" s="73" t="s">
        <v>295</v>
      </c>
      <c r="G52" s="86" t="s">
        <v>296</v>
      </c>
      <c r="H52" s="73" t="s">
        <v>340</v>
      </c>
      <c r="I52" s="73" t="s">
        <v>305</v>
      </c>
      <c r="J52" s="73"/>
      <c r="K52" s="83">
        <v>4.5200000000002385</v>
      </c>
      <c r="L52" s="86" t="s">
        <v>135</v>
      </c>
      <c r="M52" s="87">
        <v>2.7799999999999998E-2</v>
      </c>
      <c r="N52" s="87">
        <v>3.3500000000001681E-2</v>
      </c>
      <c r="O52" s="83">
        <v>98.110400999999996</v>
      </c>
      <c r="P52" s="85">
        <v>5460000</v>
      </c>
      <c r="Q52" s="73"/>
      <c r="R52" s="83">
        <v>5356.8282662860011</v>
      </c>
      <c r="S52" s="84">
        <v>2.3460162840746052E-2</v>
      </c>
      <c r="T52" s="84">
        <f t="shared" si="0"/>
        <v>2.3007659624198853E-3</v>
      </c>
      <c r="U52" s="84">
        <f>R52/'סכום נכסי הקרן'!$C$42</f>
        <v>8.6257777144517966E-5</v>
      </c>
    </row>
    <row r="53" spans="2:21">
      <c r="B53" s="76" t="s">
        <v>358</v>
      </c>
      <c r="C53" s="73">
        <v>6040430</v>
      </c>
      <c r="D53" s="86" t="s">
        <v>122</v>
      </c>
      <c r="E53" s="86" t="s">
        <v>26</v>
      </c>
      <c r="F53" s="73" t="s">
        <v>295</v>
      </c>
      <c r="G53" s="86" t="s">
        <v>296</v>
      </c>
      <c r="H53" s="73" t="s">
        <v>340</v>
      </c>
      <c r="I53" s="73" t="s">
        <v>305</v>
      </c>
      <c r="J53" s="73"/>
      <c r="K53" s="83">
        <v>1.4</v>
      </c>
      <c r="L53" s="86" t="s">
        <v>135</v>
      </c>
      <c r="M53" s="87">
        <v>2.4199999999999999E-2</v>
      </c>
      <c r="N53" s="87">
        <v>3.5600000000000763E-2</v>
      </c>
      <c r="O53" s="83">
        <v>376.89458100000002</v>
      </c>
      <c r="P53" s="85">
        <v>5556939</v>
      </c>
      <c r="Q53" s="73"/>
      <c r="R53" s="83">
        <v>20943.802250140005</v>
      </c>
      <c r="S53" s="84">
        <v>1.3076174617492975E-2</v>
      </c>
      <c r="T53" s="84">
        <f t="shared" si="0"/>
        <v>8.9953952125077195E-3</v>
      </c>
      <c r="U53" s="84">
        <f>R53/'סכום נכסי הקרן'!$C$42</f>
        <v>3.3724542532403409E-4</v>
      </c>
    </row>
    <row r="54" spans="2:21">
      <c r="B54" s="76" t="s">
        <v>359</v>
      </c>
      <c r="C54" s="73">
        <v>6040471</v>
      </c>
      <c r="D54" s="86" t="s">
        <v>122</v>
      </c>
      <c r="E54" s="86" t="s">
        <v>26</v>
      </c>
      <c r="F54" s="73" t="s">
        <v>295</v>
      </c>
      <c r="G54" s="86" t="s">
        <v>296</v>
      </c>
      <c r="H54" s="73" t="s">
        <v>340</v>
      </c>
      <c r="I54" s="73" t="s">
        <v>305</v>
      </c>
      <c r="J54" s="73"/>
      <c r="K54" s="83">
        <v>1.0100000000000289</v>
      </c>
      <c r="L54" s="86" t="s">
        <v>135</v>
      </c>
      <c r="M54" s="87">
        <v>1.95E-2</v>
      </c>
      <c r="N54" s="87">
        <v>3.5599999999998834E-2</v>
      </c>
      <c r="O54" s="83">
        <v>92.702741000000017</v>
      </c>
      <c r="P54" s="85">
        <v>5397000</v>
      </c>
      <c r="Q54" s="83">
        <v>183.78542684900003</v>
      </c>
      <c r="R54" s="83">
        <v>5186.9523545850016</v>
      </c>
      <c r="S54" s="84">
        <v>3.7351521415044933E-3</v>
      </c>
      <c r="T54" s="84">
        <f t="shared" si="0"/>
        <v>2.2278039976063881E-3</v>
      </c>
      <c r="U54" s="84">
        <f>R54/'סכום נכסי הקרן'!$C$42</f>
        <v>8.3522367718393892E-5</v>
      </c>
    </row>
    <row r="55" spans="2:21">
      <c r="B55" s="76" t="s">
        <v>360</v>
      </c>
      <c r="C55" s="73">
        <v>6040620</v>
      </c>
      <c r="D55" s="86" t="s">
        <v>122</v>
      </c>
      <c r="E55" s="86" t="s">
        <v>26</v>
      </c>
      <c r="F55" s="73" t="s">
        <v>295</v>
      </c>
      <c r="G55" s="86" t="s">
        <v>296</v>
      </c>
      <c r="H55" s="73" t="s">
        <v>335</v>
      </c>
      <c r="I55" s="73" t="s">
        <v>133</v>
      </c>
      <c r="J55" s="73"/>
      <c r="K55" s="83">
        <v>4.3399999999999768</v>
      </c>
      <c r="L55" s="86" t="s">
        <v>135</v>
      </c>
      <c r="M55" s="87">
        <v>1.4999999999999999E-2</v>
      </c>
      <c r="N55" s="87">
        <v>3.7999999999999617E-2</v>
      </c>
      <c r="O55" s="83">
        <v>318.66567200000003</v>
      </c>
      <c r="P55" s="85">
        <v>4910638</v>
      </c>
      <c r="Q55" s="73"/>
      <c r="R55" s="83">
        <v>15648.517583707002</v>
      </c>
      <c r="S55" s="84">
        <v>1.1349300947360924E-2</v>
      </c>
      <c r="T55" s="84">
        <f t="shared" si="0"/>
        <v>6.721062320686296E-3</v>
      </c>
      <c r="U55" s="84">
        <f>R55/'סכום נכסי הקרן'!$C$42</f>
        <v>2.5197864767714827E-4</v>
      </c>
    </row>
    <row r="56" spans="2:21">
      <c r="B56" s="76" t="s">
        <v>361</v>
      </c>
      <c r="C56" s="73">
        <v>2260446</v>
      </c>
      <c r="D56" s="86" t="s">
        <v>122</v>
      </c>
      <c r="E56" s="86" t="s">
        <v>26</v>
      </c>
      <c r="F56" s="73" t="s">
        <v>362</v>
      </c>
      <c r="G56" s="86" t="s">
        <v>308</v>
      </c>
      <c r="H56" s="73" t="s">
        <v>335</v>
      </c>
      <c r="I56" s="73" t="s">
        <v>133</v>
      </c>
      <c r="J56" s="73"/>
      <c r="K56" s="83">
        <v>2.5999999999973404</v>
      </c>
      <c r="L56" s="86" t="s">
        <v>135</v>
      </c>
      <c r="M56" s="87">
        <v>3.7000000000000005E-2</v>
      </c>
      <c r="N56" s="87">
        <v>3.0499999999981955E-2</v>
      </c>
      <c r="O56" s="83">
        <v>460442.33568500006</v>
      </c>
      <c r="P56" s="85">
        <v>114.36</v>
      </c>
      <c r="Q56" s="73"/>
      <c r="R56" s="83">
        <v>526.56187527900011</v>
      </c>
      <c r="S56" s="84">
        <v>1.2248056207774926E-3</v>
      </c>
      <c r="T56" s="84">
        <f t="shared" si="0"/>
        <v>2.2615913363783509E-4</v>
      </c>
      <c r="U56" s="84">
        <f>R56/'סכום נכסי הקרן'!$C$42</f>
        <v>8.4789085318402626E-6</v>
      </c>
    </row>
    <row r="57" spans="2:21">
      <c r="B57" s="76" t="s">
        <v>363</v>
      </c>
      <c r="C57" s="73">
        <v>2260495</v>
      </c>
      <c r="D57" s="86" t="s">
        <v>122</v>
      </c>
      <c r="E57" s="86" t="s">
        <v>26</v>
      </c>
      <c r="F57" s="73" t="s">
        <v>362</v>
      </c>
      <c r="G57" s="86" t="s">
        <v>308</v>
      </c>
      <c r="H57" s="73" t="s">
        <v>335</v>
      </c>
      <c r="I57" s="73" t="s">
        <v>133</v>
      </c>
      <c r="J57" s="73"/>
      <c r="K57" s="83">
        <v>4.0800000000009637</v>
      </c>
      <c r="L57" s="86" t="s">
        <v>135</v>
      </c>
      <c r="M57" s="87">
        <v>2.81E-2</v>
      </c>
      <c r="N57" s="87">
        <v>3.1200000000009439E-2</v>
      </c>
      <c r="O57" s="83">
        <v>1775988.0870920003</v>
      </c>
      <c r="P57" s="85">
        <v>112.12</v>
      </c>
      <c r="Q57" s="73"/>
      <c r="R57" s="83">
        <v>1991.2379069260005</v>
      </c>
      <c r="S57" s="84">
        <v>1.3303452951543648E-3</v>
      </c>
      <c r="T57" s="84">
        <f t="shared" si="0"/>
        <v>8.5523973732163662E-4</v>
      </c>
      <c r="U57" s="84">
        <f>R57/'סכום נכסי הקרן'!$C$42</f>
        <v>3.2063703945548345E-5</v>
      </c>
    </row>
    <row r="58" spans="2:21">
      <c r="B58" s="76" t="s">
        <v>364</v>
      </c>
      <c r="C58" s="73">
        <v>2260545</v>
      </c>
      <c r="D58" s="86" t="s">
        <v>122</v>
      </c>
      <c r="E58" s="86" t="s">
        <v>26</v>
      </c>
      <c r="F58" s="73" t="s">
        <v>362</v>
      </c>
      <c r="G58" s="86" t="s">
        <v>308</v>
      </c>
      <c r="H58" s="73" t="s">
        <v>340</v>
      </c>
      <c r="I58" s="73" t="s">
        <v>305</v>
      </c>
      <c r="J58" s="73"/>
      <c r="K58" s="83">
        <v>2.7200000000032767</v>
      </c>
      <c r="L58" s="86" t="s">
        <v>135</v>
      </c>
      <c r="M58" s="87">
        <v>2.4E-2</v>
      </c>
      <c r="N58" s="87">
        <v>2.9400000000022412E-2</v>
      </c>
      <c r="O58" s="83">
        <v>388150.72313600004</v>
      </c>
      <c r="P58" s="85">
        <v>110.4</v>
      </c>
      <c r="Q58" s="83">
        <v>35.338839574000005</v>
      </c>
      <c r="R58" s="83">
        <v>463.85723703400009</v>
      </c>
      <c r="S58" s="84">
        <v>7.187755858476698E-4</v>
      </c>
      <c r="T58" s="84">
        <f t="shared" si="0"/>
        <v>1.9922739526796336E-4</v>
      </c>
      <c r="U58" s="84">
        <f>R58/'סכום נכסי הקרן'!$C$42</f>
        <v>7.4692135327107055E-6</v>
      </c>
    </row>
    <row r="59" spans="2:21">
      <c r="B59" s="76" t="s">
        <v>365</v>
      </c>
      <c r="C59" s="73">
        <v>2260552</v>
      </c>
      <c r="D59" s="86" t="s">
        <v>122</v>
      </c>
      <c r="E59" s="86" t="s">
        <v>26</v>
      </c>
      <c r="F59" s="73" t="s">
        <v>362</v>
      </c>
      <c r="G59" s="86" t="s">
        <v>308</v>
      </c>
      <c r="H59" s="73" t="s">
        <v>335</v>
      </c>
      <c r="I59" s="73" t="s">
        <v>133</v>
      </c>
      <c r="J59" s="73"/>
      <c r="K59" s="83">
        <v>3.8700000000000792</v>
      </c>
      <c r="L59" s="86" t="s">
        <v>135</v>
      </c>
      <c r="M59" s="87">
        <v>2.6000000000000002E-2</v>
      </c>
      <c r="N59" s="87">
        <v>2.9300000000001002E-2</v>
      </c>
      <c r="O59" s="83">
        <v>6043737.890571001</v>
      </c>
      <c r="P59" s="85">
        <v>111.25</v>
      </c>
      <c r="Q59" s="73"/>
      <c r="R59" s="83">
        <v>6723.6581844810007</v>
      </c>
      <c r="S59" s="84">
        <v>1.2327919523528909E-2</v>
      </c>
      <c r="T59" s="84">
        <f t="shared" si="0"/>
        <v>2.8878215101947134E-3</v>
      </c>
      <c r="U59" s="84">
        <f>R59/'סכום נכסי הקרן'!$C$42</f>
        <v>1.0826701556273335E-4</v>
      </c>
    </row>
    <row r="60" spans="2:21">
      <c r="B60" s="76" t="s">
        <v>366</v>
      </c>
      <c r="C60" s="73">
        <v>2260636</v>
      </c>
      <c r="D60" s="86" t="s">
        <v>122</v>
      </c>
      <c r="E60" s="86" t="s">
        <v>26</v>
      </c>
      <c r="F60" s="73" t="s">
        <v>362</v>
      </c>
      <c r="G60" s="86" t="s">
        <v>308</v>
      </c>
      <c r="H60" s="73" t="s">
        <v>335</v>
      </c>
      <c r="I60" s="73" t="s">
        <v>133</v>
      </c>
      <c r="J60" s="73"/>
      <c r="K60" s="83">
        <v>6.8199999999999958</v>
      </c>
      <c r="L60" s="86" t="s">
        <v>135</v>
      </c>
      <c r="M60" s="87">
        <v>3.4999999999999996E-3</v>
      </c>
      <c r="N60" s="87">
        <v>3.299999999999996E-2</v>
      </c>
      <c r="O60" s="83">
        <v>31022043.032398008</v>
      </c>
      <c r="P60" s="85">
        <v>88.99</v>
      </c>
      <c r="Q60" s="83">
        <v>1836.8203913800003</v>
      </c>
      <c r="R60" s="83">
        <v>29443.336486027001</v>
      </c>
      <c r="S60" s="84">
        <v>1.1212620704938787E-2</v>
      </c>
      <c r="T60" s="84">
        <f t="shared" si="0"/>
        <v>1.2645958212525172E-2</v>
      </c>
      <c r="U60" s="84">
        <f>R60/'סכום נכסי הקרן'!$C$42</f>
        <v>4.7410830266612404E-4</v>
      </c>
    </row>
    <row r="61" spans="2:21">
      <c r="B61" s="76" t="s">
        <v>367</v>
      </c>
      <c r="C61" s="73">
        <v>3230125</v>
      </c>
      <c r="D61" s="86" t="s">
        <v>122</v>
      </c>
      <c r="E61" s="86" t="s">
        <v>26</v>
      </c>
      <c r="F61" s="73" t="s">
        <v>368</v>
      </c>
      <c r="G61" s="86" t="s">
        <v>308</v>
      </c>
      <c r="H61" s="73" t="s">
        <v>340</v>
      </c>
      <c r="I61" s="73" t="s">
        <v>305</v>
      </c>
      <c r="J61" s="73"/>
      <c r="K61" s="73">
        <v>3.0000094189130064E-2</v>
      </c>
      <c r="L61" s="86" t="s">
        <v>135</v>
      </c>
      <c r="M61" s="87">
        <v>4.9000000000000002E-2</v>
      </c>
      <c r="N61" s="87">
        <v>5.0400089781718213E-2</v>
      </c>
      <c r="O61" s="83">
        <v>0.13724800000000004</v>
      </c>
      <c r="P61" s="85">
        <v>117.36</v>
      </c>
      <c r="Q61" s="73"/>
      <c r="R61" s="83">
        <v>1.6038900000000001E-4</v>
      </c>
      <c r="S61" s="84">
        <v>1.0319192500330166E-9</v>
      </c>
      <c r="T61" s="84">
        <f t="shared" si="0"/>
        <v>6.8887321676714952E-11</v>
      </c>
      <c r="U61" s="84">
        <f>R61/'סכום נכסי הקרן'!$C$42</f>
        <v>2.5826474045291812E-12</v>
      </c>
    </row>
    <row r="62" spans="2:21">
      <c r="B62" s="76" t="s">
        <v>369</v>
      </c>
      <c r="C62" s="73">
        <v>3230265</v>
      </c>
      <c r="D62" s="86" t="s">
        <v>122</v>
      </c>
      <c r="E62" s="86" t="s">
        <v>26</v>
      </c>
      <c r="F62" s="73" t="s">
        <v>368</v>
      </c>
      <c r="G62" s="86" t="s">
        <v>308</v>
      </c>
      <c r="H62" s="73" t="s">
        <v>340</v>
      </c>
      <c r="I62" s="73" t="s">
        <v>305</v>
      </c>
      <c r="J62" s="73"/>
      <c r="K62" s="83">
        <v>3.2700000000000489</v>
      </c>
      <c r="L62" s="86" t="s">
        <v>135</v>
      </c>
      <c r="M62" s="87">
        <v>2.35E-2</v>
      </c>
      <c r="N62" s="87">
        <v>2.8500000000000442E-2</v>
      </c>
      <c r="O62" s="83">
        <v>11041663.649600001</v>
      </c>
      <c r="P62" s="85">
        <v>110.9</v>
      </c>
      <c r="Q62" s="83">
        <v>292.46812156200008</v>
      </c>
      <c r="R62" s="83">
        <v>12537.673108757002</v>
      </c>
      <c r="S62" s="84">
        <v>1.1755838605186671E-2</v>
      </c>
      <c r="T62" s="84">
        <f t="shared" si="0"/>
        <v>5.3849498439446737E-3</v>
      </c>
      <c r="U62" s="84">
        <f>R62/'סכום נכסי הקרן'!$C$42</f>
        <v>2.01886593925809E-4</v>
      </c>
    </row>
    <row r="63" spans="2:21">
      <c r="B63" s="76" t="s">
        <v>370</v>
      </c>
      <c r="C63" s="73">
        <v>3230190</v>
      </c>
      <c r="D63" s="86" t="s">
        <v>122</v>
      </c>
      <c r="E63" s="86" t="s">
        <v>26</v>
      </c>
      <c r="F63" s="73" t="s">
        <v>368</v>
      </c>
      <c r="G63" s="86" t="s">
        <v>308</v>
      </c>
      <c r="H63" s="73" t="s">
        <v>340</v>
      </c>
      <c r="I63" s="73" t="s">
        <v>305</v>
      </c>
      <c r="J63" s="73"/>
      <c r="K63" s="83">
        <v>1.71999999999997</v>
      </c>
      <c r="L63" s="86" t="s">
        <v>135</v>
      </c>
      <c r="M63" s="87">
        <v>1.7600000000000001E-2</v>
      </c>
      <c r="N63" s="87">
        <v>2.9600000000000227E-2</v>
      </c>
      <c r="O63" s="83">
        <v>4782165.6510050008</v>
      </c>
      <c r="P63" s="85">
        <v>111.29</v>
      </c>
      <c r="Q63" s="73"/>
      <c r="R63" s="83">
        <v>5322.0722270530005</v>
      </c>
      <c r="S63" s="84">
        <v>3.5805609083552799E-3</v>
      </c>
      <c r="T63" s="84">
        <f t="shared" si="0"/>
        <v>2.2858381902232119E-3</v>
      </c>
      <c r="U63" s="84">
        <f>R63/'סכום נכסי הקרן'!$C$42</f>
        <v>8.5698121591351454E-5</v>
      </c>
    </row>
    <row r="64" spans="2:21">
      <c r="B64" s="76" t="s">
        <v>371</v>
      </c>
      <c r="C64" s="73">
        <v>3230232</v>
      </c>
      <c r="D64" s="86" t="s">
        <v>122</v>
      </c>
      <c r="E64" s="86" t="s">
        <v>26</v>
      </c>
      <c r="F64" s="73" t="s">
        <v>368</v>
      </c>
      <c r="G64" s="86" t="s">
        <v>308</v>
      </c>
      <c r="H64" s="73" t="s">
        <v>340</v>
      </c>
      <c r="I64" s="73" t="s">
        <v>305</v>
      </c>
      <c r="J64" s="73"/>
      <c r="K64" s="83">
        <v>2.4100000000000263</v>
      </c>
      <c r="L64" s="86" t="s">
        <v>135</v>
      </c>
      <c r="M64" s="87">
        <v>2.1499999999999998E-2</v>
      </c>
      <c r="N64" s="87">
        <v>2.9300000000001259E-2</v>
      </c>
      <c r="O64" s="83">
        <v>7520204.4182030009</v>
      </c>
      <c r="P64" s="85">
        <v>112.3</v>
      </c>
      <c r="Q64" s="73"/>
      <c r="R64" s="83">
        <v>8445.1899124580013</v>
      </c>
      <c r="S64" s="84">
        <v>6.1575739342305891E-3</v>
      </c>
      <c r="T64" s="84">
        <f t="shared" si="0"/>
        <v>3.6272220296930742E-3</v>
      </c>
      <c r="U64" s="84">
        <f>R64/'סכום נכסי הקרן'!$C$42</f>
        <v>1.359878034538882E-4</v>
      </c>
    </row>
    <row r="65" spans="2:21">
      <c r="B65" s="76" t="s">
        <v>372</v>
      </c>
      <c r="C65" s="73">
        <v>3230273</v>
      </c>
      <c r="D65" s="86" t="s">
        <v>122</v>
      </c>
      <c r="E65" s="86" t="s">
        <v>26</v>
      </c>
      <c r="F65" s="73" t="s">
        <v>368</v>
      </c>
      <c r="G65" s="86" t="s">
        <v>308</v>
      </c>
      <c r="H65" s="73" t="s">
        <v>340</v>
      </c>
      <c r="I65" s="73" t="s">
        <v>305</v>
      </c>
      <c r="J65" s="73"/>
      <c r="K65" s="83">
        <v>4.220000000000093</v>
      </c>
      <c r="L65" s="86" t="s">
        <v>135</v>
      </c>
      <c r="M65" s="87">
        <v>2.2499999999999999E-2</v>
      </c>
      <c r="N65" s="87">
        <v>3.0900000000000694E-2</v>
      </c>
      <c r="O65" s="83">
        <v>15764567.978132002</v>
      </c>
      <c r="P65" s="85">
        <v>109.55</v>
      </c>
      <c r="Q65" s="73"/>
      <c r="R65" s="83">
        <v>17270.083544320001</v>
      </c>
      <c r="S65" s="84">
        <v>1.1659966266154871E-2</v>
      </c>
      <c r="T65" s="84">
        <f t="shared" si="0"/>
        <v>7.41752738966708E-3</v>
      </c>
      <c r="U65" s="84">
        <f>R65/'סכום נכסי הקרן'!$C$42</f>
        <v>2.7808974706332833E-4</v>
      </c>
    </row>
    <row r="66" spans="2:21">
      <c r="B66" s="76" t="s">
        <v>373</v>
      </c>
      <c r="C66" s="73">
        <v>3230372</v>
      </c>
      <c r="D66" s="86" t="s">
        <v>122</v>
      </c>
      <c r="E66" s="86" t="s">
        <v>26</v>
      </c>
      <c r="F66" s="73" t="s">
        <v>368</v>
      </c>
      <c r="G66" s="86" t="s">
        <v>308</v>
      </c>
      <c r="H66" s="73" t="s">
        <v>340</v>
      </c>
      <c r="I66" s="73" t="s">
        <v>305</v>
      </c>
      <c r="J66" s="73"/>
      <c r="K66" s="83">
        <v>4.4300000000002902</v>
      </c>
      <c r="L66" s="86" t="s">
        <v>135</v>
      </c>
      <c r="M66" s="87">
        <v>6.5000000000000006E-3</v>
      </c>
      <c r="N66" s="87">
        <v>2.6800000000002457E-2</v>
      </c>
      <c r="O66" s="83">
        <v>5594723.3287170008</v>
      </c>
      <c r="P66" s="85">
        <v>101.81</v>
      </c>
      <c r="Q66" s="73"/>
      <c r="R66" s="83">
        <v>5695.9881508450007</v>
      </c>
      <c r="S66" s="84">
        <v>1.1109241488841839E-2</v>
      </c>
      <c r="T66" s="84">
        <f t="shared" si="0"/>
        <v>2.4464356534052603E-3</v>
      </c>
      <c r="U66" s="84">
        <f>R66/'סכום נכסי הקרן'!$C$42</f>
        <v>9.1719064362324153E-5</v>
      </c>
    </row>
    <row r="67" spans="2:21">
      <c r="B67" s="76" t="s">
        <v>374</v>
      </c>
      <c r="C67" s="73">
        <v>3230398</v>
      </c>
      <c r="D67" s="86" t="s">
        <v>122</v>
      </c>
      <c r="E67" s="86" t="s">
        <v>26</v>
      </c>
      <c r="F67" s="73" t="s">
        <v>368</v>
      </c>
      <c r="G67" s="86" t="s">
        <v>308</v>
      </c>
      <c r="H67" s="73" t="s">
        <v>340</v>
      </c>
      <c r="I67" s="73" t="s">
        <v>305</v>
      </c>
      <c r="J67" s="73"/>
      <c r="K67" s="83">
        <v>5.1700000000264072</v>
      </c>
      <c r="L67" s="86" t="s">
        <v>135</v>
      </c>
      <c r="M67" s="87">
        <v>1.43E-2</v>
      </c>
      <c r="N67" s="87">
        <v>3.0800000000168831E-2</v>
      </c>
      <c r="O67" s="83">
        <v>89930.27431600001</v>
      </c>
      <c r="P67" s="85">
        <v>102.75</v>
      </c>
      <c r="Q67" s="73"/>
      <c r="R67" s="83">
        <v>92.403355168000004</v>
      </c>
      <c r="S67" s="84">
        <v>2.2352921633525554E-4</v>
      </c>
      <c r="T67" s="84">
        <f t="shared" si="0"/>
        <v>3.9687382872053297E-5</v>
      </c>
      <c r="U67" s="84">
        <f>R67/'סכום נכסי הקרן'!$C$42</f>
        <v>1.487915539060804E-6</v>
      </c>
    </row>
    <row r="68" spans="2:21">
      <c r="B68" s="76" t="s">
        <v>375</v>
      </c>
      <c r="C68" s="73">
        <v>3230422</v>
      </c>
      <c r="D68" s="86" t="s">
        <v>122</v>
      </c>
      <c r="E68" s="86" t="s">
        <v>26</v>
      </c>
      <c r="F68" s="73" t="s">
        <v>368</v>
      </c>
      <c r="G68" s="86" t="s">
        <v>308</v>
      </c>
      <c r="H68" s="73" t="s">
        <v>340</v>
      </c>
      <c r="I68" s="73" t="s">
        <v>305</v>
      </c>
      <c r="J68" s="73"/>
      <c r="K68" s="83">
        <v>5.990000000000081</v>
      </c>
      <c r="L68" s="86" t="s">
        <v>135</v>
      </c>
      <c r="M68" s="87">
        <v>2.5000000000000001E-3</v>
      </c>
      <c r="N68" s="87">
        <v>3.1100000000000082E-2</v>
      </c>
      <c r="O68" s="83">
        <v>13133205.008231001</v>
      </c>
      <c r="P68" s="85">
        <v>92.21</v>
      </c>
      <c r="Q68" s="73"/>
      <c r="R68" s="83">
        <v>12110.128153999003</v>
      </c>
      <c r="S68" s="84">
        <v>1.0121019266823062E-2</v>
      </c>
      <c r="T68" s="84">
        <f t="shared" si="0"/>
        <v>5.2013186296489874E-3</v>
      </c>
      <c r="U68" s="84">
        <f>R68/'סכום נכסי הקרן'!$C$42</f>
        <v>1.9500209519007715E-4</v>
      </c>
    </row>
    <row r="69" spans="2:21">
      <c r="B69" s="76" t="s">
        <v>376</v>
      </c>
      <c r="C69" s="73">
        <v>1194638</v>
      </c>
      <c r="D69" s="86" t="s">
        <v>122</v>
      </c>
      <c r="E69" s="86" t="s">
        <v>26</v>
      </c>
      <c r="F69" s="73" t="s">
        <v>368</v>
      </c>
      <c r="G69" s="86" t="s">
        <v>308</v>
      </c>
      <c r="H69" s="73" t="s">
        <v>340</v>
      </c>
      <c r="I69" s="73" t="s">
        <v>305</v>
      </c>
      <c r="J69" s="73"/>
      <c r="K69" s="83">
        <v>6.7299999999996984</v>
      </c>
      <c r="L69" s="86" t="s">
        <v>135</v>
      </c>
      <c r="M69" s="87">
        <v>3.61E-2</v>
      </c>
      <c r="N69" s="87">
        <v>3.349999999999833E-2</v>
      </c>
      <c r="O69" s="83">
        <v>8540295.9811160024</v>
      </c>
      <c r="P69" s="85">
        <v>104.99</v>
      </c>
      <c r="Q69" s="73"/>
      <c r="R69" s="83">
        <v>8966.4571114900027</v>
      </c>
      <c r="S69" s="84">
        <v>1.8588773512385925E-2</v>
      </c>
      <c r="T69" s="84">
        <f t="shared" si="0"/>
        <v>3.8511070917561685E-3</v>
      </c>
      <c r="U69" s="84">
        <f>R69/'סכום נכסי הקרן'!$C$42</f>
        <v>1.4438145500509305E-4</v>
      </c>
    </row>
    <row r="70" spans="2:21">
      <c r="B70" s="76" t="s">
        <v>377</v>
      </c>
      <c r="C70" s="73">
        <v>1199876</v>
      </c>
      <c r="D70" s="86" t="s">
        <v>122</v>
      </c>
      <c r="E70" s="86" t="s">
        <v>26</v>
      </c>
      <c r="F70" s="73" t="s">
        <v>310</v>
      </c>
      <c r="G70" s="86" t="s">
        <v>296</v>
      </c>
      <c r="H70" s="73" t="s">
        <v>335</v>
      </c>
      <c r="I70" s="73" t="s">
        <v>133</v>
      </c>
      <c r="J70" s="73"/>
      <c r="K70" s="73">
        <v>0.25</v>
      </c>
      <c r="L70" s="86" t="s">
        <v>135</v>
      </c>
      <c r="M70" s="87">
        <v>1.5900000000000001E-2</v>
      </c>
      <c r="N70" s="134">
        <v>6.3100000000000003E-2</v>
      </c>
      <c r="O70" s="83">
        <v>301.38047299999999</v>
      </c>
      <c r="P70" s="85">
        <v>5566402</v>
      </c>
      <c r="Q70" s="73"/>
      <c r="R70" s="83">
        <v>16776.049013121003</v>
      </c>
      <c r="S70" s="84">
        <v>2.0132296125584502E-2</v>
      </c>
      <c r="T70" s="84">
        <f t="shared" si="0"/>
        <v>7.2053388002369413E-3</v>
      </c>
      <c r="U70" s="84">
        <f>R70/'סכום נכסי הקרן'!$C$42</f>
        <v>2.7013460674978513E-4</v>
      </c>
    </row>
    <row r="71" spans="2:21">
      <c r="B71" s="76" t="s">
        <v>378</v>
      </c>
      <c r="C71" s="73">
        <v>1199884</v>
      </c>
      <c r="D71" s="86" t="s">
        <v>122</v>
      </c>
      <c r="E71" s="86" t="s">
        <v>26</v>
      </c>
      <c r="F71" s="73" t="s">
        <v>310</v>
      </c>
      <c r="G71" s="86" t="s">
        <v>296</v>
      </c>
      <c r="H71" s="73" t="s">
        <v>335</v>
      </c>
      <c r="I71" s="73" t="s">
        <v>133</v>
      </c>
      <c r="J71" s="73"/>
      <c r="K71" s="73">
        <v>1.49</v>
      </c>
      <c r="L71" s="86" t="s">
        <v>135</v>
      </c>
      <c r="M71" s="87">
        <v>2.0199999999999999E-2</v>
      </c>
      <c r="N71" s="134">
        <v>3.3799999999999997E-2</v>
      </c>
      <c r="O71" s="83">
        <v>220.94153200000005</v>
      </c>
      <c r="P71" s="142">
        <v>5510000</v>
      </c>
      <c r="Q71" s="73"/>
      <c r="R71" s="83">
        <v>12173.877650039003</v>
      </c>
      <c r="S71" s="84">
        <v>1.0498528486576387E-2</v>
      </c>
      <c r="T71" s="84">
        <f t="shared" si="0"/>
        <v>5.2286991360455358E-3</v>
      </c>
      <c r="U71" s="84">
        <f>R71/'סכום נכסי הקרן'!$C$42</f>
        <v>1.9602861490456973E-4</v>
      </c>
    </row>
    <row r="72" spans="2:21">
      <c r="B72" s="76" t="s">
        <v>379</v>
      </c>
      <c r="C72" s="73">
        <v>1199892</v>
      </c>
      <c r="D72" s="86" t="s">
        <v>122</v>
      </c>
      <c r="E72" s="86" t="s">
        <v>26</v>
      </c>
      <c r="F72" s="73" t="s">
        <v>310</v>
      </c>
      <c r="G72" s="86" t="s">
        <v>296</v>
      </c>
      <c r="H72" s="73" t="s">
        <v>335</v>
      </c>
      <c r="I72" s="73" t="s">
        <v>133</v>
      </c>
      <c r="J72" s="73"/>
      <c r="K72" s="73">
        <v>2.56</v>
      </c>
      <c r="L72" s="86" t="s">
        <v>135</v>
      </c>
      <c r="M72" s="87">
        <v>2.5899999999999999E-2</v>
      </c>
      <c r="N72" s="134">
        <v>3.6600000000000001E-2</v>
      </c>
      <c r="O72" s="83">
        <v>488.13787000000013</v>
      </c>
      <c r="P72" s="85">
        <v>5459551</v>
      </c>
      <c r="Q72" s="73"/>
      <c r="R72" s="83">
        <v>26650.134495310005</v>
      </c>
      <c r="S72" s="84">
        <v>2.3109305969795962E-2</v>
      </c>
      <c r="T72" s="84">
        <f t="shared" si="0"/>
        <v>1.1446273670302437E-2</v>
      </c>
      <c r="U72" s="84">
        <f>R72/'סכום נכסי הקרן'!$C$42</f>
        <v>4.2913105440314472E-4</v>
      </c>
    </row>
    <row r="73" spans="2:21">
      <c r="B73" s="76" t="s">
        <v>380</v>
      </c>
      <c r="C73" s="73">
        <v>6620462</v>
      </c>
      <c r="D73" s="86" t="s">
        <v>122</v>
      </c>
      <c r="E73" s="86" t="s">
        <v>26</v>
      </c>
      <c r="F73" s="73" t="s">
        <v>310</v>
      </c>
      <c r="G73" s="86" t="s">
        <v>296</v>
      </c>
      <c r="H73" s="73" t="s">
        <v>335</v>
      </c>
      <c r="I73" s="73" t="s">
        <v>133</v>
      </c>
      <c r="J73" s="73"/>
      <c r="K73" s="83">
        <v>2.8000000000000367</v>
      </c>
      <c r="L73" s="86" t="s">
        <v>135</v>
      </c>
      <c r="M73" s="87">
        <v>2.9700000000000001E-2</v>
      </c>
      <c r="N73" s="87">
        <v>2.9099999999999702E-2</v>
      </c>
      <c r="O73" s="83">
        <v>192.93757900000003</v>
      </c>
      <c r="P73" s="85">
        <v>5593655</v>
      </c>
      <c r="Q73" s="73"/>
      <c r="R73" s="83">
        <v>10792.262629052002</v>
      </c>
      <c r="S73" s="84">
        <v>1.3781255642857145E-2</v>
      </c>
      <c r="T73" s="84">
        <f t="shared" si="0"/>
        <v>4.6352933639282907E-3</v>
      </c>
      <c r="U73" s="84">
        <f>R73/'סכום נכסי הקרן'!$C$42</f>
        <v>1.7378130088670934E-4</v>
      </c>
    </row>
    <row r="74" spans="2:21">
      <c r="B74" s="76" t="s">
        <v>381</v>
      </c>
      <c r="C74" s="73">
        <v>6620553</v>
      </c>
      <c r="D74" s="86" t="s">
        <v>122</v>
      </c>
      <c r="E74" s="86" t="s">
        <v>26</v>
      </c>
      <c r="F74" s="73" t="s">
        <v>310</v>
      </c>
      <c r="G74" s="86" t="s">
        <v>296</v>
      </c>
      <c r="H74" s="73" t="s">
        <v>335</v>
      </c>
      <c r="I74" s="73" t="s">
        <v>133</v>
      </c>
      <c r="J74" s="73"/>
      <c r="K74" s="83">
        <v>4.3700000000002959</v>
      </c>
      <c r="L74" s="86" t="s">
        <v>135</v>
      </c>
      <c r="M74" s="87">
        <v>8.3999999999999995E-3</v>
      </c>
      <c r="N74" s="87">
        <v>3.4500000000001897E-2</v>
      </c>
      <c r="O74" s="83">
        <v>124.85900400000003</v>
      </c>
      <c r="P74" s="85">
        <v>4859428</v>
      </c>
      <c r="Q74" s="73"/>
      <c r="R74" s="83">
        <v>6067.4333311330001</v>
      </c>
      <c r="S74" s="84">
        <v>1.5699610712938517E-2</v>
      </c>
      <c r="T74" s="84">
        <f t="shared" si="0"/>
        <v>2.6059719284600631E-3</v>
      </c>
      <c r="U74" s="84">
        <f>R74/'סכום נכסי הקרן'!$C$42</f>
        <v>9.7700222239707732E-5</v>
      </c>
    </row>
    <row r="75" spans="2:21">
      <c r="B75" s="76" t="s">
        <v>382</v>
      </c>
      <c r="C75" s="73">
        <v>1191329</v>
      </c>
      <c r="D75" s="86" t="s">
        <v>122</v>
      </c>
      <c r="E75" s="86" t="s">
        <v>26</v>
      </c>
      <c r="F75" s="73" t="s">
        <v>310</v>
      </c>
      <c r="G75" s="86" t="s">
        <v>296</v>
      </c>
      <c r="H75" s="73" t="s">
        <v>335</v>
      </c>
      <c r="I75" s="73" t="s">
        <v>133</v>
      </c>
      <c r="J75" s="73"/>
      <c r="K75" s="83">
        <v>4.7299999999999152</v>
      </c>
      <c r="L75" s="86" t="s">
        <v>135</v>
      </c>
      <c r="M75" s="87">
        <v>3.0899999999999997E-2</v>
      </c>
      <c r="N75" s="87">
        <v>3.5199999999999558E-2</v>
      </c>
      <c r="O75" s="83">
        <v>297.035032</v>
      </c>
      <c r="P75" s="85">
        <v>5195474</v>
      </c>
      <c r="Q75" s="73"/>
      <c r="R75" s="83">
        <v>15432.377090684002</v>
      </c>
      <c r="S75" s="84">
        <v>1.5633422736842106E-2</v>
      </c>
      <c r="T75" s="84">
        <f t="shared" si="0"/>
        <v>6.6282296471847513E-3</v>
      </c>
      <c r="U75" s="84">
        <f>R75/'סכום נכסי הקרן'!$C$42</f>
        <v>2.4849826758051129E-4</v>
      </c>
    </row>
    <row r="76" spans="2:21">
      <c r="B76" s="76" t="s">
        <v>383</v>
      </c>
      <c r="C76" s="73">
        <v>1157569</v>
      </c>
      <c r="D76" s="86" t="s">
        <v>122</v>
      </c>
      <c r="E76" s="86" t="s">
        <v>26</v>
      </c>
      <c r="F76" s="73" t="s">
        <v>384</v>
      </c>
      <c r="G76" s="86" t="s">
        <v>308</v>
      </c>
      <c r="H76" s="73" t="s">
        <v>340</v>
      </c>
      <c r="I76" s="73" t="s">
        <v>305</v>
      </c>
      <c r="J76" s="73"/>
      <c r="K76" s="83">
        <v>2.9699999999999029</v>
      </c>
      <c r="L76" s="86" t="s">
        <v>135</v>
      </c>
      <c r="M76" s="87">
        <v>1.4199999999999999E-2</v>
      </c>
      <c r="N76" s="87">
        <v>2.9599999999998062E-2</v>
      </c>
      <c r="O76" s="83">
        <v>4825086.4228340006</v>
      </c>
      <c r="P76" s="85">
        <v>107.02</v>
      </c>
      <c r="Q76" s="73"/>
      <c r="R76" s="83">
        <v>5163.8074966500008</v>
      </c>
      <c r="S76" s="84">
        <v>5.0115202533909716E-3</v>
      </c>
      <c r="T76" s="84">
        <f t="shared" ref="T76:T139" si="1">IFERROR(R76/$R$11,0)</f>
        <v>2.2178632455988924E-3</v>
      </c>
      <c r="U76" s="84">
        <f>R76/'סכום נכסי הקרן'!$C$42</f>
        <v>8.3149680019898193E-5</v>
      </c>
    </row>
    <row r="77" spans="2:21">
      <c r="B77" s="76" t="s">
        <v>385</v>
      </c>
      <c r="C77" s="73">
        <v>1129899</v>
      </c>
      <c r="D77" s="86" t="s">
        <v>122</v>
      </c>
      <c r="E77" s="86" t="s">
        <v>26</v>
      </c>
      <c r="F77" s="73" t="s">
        <v>386</v>
      </c>
      <c r="G77" s="86" t="s">
        <v>308</v>
      </c>
      <c r="H77" s="73" t="s">
        <v>340</v>
      </c>
      <c r="I77" s="73" t="s">
        <v>305</v>
      </c>
      <c r="J77" s="73"/>
      <c r="K77" s="83">
        <v>0.97000000000768671</v>
      </c>
      <c r="L77" s="86" t="s">
        <v>135</v>
      </c>
      <c r="M77" s="87">
        <v>0.04</v>
      </c>
      <c r="N77" s="87">
        <v>3.0100000000151082E-2</v>
      </c>
      <c r="O77" s="83">
        <v>67221.817110000004</v>
      </c>
      <c r="P77" s="85">
        <v>112.25</v>
      </c>
      <c r="Q77" s="73"/>
      <c r="R77" s="83">
        <v>75.456491086000014</v>
      </c>
      <c r="S77" s="84">
        <v>8.2571013893788247E-4</v>
      </c>
      <c r="T77" s="84">
        <f t="shared" si="1"/>
        <v>3.2408678737553431E-5</v>
      </c>
      <c r="U77" s="84">
        <f>R77/'סכום נכסי הקרן'!$C$42</f>
        <v>1.2150304002028644E-6</v>
      </c>
    </row>
    <row r="78" spans="2:21">
      <c r="B78" s="76" t="s">
        <v>387</v>
      </c>
      <c r="C78" s="73">
        <v>1136753</v>
      </c>
      <c r="D78" s="86" t="s">
        <v>122</v>
      </c>
      <c r="E78" s="86" t="s">
        <v>26</v>
      </c>
      <c r="F78" s="73" t="s">
        <v>386</v>
      </c>
      <c r="G78" s="86" t="s">
        <v>308</v>
      </c>
      <c r="H78" s="73" t="s">
        <v>340</v>
      </c>
      <c r="I78" s="73" t="s">
        <v>305</v>
      </c>
      <c r="J78" s="73"/>
      <c r="K78" s="83">
        <v>2.9199999999999706</v>
      </c>
      <c r="L78" s="86" t="s">
        <v>135</v>
      </c>
      <c r="M78" s="87">
        <v>0.04</v>
      </c>
      <c r="N78" s="87">
        <v>2.8800000000000287E-2</v>
      </c>
      <c r="O78" s="83">
        <v>11751346.512088999</v>
      </c>
      <c r="P78" s="85">
        <v>115.78</v>
      </c>
      <c r="Q78" s="73"/>
      <c r="R78" s="83">
        <v>13605.709634945002</v>
      </c>
      <c r="S78" s="84">
        <v>1.2976571244770248E-2</v>
      </c>
      <c r="T78" s="84">
        <f t="shared" si="1"/>
        <v>5.8436731712426422E-3</v>
      </c>
      <c r="U78" s="84">
        <f>R78/'סכום נכסי הקרן'!$C$42</f>
        <v>2.1908454242789953E-4</v>
      </c>
    </row>
    <row r="79" spans="2:21">
      <c r="B79" s="76" t="s">
        <v>388</v>
      </c>
      <c r="C79" s="73">
        <v>1138544</v>
      </c>
      <c r="D79" s="86" t="s">
        <v>122</v>
      </c>
      <c r="E79" s="86" t="s">
        <v>26</v>
      </c>
      <c r="F79" s="73" t="s">
        <v>386</v>
      </c>
      <c r="G79" s="86" t="s">
        <v>308</v>
      </c>
      <c r="H79" s="73" t="s">
        <v>340</v>
      </c>
      <c r="I79" s="73" t="s">
        <v>305</v>
      </c>
      <c r="J79" s="73"/>
      <c r="K79" s="83">
        <v>4.2700000000004037</v>
      </c>
      <c r="L79" s="86" t="s">
        <v>135</v>
      </c>
      <c r="M79" s="87">
        <v>3.5000000000000003E-2</v>
      </c>
      <c r="N79" s="87">
        <v>3.1200000000002847E-2</v>
      </c>
      <c r="O79" s="83">
        <v>3662112.8063800009</v>
      </c>
      <c r="P79" s="85">
        <v>115.14</v>
      </c>
      <c r="Q79" s="73"/>
      <c r="R79" s="83">
        <v>4216.5568704900006</v>
      </c>
      <c r="S79" s="84">
        <v>4.1538822482957141E-3</v>
      </c>
      <c r="T79" s="84">
        <f t="shared" si="1"/>
        <v>1.811017647753943E-3</v>
      </c>
      <c r="U79" s="84">
        <f>R79/'סכום נכסי הקרן'!$C$42</f>
        <v>6.7896674071293454E-5</v>
      </c>
    </row>
    <row r="80" spans="2:21">
      <c r="B80" s="76" t="s">
        <v>389</v>
      </c>
      <c r="C80" s="73">
        <v>1171271</v>
      </c>
      <c r="D80" s="86" t="s">
        <v>122</v>
      </c>
      <c r="E80" s="86" t="s">
        <v>26</v>
      </c>
      <c r="F80" s="73" t="s">
        <v>386</v>
      </c>
      <c r="G80" s="86" t="s">
        <v>308</v>
      </c>
      <c r="H80" s="73" t="s">
        <v>340</v>
      </c>
      <c r="I80" s="73" t="s">
        <v>305</v>
      </c>
      <c r="J80" s="73"/>
      <c r="K80" s="83">
        <v>6.8200000000002996</v>
      </c>
      <c r="L80" s="86" t="s">
        <v>135</v>
      </c>
      <c r="M80" s="87">
        <v>2.5000000000000001E-2</v>
      </c>
      <c r="N80" s="87">
        <v>3.180000000000141E-2</v>
      </c>
      <c r="O80" s="83">
        <v>6399612.6786600007</v>
      </c>
      <c r="P80" s="85">
        <v>106.56</v>
      </c>
      <c r="Q80" s="73"/>
      <c r="R80" s="83">
        <v>6819.4269629280006</v>
      </c>
      <c r="S80" s="84">
        <v>1.0800969652040878E-2</v>
      </c>
      <c r="T80" s="84">
        <f t="shared" si="1"/>
        <v>2.9289543475305938E-3</v>
      </c>
      <c r="U80" s="84">
        <f>R80/'סכום נכסי הקרן'!$C$42</f>
        <v>1.0980912248459879E-4</v>
      </c>
    </row>
    <row r="81" spans="2:21">
      <c r="B81" s="76" t="s">
        <v>390</v>
      </c>
      <c r="C81" s="73">
        <v>1410307</v>
      </c>
      <c r="D81" s="86" t="s">
        <v>122</v>
      </c>
      <c r="E81" s="86" t="s">
        <v>26</v>
      </c>
      <c r="F81" s="73" t="s">
        <v>391</v>
      </c>
      <c r="G81" s="86" t="s">
        <v>131</v>
      </c>
      <c r="H81" s="73" t="s">
        <v>340</v>
      </c>
      <c r="I81" s="73" t="s">
        <v>305</v>
      </c>
      <c r="J81" s="73"/>
      <c r="K81" s="83">
        <v>1.4500000000000124</v>
      </c>
      <c r="L81" s="86" t="s">
        <v>135</v>
      </c>
      <c r="M81" s="87">
        <v>1.8000000000000002E-2</v>
      </c>
      <c r="N81" s="87">
        <v>3.2900000000001477E-2</v>
      </c>
      <c r="O81" s="83">
        <v>3766167.1388840009</v>
      </c>
      <c r="P81" s="85">
        <v>109.59</v>
      </c>
      <c r="Q81" s="73"/>
      <c r="R81" s="83">
        <v>4127.3425878910002</v>
      </c>
      <c r="S81" s="84">
        <v>4.2152670807818256E-3</v>
      </c>
      <c r="T81" s="84">
        <f t="shared" si="1"/>
        <v>1.7726999764450958E-3</v>
      </c>
      <c r="U81" s="84">
        <f>R81/'סכום נכסי הקרן'!$C$42</f>
        <v>6.6460110245836342E-5</v>
      </c>
    </row>
    <row r="82" spans="2:21">
      <c r="B82" s="76" t="s">
        <v>392</v>
      </c>
      <c r="C82" s="73">
        <v>1192749</v>
      </c>
      <c r="D82" s="86" t="s">
        <v>122</v>
      </c>
      <c r="E82" s="86" t="s">
        <v>26</v>
      </c>
      <c r="F82" s="73" t="s">
        <v>391</v>
      </c>
      <c r="G82" s="86" t="s">
        <v>131</v>
      </c>
      <c r="H82" s="73" t="s">
        <v>340</v>
      </c>
      <c r="I82" s="73" t="s">
        <v>305</v>
      </c>
      <c r="J82" s="73"/>
      <c r="K82" s="83">
        <v>3.9400000000004116</v>
      </c>
      <c r="L82" s="86" t="s">
        <v>135</v>
      </c>
      <c r="M82" s="87">
        <v>2.2000000000000002E-2</v>
      </c>
      <c r="N82" s="87">
        <v>3.0800000000004803E-2</v>
      </c>
      <c r="O82" s="83">
        <v>2925840.0706280004</v>
      </c>
      <c r="P82" s="85">
        <v>99.64</v>
      </c>
      <c r="Q82" s="73"/>
      <c r="R82" s="83">
        <v>2915.3070027700005</v>
      </c>
      <c r="S82" s="84">
        <v>1.0690802908123112E-2</v>
      </c>
      <c r="T82" s="84">
        <f t="shared" si="1"/>
        <v>1.2521288323151633E-3</v>
      </c>
      <c r="U82" s="84">
        <f>R82/'סכום נכסי הקרן'!$C$42</f>
        <v>4.6943431682407689E-5</v>
      </c>
    </row>
    <row r="83" spans="2:21">
      <c r="B83" s="76" t="s">
        <v>393</v>
      </c>
      <c r="C83" s="73">
        <v>1110915</v>
      </c>
      <c r="D83" s="86" t="s">
        <v>122</v>
      </c>
      <c r="E83" s="86" t="s">
        <v>26</v>
      </c>
      <c r="F83" s="73" t="s">
        <v>394</v>
      </c>
      <c r="G83" s="86" t="s">
        <v>395</v>
      </c>
      <c r="H83" s="73" t="s">
        <v>396</v>
      </c>
      <c r="I83" s="73" t="s">
        <v>305</v>
      </c>
      <c r="J83" s="73"/>
      <c r="K83" s="83">
        <v>5.6300000000000878</v>
      </c>
      <c r="L83" s="86" t="s">
        <v>135</v>
      </c>
      <c r="M83" s="87">
        <v>5.1500000000000004E-2</v>
      </c>
      <c r="N83" s="87">
        <v>3.2600000000000399E-2</v>
      </c>
      <c r="O83" s="83">
        <v>19106813.347725004</v>
      </c>
      <c r="P83" s="85">
        <v>151.19999999999999</v>
      </c>
      <c r="Q83" s="73"/>
      <c r="R83" s="83">
        <v>28889.500968834007</v>
      </c>
      <c r="S83" s="84">
        <v>6.1095463143138497E-3</v>
      </c>
      <c r="T83" s="84">
        <f t="shared" si="1"/>
        <v>1.2408085007823704E-2</v>
      </c>
      <c r="U83" s="84">
        <f>R83/'סכום נכסי הקרן'!$C$42</f>
        <v>4.6519022311569002E-4</v>
      </c>
    </row>
    <row r="84" spans="2:21">
      <c r="B84" s="76" t="s">
        <v>397</v>
      </c>
      <c r="C84" s="73">
        <v>2300184</v>
      </c>
      <c r="D84" s="86" t="s">
        <v>122</v>
      </c>
      <c r="E84" s="86" t="s">
        <v>26</v>
      </c>
      <c r="F84" s="73" t="s">
        <v>398</v>
      </c>
      <c r="G84" s="86" t="s">
        <v>159</v>
      </c>
      <c r="H84" s="73" t="s">
        <v>399</v>
      </c>
      <c r="I84" s="73" t="s">
        <v>133</v>
      </c>
      <c r="J84" s="73"/>
      <c r="K84" s="83">
        <v>1.1500000000017443</v>
      </c>
      <c r="L84" s="86" t="s">
        <v>135</v>
      </c>
      <c r="M84" s="87">
        <v>2.2000000000000002E-2</v>
      </c>
      <c r="N84" s="87">
        <v>2.750000000003738E-2</v>
      </c>
      <c r="O84" s="83">
        <v>359534.49361700006</v>
      </c>
      <c r="P84" s="85">
        <v>111.64</v>
      </c>
      <c r="Q84" s="73"/>
      <c r="R84" s="83">
        <v>401.38433404199998</v>
      </c>
      <c r="S84" s="84">
        <v>4.5309074201149724E-4</v>
      </c>
      <c r="T84" s="84">
        <f t="shared" si="1"/>
        <v>1.7239518754493923E-4</v>
      </c>
      <c r="U84" s="84">
        <f>R84/'סכום נכסי הקרן'!$C$42</f>
        <v>6.4632500266991192E-6</v>
      </c>
    </row>
    <row r="85" spans="2:21">
      <c r="B85" s="76" t="s">
        <v>400</v>
      </c>
      <c r="C85" s="73">
        <v>2300242</v>
      </c>
      <c r="D85" s="86" t="s">
        <v>122</v>
      </c>
      <c r="E85" s="86" t="s">
        <v>26</v>
      </c>
      <c r="F85" s="73" t="s">
        <v>398</v>
      </c>
      <c r="G85" s="86" t="s">
        <v>159</v>
      </c>
      <c r="H85" s="73" t="s">
        <v>399</v>
      </c>
      <c r="I85" s="73" t="s">
        <v>133</v>
      </c>
      <c r="J85" s="73"/>
      <c r="K85" s="83">
        <v>4.4500000000001805</v>
      </c>
      <c r="L85" s="86" t="s">
        <v>135</v>
      </c>
      <c r="M85" s="87">
        <v>1.7000000000000001E-2</v>
      </c>
      <c r="N85" s="87">
        <v>2.5900000000000686E-2</v>
      </c>
      <c r="O85" s="83">
        <v>2879111.8373210006</v>
      </c>
      <c r="P85" s="85">
        <v>106.1</v>
      </c>
      <c r="Q85" s="73"/>
      <c r="R85" s="83">
        <v>3054.7377202810003</v>
      </c>
      <c r="S85" s="84">
        <v>2.268374647285778E-3</v>
      </c>
      <c r="T85" s="84">
        <f t="shared" si="1"/>
        <v>1.3120145394945547E-3</v>
      </c>
      <c r="U85" s="84">
        <f>R85/'סכום נכסי הקרן'!$C$42</f>
        <v>4.9188600495053351E-5</v>
      </c>
    </row>
    <row r="86" spans="2:21">
      <c r="B86" s="76" t="s">
        <v>401</v>
      </c>
      <c r="C86" s="73">
        <v>2300317</v>
      </c>
      <c r="D86" s="86" t="s">
        <v>122</v>
      </c>
      <c r="E86" s="86" t="s">
        <v>26</v>
      </c>
      <c r="F86" s="73" t="s">
        <v>398</v>
      </c>
      <c r="G86" s="86" t="s">
        <v>159</v>
      </c>
      <c r="H86" s="73" t="s">
        <v>399</v>
      </c>
      <c r="I86" s="73" t="s">
        <v>133</v>
      </c>
      <c r="J86" s="73"/>
      <c r="K86" s="83">
        <v>9.320000000001821</v>
      </c>
      <c r="L86" s="86" t="s">
        <v>135</v>
      </c>
      <c r="M86" s="87">
        <v>5.7999999999999996E-3</v>
      </c>
      <c r="N86" s="87">
        <v>2.9300000000008347E-2</v>
      </c>
      <c r="O86" s="83">
        <v>1502391.8957040003</v>
      </c>
      <c r="P86" s="85">
        <v>87.7</v>
      </c>
      <c r="Q86" s="73"/>
      <c r="R86" s="83">
        <v>1317.5977324300004</v>
      </c>
      <c r="S86" s="84">
        <v>3.1406941918668465E-3</v>
      </c>
      <c r="T86" s="84">
        <f t="shared" si="1"/>
        <v>5.659102484236177E-4</v>
      </c>
      <c r="U86" s="84">
        <f>R86/'סכום נכסי הקרן'!$C$42</f>
        <v>2.1216482201858448E-5</v>
      </c>
    </row>
    <row r="87" spans="2:21">
      <c r="B87" s="76" t="s">
        <v>402</v>
      </c>
      <c r="C87" s="73">
        <v>1136084</v>
      </c>
      <c r="D87" s="86" t="s">
        <v>122</v>
      </c>
      <c r="E87" s="86" t="s">
        <v>26</v>
      </c>
      <c r="F87" s="73" t="s">
        <v>344</v>
      </c>
      <c r="G87" s="86" t="s">
        <v>308</v>
      </c>
      <c r="H87" s="73" t="s">
        <v>399</v>
      </c>
      <c r="I87" s="73" t="s">
        <v>133</v>
      </c>
      <c r="J87" s="73"/>
      <c r="K87" s="73">
        <v>1.0899993005928503</v>
      </c>
      <c r="L87" s="86" t="s">
        <v>135</v>
      </c>
      <c r="M87" s="87">
        <v>2.5000000000000001E-2</v>
      </c>
      <c r="N87" s="87">
        <v>2.8700015477789373E-2</v>
      </c>
      <c r="O87" s="83">
        <v>0.17874200000000007</v>
      </c>
      <c r="P87" s="85">
        <v>112.16</v>
      </c>
      <c r="Q87" s="73"/>
      <c r="R87" s="83">
        <v>2.00287E-4</v>
      </c>
      <c r="S87" s="84">
        <v>3.7956357688957327E-10</v>
      </c>
      <c r="T87" s="84">
        <f t="shared" si="1"/>
        <v>8.6023573915070277E-11</v>
      </c>
      <c r="U87" s="84">
        <f>R87/'סכום נכסי הקרן'!$C$42</f>
        <v>3.2251008529945075E-12</v>
      </c>
    </row>
    <row r="88" spans="2:21">
      <c r="B88" s="76" t="s">
        <v>403</v>
      </c>
      <c r="C88" s="73">
        <v>1141050</v>
      </c>
      <c r="D88" s="86" t="s">
        <v>122</v>
      </c>
      <c r="E88" s="86" t="s">
        <v>26</v>
      </c>
      <c r="F88" s="73" t="s">
        <v>344</v>
      </c>
      <c r="G88" s="86" t="s">
        <v>308</v>
      </c>
      <c r="H88" s="73" t="s">
        <v>399</v>
      </c>
      <c r="I88" s="73" t="s">
        <v>133</v>
      </c>
      <c r="J88" s="73"/>
      <c r="K88" s="83">
        <v>1.9400000000003144</v>
      </c>
      <c r="L88" s="86" t="s">
        <v>135</v>
      </c>
      <c r="M88" s="87">
        <v>1.95E-2</v>
      </c>
      <c r="N88" s="87">
        <v>3.2100000000003799E-2</v>
      </c>
      <c r="O88" s="83">
        <v>3982778.3868670003</v>
      </c>
      <c r="P88" s="85">
        <v>110.25</v>
      </c>
      <c r="Q88" s="73"/>
      <c r="R88" s="83">
        <v>4391.0133079730012</v>
      </c>
      <c r="S88" s="84">
        <v>6.9986560477288164E-3</v>
      </c>
      <c r="T88" s="84">
        <f t="shared" si="1"/>
        <v>1.885946955421334E-3</v>
      </c>
      <c r="U88" s="84">
        <f>R88/'סכום נכסי הקרן'!$C$42</f>
        <v>7.0705840943515854E-5</v>
      </c>
    </row>
    <row r="89" spans="2:21">
      <c r="B89" s="76" t="s">
        <v>404</v>
      </c>
      <c r="C89" s="73">
        <v>1162221</v>
      </c>
      <c r="D89" s="86" t="s">
        <v>122</v>
      </c>
      <c r="E89" s="86" t="s">
        <v>26</v>
      </c>
      <c r="F89" s="73" t="s">
        <v>344</v>
      </c>
      <c r="G89" s="86" t="s">
        <v>308</v>
      </c>
      <c r="H89" s="73" t="s">
        <v>399</v>
      </c>
      <c r="I89" s="73" t="s">
        <v>133</v>
      </c>
      <c r="J89" s="73"/>
      <c r="K89" s="83">
        <v>5.1499999999999995</v>
      </c>
      <c r="L89" s="86" t="s">
        <v>135</v>
      </c>
      <c r="M89" s="87">
        <v>1.1699999999999999E-2</v>
      </c>
      <c r="N89" s="87">
        <v>3.9200000000001962E-2</v>
      </c>
      <c r="O89" s="83">
        <v>1057428.4648130003</v>
      </c>
      <c r="P89" s="85">
        <v>96.51</v>
      </c>
      <c r="Q89" s="73"/>
      <c r="R89" s="83">
        <v>1020.5242594400002</v>
      </c>
      <c r="S89" s="84">
        <v>1.4658804572606017E-3</v>
      </c>
      <c r="T89" s="84">
        <f t="shared" si="1"/>
        <v>4.383167358044167E-4</v>
      </c>
      <c r="U89" s="84">
        <f>R89/'סכום נכסי הקרן'!$C$42</f>
        <v>1.6432887105111826E-5</v>
      </c>
    </row>
    <row r="90" spans="2:21">
      <c r="B90" s="76" t="s">
        <v>405</v>
      </c>
      <c r="C90" s="73">
        <v>1156231</v>
      </c>
      <c r="D90" s="86" t="s">
        <v>122</v>
      </c>
      <c r="E90" s="86" t="s">
        <v>26</v>
      </c>
      <c r="F90" s="73" t="s">
        <v>344</v>
      </c>
      <c r="G90" s="86" t="s">
        <v>308</v>
      </c>
      <c r="H90" s="73" t="s">
        <v>399</v>
      </c>
      <c r="I90" s="73" t="s">
        <v>133</v>
      </c>
      <c r="J90" s="73"/>
      <c r="K90" s="83">
        <v>3.4999999999997535</v>
      </c>
      <c r="L90" s="86" t="s">
        <v>135</v>
      </c>
      <c r="M90" s="87">
        <v>3.3500000000000002E-2</v>
      </c>
      <c r="N90" s="87">
        <v>3.3799999999996146E-2</v>
      </c>
      <c r="O90" s="83">
        <v>3639789.5154410005</v>
      </c>
      <c r="P90" s="85">
        <v>111.29</v>
      </c>
      <c r="Q90" s="73"/>
      <c r="R90" s="83">
        <v>4050.7218500120007</v>
      </c>
      <c r="S90" s="84">
        <v>5.4616260997049897E-3</v>
      </c>
      <c r="T90" s="84">
        <f t="shared" si="1"/>
        <v>1.7397912519229782E-3</v>
      </c>
      <c r="U90" s="84">
        <f>R90/'סכום נכסי הקרן'!$C$42</f>
        <v>6.5226332681188453E-5</v>
      </c>
    </row>
    <row r="91" spans="2:21">
      <c r="B91" s="76" t="s">
        <v>406</v>
      </c>
      <c r="C91" s="73">
        <v>1174226</v>
      </c>
      <c r="D91" s="86" t="s">
        <v>122</v>
      </c>
      <c r="E91" s="86" t="s">
        <v>26</v>
      </c>
      <c r="F91" s="73" t="s">
        <v>344</v>
      </c>
      <c r="G91" s="86" t="s">
        <v>308</v>
      </c>
      <c r="H91" s="73" t="s">
        <v>399</v>
      </c>
      <c r="I91" s="73" t="s">
        <v>133</v>
      </c>
      <c r="J91" s="73"/>
      <c r="K91" s="83">
        <v>5.1599999999999193</v>
      </c>
      <c r="L91" s="86" t="s">
        <v>135</v>
      </c>
      <c r="M91" s="87">
        <v>1.3300000000000001E-2</v>
      </c>
      <c r="N91" s="87">
        <v>3.9199999999999478E-2</v>
      </c>
      <c r="O91" s="83">
        <v>16502538.808523001</v>
      </c>
      <c r="P91" s="85">
        <v>97.5</v>
      </c>
      <c r="Q91" s="83">
        <v>122.02755256100004</v>
      </c>
      <c r="R91" s="83">
        <v>16212.002927477002</v>
      </c>
      <c r="S91" s="84">
        <v>1.3896874786124632E-2</v>
      </c>
      <c r="T91" s="84">
        <f t="shared" si="1"/>
        <v>6.9630801407138433E-3</v>
      </c>
      <c r="U91" s="84">
        <f>R91/'סכום נכסי הקרן'!$C$42</f>
        <v>2.6105211256924077E-4</v>
      </c>
    </row>
    <row r="92" spans="2:21">
      <c r="B92" s="76" t="s">
        <v>407</v>
      </c>
      <c r="C92" s="73">
        <v>1186188</v>
      </c>
      <c r="D92" s="86" t="s">
        <v>122</v>
      </c>
      <c r="E92" s="86" t="s">
        <v>26</v>
      </c>
      <c r="F92" s="73" t="s">
        <v>344</v>
      </c>
      <c r="G92" s="86" t="s">
        <v>308</v>
      </c>
      <c r="H92" s="73" t="s">
        <v>396</v>
      </c>
      <c r="I92" s="73" t="s">
        <v>305</v>
      </c>
      <c r="J92" s="73"/>
      <c r="K92" s="83">
        <v>5.7499999999997025</v>
      </c>
      <c r="L92" s="86" t="s">
        <v>135</v>
      </c>
      <c r="M92" s="87">
        <v>1.8700000000000001E-2</v>
      </c>
      <c r="N92" s="87">
        <v>4.039999999999775E-2</v>
      </c>
      <c r="O92" s="83">
        <v>8792727.7509310022</v>
      </c>
      <c r="P92" s="85">
        <v>95.22</v>
      </c>
      <c r="Q92" s="73"/>
      <c r="R92" s="83">
        <v>8372.4353696220005</v>
      </c>
      <c r="S92" s="84">
        <v>1.5725311544343878E-2</v>
      </c>
      <c r="T92" s="84">
        <f t="shared" si="1"/>
        <v>3.5959738418760421E-3</v>
      </c>
      <c r="U92" s="84">
        <f>R92/'סכום נכסי הקרן'!$C$42</f>
        <v>1.3481628089795792E-4</v>
      </c>
    </row>
    <row r="93" spans="2:21">
      <c r="B93" s="76" t="s">
        <v>408</v>
      </c>
      <c r="C93" s="73">
        <v>1185537</v>
      </c>
      <c r="D93" s="86" t="s">
        <v>122</v>
      </c>
      <c r="E93" s="86" t="s">
        <v>26</v>
      </c>
      <c r="F93" s="73" t="s">
        <v>409</v>
      </c>
      <c r="G93" s="86" t="s">
        <v>296</v>
      </c>
      <c r="H93" s="73" t="s">
        <v>399</v>
      </c>
      <c r="I93" s="73" t="s">
        <v>133</v>
      </c>
      <c r="J93" s="73"/>
      <c r="K93" s="83">
        <v>4.3899999999999633</v>
      </c>
      <c r="L93" s="86" t="s">
        <v>135</v>
      </c>
      <c r="M93" s="87">
        <v>1.09E-2</v>
      </c>
      <c r="N93" s="87">
        <v>3.6999999999999471E-2</v>
      </c>
      <c r="O93" s="83">
        <v>390.89655700000003</v>
      </c>
      <c r="P93" s="85">
        <v>4827766</v>
      </c>
      <c r="Q93" s="73"/>
      <c r="R93" s="83">
        <v>18871.571633130003</v>
      </c>
      <c r="S93" s="84">
        <v>2.1526326174348808E-2</v>
      </c>
      <c r="T93" s="84">
        <f t="shared" si="1"/>
        <v>8.1053689818914969E-3</v>
      </c>
      <c r="U93" s="84">
        <f>R93/'סכום נכסי הקרן'!$C$42</f>
        <v>3.0387754458029989E-4</v>
      </c>
    </row>
    <row r="94" spans="2:21">
      <c r="B94" s="76" t="s">
        <v>410</v>
      </c>
      <c r="C94" s="73">
        <v>1189497</v>
      </c>
      <c r="D94" s="86" t="s">
        <v>122</v>
      </c>
      <c r="E94" s="86" t="s">
        <v>26</v>
      </c>
      <c r="F94" s="73" t="s">
        <v>409</v>
      </c>
      <c r="G94" s="86" t="s">
        <v>296</v>
      </c>
      <c r="H94" s="73" t="s">
        <v>399</v>
      </c>
      <c r="I94" s="73" t="s">
        <v>133</v>
      </c>
      <c r="J94" s="73"/>
      <c r="K94" s="83">
        <v>5.0300000000000011</v>
      </c>
      <c r="L94" s="86" t="s">
        <v>135</v>
      </c>
      <c r="M94" s="87">
        <v>2.9900000000000003E-2</v>
      </c>
      <c r="N94" s="87">
        <v>3.3999999999999878E-2</v>
      </c>
      <c r="O94" s="83">
        <v>320.79010900000003</v>
      </c>
      <c r="P94" s="85">
        <v>5169986</v>
      </c>
      <c r="Q94" s="73"/>
      <c r="R94" s="83">
        <v>16584.803402733003</v>
      </c>
      <c r="S94" s="84">
        <v>2.0049381812500003E-2</v>
      </c>
      <c r="T94" s="84">
        <f t="shared" si="1"/>
        <v>7.1231985170376088E-3</v>
      </c>
      <c r="U94" s="84">
        <f>R94/'סכום נכסי הקרן'!$C$42</f>
        <v>2.6705509394469147E-4</v>
      </c>
    </row>
    <row r="95" spans="2:21">
      <c r="B95" s="76" t="s">
        <v>411</v>
      </c>
      <c r="C95" s="73">
        <v>1167030</v>
      </c>
      <c r="D95" s="86" t="s">
        <v>122</v>
      </c>
      <c r="E95" s="86" t="s">
        <v>26</v>
      </c>
      <c r="F95" s="73" t="s">
        <v>409</v>
      </c>
      <c r="G95" s="86" t="s">
        <v>296</v>
      </c>
      <c r="H95" s="73" t="s">
        <v>399</v>
      </c>
      <c r="I95" s="73" t="s">
        <v>133</v>
      </c>
      <c r="J95" s="73"/>
      <c r="K95" s="83">
        <v>2.6699999999998321</v>
      </c>
      <c r="L95" s="86" t="s">
        <v>135</v>
      </c>
      <c r="M95" s="87">
        <v>2.3199999999999998E-2</v>
      </c>
      <c r="N95" s="87">
        <v>3.5899999999998634E-2</v>
      </c>
      <c r="O95" s="83">
        <v>46.158240000000006</v>
      </c>
      <c r="P95" s="85">
        <v>5423550</v>
      </c>
      <c r="Q95" s="73"/>
      <c r="R95" s="83">
        <v>2503.4150001260005</v>
      </c>
      <c r="S95" s="84">
        <v>7.6930400000000008E-3</v>
      </c>
      <c r="T95" s="84">
        <f t="shared" si="1"/>
        <v>1.0752205849777303E-3</v>
      </c>
      <c r="U95" s="84">
        <f>R95/'סכום נכסי הקרן'!$C$42</f>
        <v>4.0310983000921722E-5</v>
      </c>
    </row>
    <row r="96" spans="2:21">
      <c r="B96" s="76" t="s">
        <v>412</v>
      </c>
      <c r="C96" s="73">
        <v>7480197</v>
      </c>
      <c r="D96" s="86" t="s">
        <v>122</v>
      </c>
      <c r="E96" s="86" t="s">
        <v>26</v>
      </c>
      <c r="F96" s="73" t="s">
        <v>413</v>
      </c>
      <c r="G96" s="86" t="s">
        <v>296</v>
      </c>
      <c r="H96" s="73" t="s">
        <v>399</v>
      </c>
      <c r="I96" s="73" t="s">
        <v>133</v>
      </c>
      <c r="J96" s="73"/>
      <c r="K96" s="83">
        <v>2.0399999999999752</v>
      </c>
      <c r="L96" s="86" t="s">
        <v>135</v>
      </c>
      <c r="M96" s="87">
        <v>1.46E-2</v>
      </c>
      <c r="N96" s="87">
        <v>3.4599999999999367E-2</v>
      </c>
      <c r="O96" s="83">
        <v>415.42415700000004</v>
      </c>
      <c r="P96" s="85">
        <v>5387000</v>
      </c>
      <c r="Q96" s="73"/>
      <c r="R96" s="83">
        <v>22378.899719714002</v>
      </c>
      <c r="S96" s="84">
        <v>1.5598098486839636E-2</v>
      </c>
      <c r="T96" s="84">
        <f t="shared" si="1"/>
        <v>9.6117717783818363E-3</v>
      </c>
      <c r="U96" s="84">
        <f>R96/'סכום נכסי הקרן'!$C$42</f>
        <v>3.6035393497894604E-4</v>
      </c>
    </row>
    <row r="97" spans="2:21">
      <c r="B97" s="76" t="s">
        <v>414</v>
      </c>
      <c r="C97" s="73">
        <v>7480247</v>
      </c>
      <c r="D97" s="86" t="s">
        <v>122</v>
      </c>
      <c r="E97" s="86" t="s">
        <v>26</v>
      </c>
      <c r="F97" s="73" t="s">
        <v>413</v>
      </c>
      <c r="G97" s="86" t="s">
        <v>296</v>
      </c>
      <c r="H97" s="73" t="s">
        <v>399</v>
      </c>
      <c r="I97" s="73" t="s">
        <v>133</v>
      </c>
      <c r="J97" s="73"/>
      <c r="K97" s="83">
        <v>2.6800000000000179</v>
      </c>
      <c r="L97" s="86" t="s">
        <v>135</v>
      </c>
      <c r="M97" s="87">
        <v>2.4199999999999999E-2</v>
      </c>
      <c r="N97" s="87">
        <v>3.8000000000000166E-2</v>
      </c>
      <c r="O97" s="83">
        <v>454.33999500000004</v>
      </c>
      <c r="P97" s="85">
        <v>5405050</v>
      </c>
      <c r="Q97" s="73"/>
      <c r="R97" s="83">
        <v>24557.304846467003</v>
      </c>
      <c r="S97" s="84">
        <v>1.5002641493858144E-2</v>
      </c>
      <c r="T97" s="84">
        <f t="shared" si="1"/>
        <v>1.0547400123897046E-2</v>
      </c>
      <c r="U97" s="84">
        <f>R97/'סכום נכסי הקרן'!$C$42</f>
        <v>3.9543147986432912E-4</v>
      </c>
    </row>
    <row r="98" spans="2:21">
      <c r="B98" s="76" t="s">
        <v>415</v>
      </c>
      <c r="C98" s="73">
        <v>7480312</v>
      </c>
      <c r="D98" s="86" t="s">
        <v>122</v>
      </c>
      <c r="E98" s="86" t="s">
        <v>26</v>
      </c>
      <c r="F98" s="73" t="s">
        <v>413</v>
      </c>
      <c r="G98" s="86" t="s">
        <v>296</v>
      </c>
      <c r="H98" s="73" t="s">
        <v>399</v>
      </c>
      <c r="I98" s="73" t="s">
        <v>133</v>
      </c>
      <c r="J98" s="73"/>
      <c r="K98" s="83">
        <v>4.0699999999999461</v>
      </c>
      <c r="L98" s="86" t="s">
        <v>135</v>
      </c>
      <c r="M98" s="87">
        <v>2E-3</v>
      </c>
      <c r="N98" s="87">
        <v>3.6999999999999297E-2</v>
      </c>
      <c r="O98" s="83">
        <v>271.25208200000003</v>
      </c>
      <c r="P98" s="85">
        <v>4728999</v>
      </c>
      <c r="Q98" s="73"/>
      <c r="R98" s="83">
        <v>12827.508204267002</v>
      </c>
      <c r="S98" s="84">
        <v>2.3665336067004016E-2</v>
      </c>
      <c r="T98" s="84">
        <f t="shared" si="1"/>
        <v>5.5094344623262256E-3</v>
      </c>
      <c r="U98" s="84">
        <f>R98/'סכום נכסי הקרן'!$C$42</f>
        <v>2.0655363379238568E-4</v>
      </c>
    </row>
    <row r="99" spans="2:21">
      <c r="B99" s="76" t="s">
        <v>416</v>
      </c>
      <c r="C99" s="73">
        <v>1191246</v>
      </c>
      <c r="D99" s="86" t="s">
        <v>122</v>
      </c>
      <c r="E99" s="86" t="s">
        <v>26</v>
      </c>
      <c r="F99" s="73" t="s">
        <v>413</v>
      </c>
      <c r="G99" s="86" t="s">
        <v>296</v>
      </c>
      <c r="H99" s="73" t="s">
        <v>399</v>
      </c>
      <c r="I99" s="73" t="s">
        <v>133</v>
      </c>
      <c r="J99" s="73"/>
      <c r="K99" s="83">
        <v>4.7300000000000173</v>
      </c>
      <c r="L99" s="86" t="s">
        <v>135</v>
      </c>
      <c r="M99" s="87">
        <v>3.1699999999999999E-2</v>
      </c>
      <c r="N99" s="87">
        <v>3.5100000000000443E-2</v>
      </c>
      <c r="O99" s="83">
        <v>368.10713300000003</v>
      </c>
      <c r="P99" s="85">
        <v>5221114</v>
      </c>
      <c r="Q99" s="73"/>
      <c r="R99" s="83">
        <v>19219.293438516001</v>
      </c>
      <c r="S99" s="84">
        <v>2.1794383244523388E-2</v>
      </c>
      <c r="T99" s="84">
        <f t="shared" si="1"/>
        <v>8.2547160310135273E-3</v>
      </c>
      <c r="U99" s="84">
        <f>R99/'סכום נכסי הקרן'!$C$42</f>
        <v>3.0947669924912598E-4</v>
      </c>
    </row>
    <row r="100" spans="2:21">
      <c r="B100" s="76" t="s">
        <v>417</v>
      </c>
      <c r="C100" s="73">
        <v>1126077</v>
      </c>
      <c r="D100" s="86" t="s">
        <v>122</v>
      </c>
      <c r="E100" s="86" t="s">
        <v>26</v>
      </c>
      <c r="F100" s="73" t="s">
        <v>418</v>
      </c>
      <c r="G100" s="86" t="s">
        <v>353</v>
      </c>
      <c r="H100" s="73" t="s">
        <v>396</v>
      </c>
      <c r="I100" s="73" t="s">
        <v>305</v>
      </c>
      <c r="J100" s="73"/>
      <c r="K100" s="83">
        <v>0.65999999999989389</v>
      </c>
      <c r="L100" s="86" t="s">
        <v>135</v>
      </c>
      <c r="M100" s="87">
        <v>3.85E-2</v>
      </c>
      <c r="N100" s="87">
        <v>2.4900000000000179E-2</v>
      </c>
      <c r="O100" s="83">
        <v>2406979.9590790006</v>
      </c>
      <c r="P100" s="85">
        <v>117.44</v>
      </c>
      <c r="Q100" s="73"/>
      <c r="R100" s="83">
        <v>2826.7573841550006</v>
      </c>
      <c r="S100" s="84">
        <v>9.627919836316003E-3</v>
      </c>
      <c r="T100" s="84">
        <f t="shared" si="1"/>
        <v>1.2140966352076189E-3</v>
      </c>
      <c r="U100" s="84">
        <f>R100/'סכום נכסי הקרן'!$C$42</f>
        <v>4.5517570540508445E-5</v>
      </c>
    </row>
    <row r="101" spans="2:21">
      <c r="B101" s="76" t="s">
        <v>419</v>
      </c>
      <c r="C101" s="73">
        <v>6130223</v>
      </c>
      <c r="D101" s="86" t="s">
        <v>122</v>
      </c>
      <c r="E101" s="86" t="s">
        <v>26</v>
      </c>
      <c r="F101" s="73" t="s">
        <v>355</v>
      </c>
      <c r="G101" s="86" t="s">
        <v>308</v>
      </c>
      <c r="H101" s="73" t="s">
        <v>399</v>
      </c>
      <c r="I101" s="73" t="s">
        <v>133</v>
      </c>
      <c r="J101" s="73"/>
      <c r="K101" s="83">
        <v>4.1299999999999741</v>
      </c>
      <c r="L101" s="86" t="s">
        <v>135</v>
      </c>
      <c r="M101" s="87">
        <v>2.4E-2</v>
      </c>
      <c r="N101" s="87">
        <v>3.1399999999999532E-2</v>
      </c>
      <c r="O101" s="83">
        <v>7487363.0362450005</v>
      </c>
      <c r="P101" s="85">
        <v>109.47</v>
      </c>
      <c r="Q101" s="73"/>
      <c r="R101" s="83">
        <v>8196.4161908170026</v>
      </c>
      <c r="S101" s="84">
        <v>6.947212356871864E-3</v>
      </c>
      <c r="T101" s="84">
        <f t="shared" si="1"/>
        <v>3.5203733344122442E-3</v>
      </c>
      <c r="U101" s="84">
        <f>R101/'סכום נכסי הקרן'!$C$42</f>
        <v>1.3198195014405283E-4</v>
      </c>
    </row>
    <row r="102" spans="2:21">
      <c r="B102" s="76" t="s">
        <v>420</v>
      </c>
      <c r="C102" s="73">
        <v>6130181</v>
      </c>
      <c r="D102" s="86" t="s">
        <v>122</v>
      </c>
      <c r="E102" s="86" t="s">
        <v>26</v>
      </c>
      <c r="F102" s="73" t="s">
        <v>355</v>
      </c>
      <c r="G102" s="86" t="s">
        <v>308</v>
      </c>
      <c r="H102" s="73" t="s">
        <v>399</v>
      </c>
      <c r="I102" s="73" t="s">
        <v>133</v>
      </c>
      <c r="J102" s="73"/>
      <c r="K102" s="83">
        <v>0.25000000001021588</v>
      </c>
      <c r="L102" s="86" t="s">
        <v>135</v>
      </c>
      <c r="M102" s="87">
        <v>3.4799999999999998E-2</v>
      </c>
      <c r="N102" s="87">
        <v>4.1500000000388199E-2</v>
      </c>
      <c r="O102" s="83">
        <v>43887.588304000004</v>
      </c>
      <c r="P102" s="85">
        <v>111.52</v>
      </c>
      <c r="Q102" s="73"/>
      <c r="R102" s="83">
        <v>48.943441054000012</v>
      </c>
      <c r="S102" s="84">
        <v>3.3704256143015027E-4</v>
      </c>
      <c r="T102" s="84">
        <f t="shared" si="1"/>
        <v>2.1021283054649853E-5</v>
      </c>
      <c r="U102" s="84">
        <f>R102/'סכום נכסי הקרן'!$C$42</f>
        <v>7.8810673429499584E-7</v>
      </c>
    </row>
    <row r="103" spans="2:21">
      <c r="B103" s="76" t="s">
        <v>421</v>
      </c>
      <c r="C103" s="73">
        <v>6130348</v>
      </c>
      <c r="D103" s="86" t="s">
        <v>122</v>
      </c>
      <c r="E103" s="86" t="s">
        <v>26</v>
      </c>
      <c r="F103" s="73" t="s">
        <v>355</v>
      </c>
      <c r="G103" s="86" t="s">
        <v>308</v>
      </c>
      <c r="H103" s="73" t="s">
        <v>399</v>
      </c>
      <c r="I103" s="73" t="s">
        <v>133</v>
      </c>
      <c r="J103" s="73"/>
      <c r="K103" s="83">
        <v>6.2799999999999079</v>
      </c>
      <c r="L103" s="86" t="s">
        <v>135</v>
      </c>
      <c r="M103" s="87">
        <v>1.4999999999999999E-2</v>
      </c>
      <c r="N103" s="87">
        <v>3.3100000000000455E-2</v>
      </c>
      <c r="O103" s="83">
        <v>4511120.2238970008</v>
      </c>
      <c r="P103" s="85">
        <v>95.95</v>
      </c>
      <c r="Q103" s="83">
        <v>36.348839043000005</v>
      </c>
      <c r="R103" s="83">
        <v>4364.7686983800013</v>
      </c>
      <c r="S103" s="84">
        <v>1.7232756047814182E-2</v>
      </c>
      <c r="T103" s="84">
        <f t="shared" si="1"/>
        <v>1.8746748553190027E-3</v>
      </c>
      <c r="U103" s="84">
        <f>R103/'סכום נכסי הקרן'!$C$42</f>
        <v>7.0283239812214809E-5</v>
      </c>
    </row>
    <row r="104" spans="2:21">
      <c r="B104" s="76" t="s">
        <v>422</v>
      </c>
      <c r="C104" s="73">
        <v>1136050</v>
      </c>
      <c r="D104" s="86" t="s">
        <v>122</v>
      </c>
      <c r="E104" s="86" t="s">
        <v>26</v>
      </c>
      <c r="F104" s="73" t="s">
        <v>423</v>
      </c>
      <c r="G104" s="86" t="s">
        <v>353</v>
      </c>
      <c r="H104" s="73" t="s">
        <v>399</v>
      </c>
      <c r="I104" s="73" t="s">
        <v>133</v>
      </c>
      <c r="J104" s="73"/>
      <c r="K104" s="83">
        <v>1.7999999999997085</v>
      </c>
      <c r="L104" s="86" t="s">
        <v>135</v>
      </c>
      <c r="M104" s="87">
        <v>2.4799999999999999E-2</v>
      </c>
      <c r="N104" s="87">
        <v>2.8599999999997662E-2</v>
      </c>
      <c r="O104" s="83">
        <v>3085216.4976220005</v>
      </c>
      <c r="P104" s="85">
        <v>111.24</v>
      </c>
      <c r="Q104" s="73"/>
      <c r="R104" s="83">
        <v>3431.9949674800009</v>
      </c>
      <c r="S104" s="84">
        <v>7.2852820646431872E-3</v>
      </c>
      <c r="T104" s="84">
        <f t="shared" si="1"/>
        <v>1.4740471062084162E-3</v>
      </c>
      <c r="U104" s="84">
        <f>R104/'סכום נכסי הקרן'!$C$42</f>
        <v>5.5263346583116267E-5</v>
      </c>
    </row>
    <row r="105" spans="2:21">
      <c r="B105" s="76" t="s">
        <v>424</v>
      </c>
      <c r="C105" s="73">
        <v>1147602</v>
      </c>
      <c r="D105" s="86" t="s">
        <v>122</v>
      </c>
      <c r="E105" s="86" t="s">
        <v>26</v>
      </c>
      <c r="F105" s="73" t="s">
        <v>425</v>
      </c>
      <c r="G105" s="86" t="s">
        <v>308</v>
      </c>
      <c r="H105" s="73" t="s">
        <v>396</v>
      </c>
      <c r="I105" s="73" t="s">
        <v>305</v>
      </c>
      <c r="J105" s="73"/>
      <c r="K105" s="83">
        <v>2.2399999999999833</v>
      </c>
      <c r="L105" s="86" t="s">
        <v>135</v>
      </c>
      <c r="M105" s="87">
        <v>1.3999999999999999E-2</v>
      </c>
      <c r="N105" s="87">
        <v>3.1599999999998477E-2</v>
      </c>
      <c r="O105" s="83">
        <v>4364966.8891500011</v>
      </c>
      <c r="P105" s="85">
        <v>107.61</v>
      </c>
      <c r="Q105" s="83">
        <v>34.648497360000007</v>
      </c>
      <c r="R105" s="83">
        <v>4731.7893575420003</v>
      </c>
      <c r="S105" s="84">
        <v>4.9121842101620536E-3</v>
      </c>
      <c r="T105" s="84">
        <f t="shared" si="1"/>
        <v>2.0323107917591112E-3</v>
      </c>
      <c r="U105" s="84">
        <f>R105/'סכום נכסי הקרן'!$C$42</f>
        <v>7.6193152292455509E-5</v>
      </c>
    </row>
    <row r="106" spans="2:21">
      <c r="B106" s="76" t="s">
        <v>426</v>
      </c>
      <c r="C106" s="73">
        <v>2310399</v>
      </c>
      <c r="D106" s="86" t="s">
        <v>122</v>
      </c>
      <c r="E106" s="86" t="s">
        <v>26</v>
      </c>
      <c r="F106" s="73" t="s">
        <v>299</v>
      </c>
      <c r="G106" s="86" t="s">
        <v>296</v>
      </c>
      <c r="H106" s="73" t="s">
        <v>399</v>
      </c>
      <c r="I106" s="73" t="s">
        <v>133</v>
      </c>
      <c r="J106" s="73"/>
      <c r="K106" s="83">
        <v>2.6799999999999922</v>
      </c>
      <c r="L106" s="86" t="s">
        <v>135</v>
      </c>
      <c r="M106" s="87">
        <v>1.89E-2</v>
      </c>
      <c r="N106" s="87">
        <v>3.2700000000000638E-2</v>
      </c>
      <c r="O106" s="83">
        <v>184.82608900000002</v>
      </c>
      <c r="P106" s="85">
        <v>5395000</v>
      </c>
      <c r="Q106" s="73"/>
      <c r="R106" s="83">
        <v>9971.3670904310002</v>
      </c>
      <c r="S106" s="84">
        <v>2.3103261125000003E-2</v>
      </c>
      <c r="T106" s="84">
        <f t="shared" si="1"/>
        <v>4.2827174701203291E-3</v>
      </c>
      <c r="U106" s="84">
        <f>R106/'סכום נכסי הקרן'!$C$42</f>
        <v>1.6056291476166889E-4</v>
      </c>
    </row>
    <row r="107" spans="2:21">
      <c r="B107" s="76" t="s">
        <v>427</v>
      </c>
      <c r="C107" s="73">
        <v>1191675</v>
      </c>
      <c r="D107" s="86" t="s">
        <v>122</v>
      </c>
      <c r="E107" s="86" t="s">
        <v>26</v>
      </c>
      <c r="F107" s="73" t="s">
        <v>299</v>
      </c>
      <c r="G107" s="86" t="s">
        <v>296</v>
      </c>
      <c r="H107" s="73" t="s">
        <v>399</v>
      </c>
      <c r="I107" s="73" t="s">
        <v>133</v>
      </c>
      <c r="J107" s="73"/>
      <c r="K107" s="83">
        <v>4.3799999999999262</v>
      </c>
      <c r="L107" s="86" t="s">
        <v>135</v>
      </c>
      <c r="M107" s="87">
        <v>3.3099999999999997E-2</v>
      </c>
      <c r="N107" s="87">
        <v>3.5299999999999575E-2</v>
      </c>
      <c r="O107" s="83">
        <v>279.94296400000007</v>
      </c>
      <c r="P107" s="85">
        <v>5170870</v>
      </c>
      <c r="Q107" s="73"/>
      <c r="R107" s="83">
        <v>14475.485556537004</v>
      </c>
      <c r="S107" s="84">
        <v>1.9954591489058385E-2</v>
      </c>
      <c r="T107" s="84">
        <f t="shared" si="1"/>
        <v>6.2172432645618194E-3</v>
      </c>
      <c r="U107" s="84">
        <f>R107/'סכום נכסי הקרן'!$C$42</f>
        <v>2.3309001990092797E-4</v>
      </c>
    </row>
    <row r="108" spans="2:21">
      <c r="B108" s="76" t="s">
        <v>428</v>
      </c>
      <c r="C108" s="73">
        <v>2310266</v>
      </c>
      <c r="D108" s="86" t="s">
        <v>122</v>
      </c>
      <c r="E108" s="86" t="s">
        <v>26</v>
      </c>
      <c r="F108" s="73" t="s">
        <v>299</v>
      </c>
      <c r="G108" s="86" t="s">
        <v>296</v>
      </c>
      <c r="H108" s="73" t="s">
        <v>399</v>
      </c>
      <c r="I108" s="73" t="s">
        <v>133</v>
      </c>
      <c r="J108" s="73"/>
      <c r="K108" s="83">
        <v>5.999999999996173E-2</v>
      </c>
      <c r="L108" s="86" t="s">
        <v>135</v>
      </c>
      <c r="M108" s="87">
        <v>1.8200000000000001E-2</v>
      </c>
      <c r="N108" s="87">
        <v>8.7999999999998094E-2</v>
      </c>
      <c r="O108" s="83">
        <v>185.98487400000002</v>
      </c>
      <c r="P108" s="85">
        <v>5620000</v>
      </c>
      <c r="Q108" s="73"/>
      <c r="R108" s="83">
        <v>10452.350684840001</v>
      </c>
      <c r="S108" s="84">
        <v>1.3087388220392656E-2</v>
      </c>
      <c r="T108" s="84">
        <f t="shared" si="1"/>
        <v>4.4893006621676357E-3</v>
      </c>
      <c r="U108" s="84">
        <f>R108/'סכום נכסי הקרן'!$C$42</f>
        <v>1.6830790370555857E-4</v>
      </c>
    </row>
    <row r="109" spans="2:21">
      <c r="B109" s="76" t="s">
        <v>429</v>
      </c>
      <c r="C109" s="73">
        <v>2310290</v>
      </c>
      <c r="D109" s="86" t="s">
        <v>122</v>
      </c>
      <c r="E109" s="86" t="s">
        <v>26</v>
      </c>
      <c r="F109" s="73" t="s">
        <v>299</v>
      </c>
      <c r="G109" s="86" t="s">
        <v>296</v>
      </c>
      <c r="H109" s="73" t="s">
        <v>399</v>
      </c>
      <c r="I109" s="73" t="s">
        <v>133</v>
      </c>
      <c r="J109" s="73"/>
      <c r="K109" s="83">
        <v>1.2200000000000257</v>
      </c>
      <c r="L109" s="86" t="s">
        <v>135</v>
      </c>
      <c r="M109" s="87">
        <v>1.89E-2</v>
      </c>
      <c r="N109" s="87">
        <v>3.5700000000000773E-2</v>
      </c>
      <c r="O109" s="83">
        <v>298.58007800000007</v>
      </c>
      <c r="P109" s="85">
        <v>5452500</v>
      </c>
      <c r="Q109" s="73"/>
      <c r="R109" s="83">
        <v>16280.079041489003</v>
      </c>
      <c r="S109" s="84">
        <v>1.3697590512891095E-2</v>
      </c>
      <c r="T109" s="84">
        <f t="shared" si="1"/>
        <v>6.9923189361701743E-3</v>
      </c>
      <c r="U109" s="84">
        <f>R109/'סכום נכסי הקרן'!$C$42</f>
        <v>2.6214830120539122E-4</v>
      </c>
    </row>
    <row r="110" spans="2:21">
      <c r="B110" s="76" t="s">
        <v>430</v>
      </c>
      <c r="C110" s="73">
        <v>1132927</v>
      </c>
      <c r="D110" s="86" t="s">
        <v>122</v>
      </c>
      <c r="E110" s="86" t="s">
        <v>26</v>
      </c>
      <c r="F110" s="73" t="s">
        <v>431</v>
      </c>
      <c r="G110" s="86" t="s">
        <v>308</v>
      </c>
      <c r="H110" s="73" t="s">
        <v>399</v>
      </c>
      <c r="I110" s="73" t="s">
        <v>133</v>
      </c>
      <c r="J110" s="73"/>
      <c r="K110" s="83">
        <v>0.77999999999979375</v>
      </c>
      <c r="L110" s="86" t="s">
        <v>135</v>
      </c>
      <c r="M110" s="87">
        <v>2.75E-2</v>
      </c>
      <c r="N110" s="87">
        <v>3.1699999999984019E-2</v>
      </c>
      <c r="O110" s="83">
        <v>687624.78265900014</v>
      </c>
      <c r="P110" s="85">
        <v>112.87</v>
      </c>
      <c r="Q110" s="73"/>
      <c r="R110" s="83">
        <v>776.12212477200012</v>
      </c>
      <c r="S110" s="84">
        <v>2.4870465304245907E-3</v>
      </c>
      <c r="T110" s="84">
        <f t="shared" si="1"/>
        <v>3.3334564383831976E-4</v>
      </c>
      <c r="U110" s="84">
        <f>R110/'סכום נכסי הקרן'!$C$42</f>
        <v>1.2497426825655619E-5</v>
      </c>
    </row>
    <row r="111" spans="2:21">
      <c r="B111" s="76" t="s">
        <v>432</v>
      </c>
      <c r="C111" s="73">
        <v>1138973</v>
      </c>
      <c r="D111" s="86" t="s">
        <v>122</v>
      </c>
      <c r="E111" s="86" t="s">
        <v>26</v>
      </c>
      <c r="F111" s="73" t="s">
        <v>431</v>
      </c>
      <c r="G111" s="86" t="s">
        <v>308</v>
      </c>
      <c r="H111" s="73" t="s">
        <v>399</v>
      </c>
      <c r="I111" s="73" t="s">
        <v>133</v>
      </c>
      <c r="J111" s="73"/>
      <c r="K111" s="83">
        <v>3.8399999999998715</v>
      </c>
      <c r="L111" s="86" t="s">
        <v>135</v>
      </c>
      <c r="M111" s="87">
        <v>1.9599999999999999E-2</v>
      </c>
      <c r="N111" s="87">
        <v>3.1200000000000082E-2</v>
      </c>
      <c r="O111" s="83">
        <v>5130924.7566230008</v>
      </c>
      <c r="P111" s="85">
        <v>108.21</v>
      </c>
      <c r="Q111" s="73"/>
      <c r="R111" s="83">
        <v>5552.1740765079994</v>
      </c>
      <c r="S111" s="84">
        <v>4.8817525263180539E-3</v>
      </c>
      <c r="T111" s="84">
        <f t="shared" si="1"/>
        <v>2.3846672877412059E-3</v>
      </c>
      <c r="U111" s="84">
        <f>R111/'סכום נכסי הקרן'!$C$42</f>
        <v>8.9403312996449801E-5</v>
      </c>
    </row>
    <row r="112" spans="2:21">
      <c r="B112" s="76" t="s">
        <v>433</v>
      </c>
      <c r="C112" s="73">
        <v>1167147</v>
      </c>
      <c r="D112" s="86" t="s">
        <v>122</v>
      </c>
      <c r="E112" s="86" t="s">
        <v>26</v>
      </c>
      <c r="F112" s="73" t="s">
        <v>431</v>
      </c>
      <c r="G112" s="86" t="s">
        <v>308</v>
      </c>
      <c r="H112" s="73" t="s">
        <v>399</v>
      </c>
      <c r="I112" s="73" t="s">
        <v>133</v>
      </c>
      <c r="J112" s="73"/>
      <c r="K112" s="83">
        <v>6.0700000000002241</v>
      </c>
      <c r="L112" s="86" t="s">
        <v>135</v>
      </c>
      <c r="M112" s="87">
        <v>1.5800000000000002E-2</v>
      </c>
      <c r="N112" s="87">
        <v>3.2800000000001453E-2</v>
      </c>
      <c r="O112" s="83">
        <v>11778081.423464002</v>
      </c>
      <c r="P112" s="85">
        <v>100.66</v>
      </c>
      <c r="Q112" s="73"/>
      <c r="R112" s="83">
        <v>11855.816691476002</v>
      </c>
      <c r="S112" s="84">
        <v>9.9196389674777313E-3</v>
      </c>
      <c r="T112" s="84">
        <f t="shared" si="1"/>
        <v>5.09209146615961E-3</v>
      </c>
      <c r="U112" s="84">
        <f>R112/'סכום נכסי הקרן'!$C$42</f>
        <v>1.9090707097627789E-4</v>
      </c>
    </row>
    <row r="113" spans="2:21">
      <c r="B113" s="76" t="s">
        <v>434</v>
      </c>
      <c r="C113" s="73">
        <v>1135417</v>
      </c>
      <c r="D113" s="86" t="s">
        <v>122</v>
      </c>
      <c r="E113" s="86" t="s">
        <v>26</v>
      </c>
      <c r="F113" s="73" t="s">
        <v>435</v>
      </c>
      <c r="G113" s="86" t="s">
        <v>353</v>
      </c>
      <c r="H113" s="73" t="s">
        <v>399</v>
      </c>
      <c r="I113" s="73" t="s">
        <v>133</v>
      </c>
      <c r="J113" s="73"/>
      <c r="K113" s="83">
        <v>2.9800000000002065</v>
      </c>
      <c r="L113" s="86" t="s">
        <v>135</v>
      </c>
      <c r="M113" s="87">
        <v>2.2499999999999999E-2</v>
      </c>
      <c r="N113" s="87">
        <v>2.479999999999935E-2</v>
      </c>
      <c r="O113" s="83">
        <v>1623828.1387970003</v>
      </c>
      <c r="P113" s="85">
        <v>113.07</v>
      </c>
      <c r="Q113" s="73"/>
      <c r="R113" s="83">
        <v>1836.0624072190001</v>
      </c>
      <c r="S113" s="84">
        <v>3.9691129238816269E-3</v>
      </c>
      <c r="T113" s="84">
        <f t="shared" si="1"/>
        <v>7.8859162202282479E-4</v>
      </c>
      <c r="U113" s="84">
        <f>R113/'סכום נכסי הקרן'!$C$42</f>
        <v>2.9565006394190064E-5</v>
      </c>
    </row>
    <row r="114" spans="2:21">
      <c r="B114" s="76" t="s">
        <v>436</v>
      </c>
      <c r="C114" s="73">
        <v>1140607</v>
      </c>
      <c r="D114" s="86" t="s">
        <v>122</v>
      </c>
      <c r="E114" s="86" t="s">
        <v>26</v>
      </c>
      <c r="F114" s="73" t="s">
        <v>384</v>
      </c>
      <c r="G114" s="86" t="s">
        <v>308</v>
      </c>
      <c r="H114" s="73" t="s">
        <v>396</v>
      </c>
      <c r="I114" s="73" t="s">
        <v>305</v>
      </c>
      <c r="J114" s="73"/>
      <c r="K114" s="83">
        <v>2.1700000000000519</v>
      </c>
      <c r="L114" s="86" t="s">
        <v>135</v>
      </c>
      <c r="M114" s="87">
        <v>2.1499999999999998E-2</v>
      </c>
      <c r="N114" s="87">
        <v>3.4800000000000386E-2</v>
      </c>
      <c r="O114" s="83">
        <v>12937084.852033002</v>
      </c>
      <c r="P114" s="85">
        <v>110.54</v>
      </c>
      <c r="Q114" s="73"/>
      <c r="R114" s="83">
        <v>14300.653548578002</v>
      </c>
      <c r="S114" s="84">
        <v>6.5961811701310043E-3</v>
      </c>
      <c r="T114" s="84">
        <f t="shared" si="1"/>
        <v>6.1421526487985328E-3</v>
      </c>
      <c r="U114" s="84">
        <f>R114/'סכום נכסי הקרן'!$C$42</f>
        <v>2.3027480544367753E-4</v>
      </c>
    </row>
    <row r="115" spans="2:21">
      <c r="B115" s="76" t="s">
        <v>437</v>
      </c>
      <c r="C115" s="73">
        <v>1174556</v>
      </c>
      <c r="D115" s="86" t="s">
        <v>122</v>
      </c>
      <c r="E115" s="86" t="s">
        <v>26</v>
      </c>
      <c r="F115" s="73" t="s">
        <v>384</v>
      </c>
      <c r="G115" s="86" t="s">
        <v>308</v>
      </c>
      <c r="H115" s="73" t="s">
        <v>396</v>
      </c>
      <c r="I115" s="73" t="s">
        <v>305</v>
      </c>
      <c r="J115" s="73"/>
      <c r="K115" s="83">
        <v>7.189999999999614</v>
      </c>
      <c r="L115" s="86" t="s">
        <v>135</v>
      </c>
      <c r="M115" s="87">
        <v>1.15E-2</v>
      </c>
      <c r="N115" s="87">
        <v>3.7699999999997812E-2</v>
      </c>
      <c r="O115" s="83">
        <v>8294540.3970630011</v>
      </c>
      <c r="P115" s="85">
        <v>92.59</v>
      </c>
      <c r="Q115" s="73"/>
      <c r="R115" s="83">
        <v>7679.9145847840009</v>
      </c>
      <c r="S115" s="84">
        <v>1.8040940843289437E-2</v>
      </c>
      <c r="T115" s="84">
        <f t="shared" si="1"/>
        <v>3.298535101856799E-3</v>
      </c>
      <c r="U115" s="84">
        <f>R115/'סכום נכסי הקרן'!$C$42</f>
        <v>1.2366503606480619E-4</v>
      </c>
    </row>
    <row r="116" spans="2:21">
      <c r="B116" s="76" t="s">
        <v>438</v>
      </c>
      <c r="C116" s="73">
        <v>1158732</v>
      </c>
      <c r="D116" s="86" t="s">
        <v>122</v>
      </c>
      <c r="E116" s="86" t="s">
        <v>26</v>
      </c>
      <c r="F116" s="73" t="s">
        <v>439</v>
      </c>
      <c r="G116" s="86" t="s">
        <v>131</v>
      </c>
      <c r="H116" s="73" t="s">
        <v>440</v>
      </c>
      <c r="I116" s="73" t="s">
        <v>305</v>
      </c>
      <c r="J116" s="73"/>
      <c r="K116" s="83">
        <v>1.630000000000362</v>
      </c>
      <c r="L116" s="86" t="s">
        <v>135</v>
      </c>
      <c r="M116" s="87">
        <v>1.8500000000000003E-2</v>
      </c>
      <c r="N116" s="87">
        <v>3.9900000000010857E-2</v>
      </c>
      <c r="O116" s="83">
        <v>778751.58987400006</v>
      </c>
      <c r="P116" s="85">
        <v>106.38</v>
      </c>
      <c r="Q116" s="73"/>
      <c r="R116" s="83">
        <v>828.4359531900003</v>
      </c>
      <c r="S116" s="84">
        <v>1.0051776032761184E-3</v>
      </c>
      <c r="T116" s="84">
        <f t="shared" si="1"/>
        <v>3.5581451343892357E-4</v>
      </c>
      <c r="U116" s="84">
        <f>R116/'סכום נכסי הקרן'!$C$42</f>
        <v>1.333980487642427E-5</v>
      </c>
    </row>
    <row r="117" spans="2:21">
      <c r="B117" s="76" t="s">
        <v>441</v>
      </c>
      <c r="C117" s="73">
        <v>1191824</v>
      </c>
      <c r="D117" s="86" t="s">
        <v>122</v>
      </c>
      <c r="E117" s="86" t="s">
        <v>26</v>
      </c>
      <c r="F117" s="73" t="s">
        <v>439</v>
      </c>
      <c r="G117" s="86" t="s">
        <v>131</v>
      </c>
      <c r="H117" s="73" t="s">
        <v>440</v>
      </c>
      <c r="I117" s="73" t="s">
        <v>305</v>
      </c>
      <c r="J117" s="73"/>
      <c r="K117" s="83">
        <v>2.2500000000000484</v>
      </c>
      <c r="L117" s="86" t="s">
        <v>135</v>
      </c>
      <c r="M117" s="87">
        <v>3.2000000000000001E-2</v>
      </c>
      <c r="N117" s="87">
        <v>4.3000000000000378E-2</v>
      </c>
      <c r="O117" s="83">
        <v>10135353.749996003</v>
      </c>
      <c r="P117" s="85">
        <v>101.36</v>
      </c>
      <c r="Q117" s="73"/>
      <c r="R117" s="83">
        <v>10273.194585302002</v>
      </c>
      <c r="S117" s="84">
        <v>1.7544760514148276E-2</v>
      </c>
      <c r="T117" s="84">
        <f t="shared" si="1"/>
        <v>4.4123528424342391E-3</v>
      </c>
      <c r="U117" s="84">
        <f>R117/'סכום נכסי הקרן'!$C$42</f>
        <v>1.6542306100763427E-4</v>
      </c>
    </row>
    <row r="118" spans="2:21">
      <c r="B118" s="76" t="s">
        <v>442</v>
      </c>
      <c r="C118" s="73">
        <v>1155357</v>
      </c>
      <c r="D118" s="86" t="s">
        <v>122</v>
      </c>
      <c r="E118" s="86" t="s">
        <v>26</v>
      </c>
      <c r="F118" s="73" t="s">
        <v>443</v>
      </c>
      <c r="G118" s="86" t="s">
        <v>131</v>
      </c>
      <c r="H118" s="73" t="s">
        <v>440</v>
      </c>
      <c r="I118" s="73" t="s">
        <v>305</v>
      </c>
      <c r="J118" s="73"/>
      <c r="K118" s="83">
        <v>0.49999999999982786</v>
      </c>
      <c r="L118" s="86" t="s">
        <v>135</v>
      </c>
      <c r="M118" s="87">
        <v>3.15E-2</v>
      </c>
      <c r="N118" s="87">
        <v>4.1299999999993224E-2</v>
      </c>
      <c r="O118" s="83">
        <v>2585449.5567800007</v>
      </c>
      <c r="P118" s="85">
        <v>110.56</v>
      </c>
      <c r="Q118" s="83">
        <v>45.236215640000012</v>
      </c>
      <c r="R118" s="83">
        <v>2903.9605430690003</v>
      </c>
      <c r="S118" s="84">
        <v>1.9067725685041052E-2</v>
      </c>
      <c r="T118" s="84">
        <f t="shared" si="1"/>
        <v>1.2472555104582114E-3</v>
      </c>
      <c r="U118" s="84">
        <f>R118/'סכום נכסי הקרן'!$C$42</f>
        <v>4.6760726480072225E-5</v>
      </c>
    </row>
    <row r="119" spans="2:21">
      <c r="B119" s="76" t="s">
        <v>444</v>
      </c>
      <c r="C119" s="73">
        <v>1184779</v>
      </c>
      <c r="D119" s="86" t="s">
        <v>122</v>
      </c>
      <c r="E119" s="86" t="s">
        <v>26</v>
      </c>
      <c r="F119" s="73" t="s">
        <v>443</v>
      </c>
      <c r="G119" s="86" t="s">
        <v>131</v>
      </c>
      <c r="H119" s="73" t="s">
        <v>440</v>
      </c>
      <c r="I119" s="73" t="s">
        <v>305</v>
      </c>
      <c r="J119" s="73"/>
      <c r="K119" s="83">
        <v>2.8200000000000918</v>
      </c>
      <c r="L119" s="86" t="s">
        <v>135</v>
      </c>
      <c r="M119" s="87">
        <v>0.01</v>
      </c>
      <c r="N119" s="87">
        <v>3.6900000000000731E-2</v>
      </c>
      <c r="O119" s="83">
        <v>5862009.3345010011</v>
      </c>
      <c r="P119" s="85">
        <v>100.59</v>
      </c>
      <c r="Q119" s="73"/>
      <c r="R119" s="83">
        <v>5896.5952497530016</v>
      </c>
      <c r="S119" s="84">
        <v>1.5874502628146735E-2</v>
      </c>
      <c r="T119" s="84">
        <f t="shared" si="1"/>
        <v>2.5325967102926279E-3</v>
      </c>
      <c r="U119" s="84">
        <f>R119/'סכום נכסי הקרן'!$C$42</f>
        <v>9.4949319575118526E-5</v>
      </c>
    </row>
    <row r="120" spans="2:21">
      <c r="B120" s="76" t="s">
        <v>445</v>
      </c>
      <c r="C120" s="73">
        <v>1192442</v>
      </c>
      <c r="D120" s="86" t="s">
        <v>122</v>
      </c>
      <c r="E120" s="86" t="s">
        <v>26</v>
      </c>
      <c r="F120" s="73" t="s">
        <v>443</v>
      </c>
      <c r="G120" s="86" t="s">
        <v>131</v>
      </c>
      <c r="H120" s="73" t="s">
        <v>440</v>
      </c>
      <c r="I120" s="73" t="s">
        <v>305</v>
      </c>
      <c r="J120" s="73"/>
      <c r="K120" s="83">
        <v>3.4100000000000561</v>
      </c>
      <c r="L120" s="86" t="s">
        <v>135</v>
      </c>
      <c r="M120" s="87">
        <v>3.2300000000000002E-2</v>
      </c>
      <c r="N120" s="87">
        <v>4.1599999999999478E-2</v>
      </c>
      <c r="O120" s="83">
        <v>6450652.2245220011</v>
      </c>
      <c r="P120" s="85">
        <v>100.15</v>
      </c>
      <c r="Q120" s="83">
        <v>437.7322841620001</v>
      </c>
      <c r="R120" s="83">
        <v>6898.0604870210018</v>
      </c>
      <c r="S120" s="84">
        <v>1.4894887694855865E-2</v>
      </c>
      <c r="T120" s="84">
        <f t="shared" si="1"/>
        <v>2.962727566820996E-3</v>
      </c>
      <c r="U120" s="84">
        <f>R120/'סכום נכסי הקרן'!$C$42</f>
        <v>1.1107531073259443E-4</v>
      </c>
    </row>
    <row r="121" spans="2:21">
      <c r="B121" s="76" t="s">
        <v>446</v>
      </c>
      <c r="C121" s="73">
        <v>1197284</v>
      </c>
      <c r="D121" s="86" t="s">
        <v>122</v>
      </c>
      <c r="E121" s="86" t="s">
        <v>26</v>
      </c>
      <c r="F121" s="73" t="s">
        <v>447</v>
      </c>
      <c r="G121" s="86" t="s">
        <v>448</v>
      </c>
      <c r="H121" s="73" t="s">
        <v>440</v>
      </c>
      <c r="I121" s="73" t="s">
        <v>305</v>
      </c>
      <c r="J121" s="73"/>
      <c r="K121" s="83">
        <v>4.8500000000003372</v>
      </c>
      <c r="L121" s="86" t="s">
        <v>135</v>
      </c>
      <c r="M121" s="87">
        <v>0.03</v>
      </c>
      <c r="N121" s="87">
        <v>4.2500000000000676E-2</v>
      </c>
      <c r="O121" s="83">
        <v>3882854.7718800004</v>
      </c>
      <c r="P121" s="85">
        <v>95.81</v>
      </c>
      <c r="Q121" s="73"/>
      <c r="R121" s="83">
        <v>3720.1633221150005</v>
      </c>
      <c r="S121" s="84">
        <v>1.3870112493498701E-2</v>
      </c>
      <c r="T121" s="84">
        <f t="shared" si="1"/>
        <v>1.5978158568259204E-3</v>
      </c>
      <c r="U121" s="84">
        <f>R121/'סכום נכסי הקרן'!$C$42</f>
        <v>5.9903547925886194E-5</v>
      </c>
    </row>
    <row r="122" spans="2:21">
      <c r="B122" s="76" t="s">
        <v>449</v>
      </c>
      <c r="C122" s="73">
        <v>1139849</v>
      </c>
      <c r="D122" s="86" t="s">
        <v>122</v>
      </c>
      <c r="E122" s="86" t="s">
        <v>26</v>
      </c>
      <c r="F122" s="73" t="s">
        <v>450</v>
      </c>
      <c r="G122" s="86" t="s">
        <v>308</v>
      </c>
      <c r="H122" s="73" t="s">
        <v>451</v>
      </c>
      <c r="I122" s="73" t="s">
        <v>133</v>
      </c>
      <c r="J122" s="73"/>
      <c r="K122" s="83">
        <v>1.9900000000000684</v>
      </c>
      <c r="L122" s="86" t="s">
        <v>135</v>
      </c>
      <c r="M122" s="87">
        <v>2.5000000000000001E-2</v>
      </c>
      <c r="N122" s="87">
        <v>3.5000000000001481E-2</v>
      </c>
      <c r="O122" s="83">
        <v>3050085.0516480003</v>
      </c>
      <c r="P122" s="85">
        <v>111.2</v>
      </c>
      <c r="Q122" s="73"/>
      <c r="R122" s="83">
        <v>3391.6946925230004</v>
      </c>
      <c r="S122" s="84">
        <v>8.5755073230527092E-3</v>
      </c>
      <c r="T122" s="84">
        <f t="shared" si="1"/>
        <v>1.4567380762585882E-3</v>
      </c>
      <c r="U122" s="84">
        <f>R122/'סכום נכסי הקרן'!$C$42</f>
        <v>5.4614415543459494E-5</v>
      </c>
    </row>
    <row r="123" spans="2:21">
      <c r="B123" s="76" t="s">
        <v>452</v>
      </c>
      <c r="C123" s="73">
        <v>1142629</v>
      </c>
      <c r="D123" s="86" t="s">
        <v>122</v>
      </c>
      <c r="E123" s="86" t="s">
        <v>26</v>
      </c>
      <c r="F123" s="73" t="s">
        <v>450</v>
      </c>
      <c r="G123" s="86" t="s">
        <v>308</v>
      </c>
      <c r="H123" s="73" t="s">
        <v>451</v>
      </c>
      <c r="I123" s="73" t="s">
        <v>133</v>
      </c>
      <c r="J123" s="73"/>
      <c r="K123" s="83">
        <v>4.970000000000212</v>
      </c>
      <c r="L123" s="86" t="s">
        <v>135</v>
      </c>
      <c r="M123" s="87">
        <v>1.9E-2</v>
      </c>
      <c r="N123" s="87">
        <v>3.8700000000001039E-2</v>
      </c>
      <c r="O123" s="83">
        <v>3592159.3785960008</v>
      </c>
      <c r="P123" s="85">
        <v>102.11</v>
      </c>
      <c r="Q123" s="73"/>
      <c r="R123" s="83">
        <v>3667.9538424260008</v>
      </c>
      <c r="S123" s="84">
        <v>1.1952382419033175E-2</v>
      </c>
      <c r="T123" s="84">
        <f t="shared" si="1"/>
        <v>1.5753918051645843E-3</v>
      </c>
      <c r="U123" s="84">
        <f>R123/'סכום נכסי הקרן'!$C$42</f>
        <v>5.9062850139812251E-5</v>
      </c>
    </row>
    <row r="124" spans="2:21">
      <c r="B124" s="76" t="s">
        <v>453</v>
      </c>
      <c r="C124" s="73">
        <v>1183151</v>
      </c>
      <c r="D124" s="86" t="s">
        <v>122</v>
      </c>
      <c r="E124" s="86" t="s">
        <v>26</v>
      </c>
      <c r="F124" s="73" t="s">
        <v>450</v>
      </c>
      <c r="G124" s="86" t="s">
        <v>308</v>
      </c>
      <c r="H124" s="73" t="s">
        <v>451</v>
      </c>
      <c r="I124" s="73" t="s">
        <v>133</v>
      </c>
      <c r="J124" s="73"/>
      <c r="K124" s="83">
        <v>6.7100000000007478</v>
      </c>
      <c r="L124" s="86" t="s">
        <v>135</v>
      </c>
      <c r="M124" s="87">
        <v>3.9000000000000003E-3</v>
      </c>
      <c r="N124" s="87">
        <v>4.1500000000004436E-2</v>
      </c>
      <c r="O124" s="83">
        <v>3763776.0105250003</v>
      </c>
      <c r="P124" s="85">
        <v>83.82</v>
      </c>
      <c r="Q124" s="73"/>
      <c r="R124" s="83">
        <v>3154.7969622840005</v>
      </c>
      <c r="S124" s="84">
        <v>1.6016068129893618E-2</v>
      </c>
      <c r="T124" s="84">
        <f t="shared" si="1"/>
        <v>1.3549901375130532E-3</v>
      </c>
      <c r="U124" s="84">
        <f>R124/'סכום נכסי הקרן'!$C$42</f>
        <v>5.0799794165805125E-5</v>
      </c>
    </row>
    <row r="125" spans="2:21">
      <c r="B125" s="76" t="s">
        <v>454</v>
      </c>
      <c r="C125" s="73">
        <v>1177526</v>
      </c>
      <c r="D125" s="86" t="s">
        <v>122</v>
      </c>
      <c r="E125" s="86" t="s">
        <v>26</v>
      </c>
      <c r="F125" s="73" t="s">
        <v>455</v>
      </c>
      <c r="G125" s="86" t="s">
        <v>448</v>
      </c>
      <c r="H125" s="73" t="s">
        <v>440</v>
      </c>
      <c r="I125" s="73" t="s">
        <v>305</v>
      </c>
      <c r="J125" s="73"/>
      <c r="K125" s="83">
        <v>4.4199999999996207</v>
      </c>
      <c r="L125" s="86" t="s">
        <v>135</v>
      </c>
      <c r="M125" s="87">
        <v>7.4999999999999997E-3</v>
      </c>
      <c r="N125" s="87">
        <v>4.1299999999994313E-2</v>
      </c>
      <c r="O125" s="83">
        <v>2167156.2168880003</v>
      </c>
      <c r="P125" s="85">
        <v>94.79</v>
      </c>
      <c r="Q125" s="73"/>
      <c r="R125" s="83">
        <v>2054.2474123090001</v>
      </c>
      <c r="S125" s="84">
        <v>4.4339411402636222E-3</v>
      </c>
      <c r="T125" s="84">
        <f t="shared" si="1"/>
        <v>8.8230241659521141E-4</v>
      </c>
      <c r="U125" s="84">
        <f>R125/'סכום נכסי הקרן'!$C$42</f>
        <v>3.3078308036465249E-5</v>
      </c>
    </row>
    <row r="126" spans="2:21">
      <c r="B126" s="76" t="s">
        <v>456</v>
      </c>
      <c r="C126" s="73">
        <v>1184555</v>
      </c>
      <c r="D126" s="86" t="s">
        <v>122</v>
      </c>
      <c r="E126" s="86" t="s">
        <v>26</v>
      </c>
      <c r="F126" s="73" t="s">
        <v>455</v>
      </c>
      <c r="G126" s="86" t="s">
        <v>448</v>
      </c>
      <c r="H126" s="73" t="s">
        <v>440</v>
      </c>
      <c r="I126" s="73" t="s">
        <v>305</v>
      </c>
      <c r="J126" s="73"/>
      <c r="K126" s="83">
        <v>5.0900000000002468</v>
      </c>
      <c r="L126" s="86" t="s">
        <v>135</v>
      </c>
      <c r="M126" s="87">
        <v>7.4999999999999997E-3</v>
      </c>
      <c r="N126" s="87">
        <v>4.2900000000002096E-2</v>
      </c>
      <c r="O126" s="83">
        <v>11979552.469527001</v>
      </c>
      <c r="P126" s="85">
        <v>90.28</v>
      </c>
      <c r="Q126" s="83">
        <v>48.591934176000009</v>
      </c>
      <c r="R126" s="83">
        <v>10863.731884737001</v>
      </c>
      <c r="S126" s="84">
        <v>1.1433499945623947E-2</v>
      </c>
      <c r="T126" s="84">
        <f t="shared" si="1"/>
        <v>4.6659895189412144E-3</v>
      </c>
      <c r="U126" s="84">
        <f>R126/'סכום נכסי הקרן'!$C$42</f>
        <v>1.7493212723825773E-4</v>
      </c>
    </row>
    <row r="127" spans="2:21">
      <c r="B127" s="76" t="s">
        <v>457</v>
      </c>
      <c r="C127" s="73">
        <v>1138668</v>
      </c>
      <c r="D127" s="86" t="s">
        <v>122</v>
      </c>
      <c r="E127" s="86" t="s">
        <v>26</v>
      </c>
      <c r="F127" s="73" t="s">
        <v>425</v>
      </c>
      <c r="G127" s="86" t="s">
        <v>308</v>
      </c>
      <c r="H127" s="73" t="s">
        <v>440</v>
      </c>
      <c r="I127" s="73" t="s">
        <v>305</v>
      </c>
      <c r="J127" s="73"/>
      <c r="K127" s="83">
        <v>1.7100000000004891</v>
      </c>
      <c r="L127" s="86" t="s">
        <v>135</v>
      </c>
      <c r="M127" s="87">
        <v>2.0499999999999997E-2</v>
      </c>
      <c r="N127" s="87">
        <v>3.7899999999995118E-2</v>
      </c>
      <c r="O127" s="83">
        <v>594585.75804300013</v>
      </c>
      <c r="P127" s="85">
        <v>110.12</v>
      </c>
      <c r="Q127" s="73"/>
      <c r="R127" s="83">
        <v>654.75786450800013</v>
      </c>
      <c r="S127" s="84">
        <v>1.6070033023087244E-3</v>
      </c>
      <c r="T127" s="84">
        <f t="shared" si="1"/>
        <v>2.812195077762287E-4</v>
      </c>
      <c r="U127" s="84">
        <f>R127/'סכום נכסי הקרן'!$C$42</f>
        <v>1.0543171285852867E-5</v>
      </c>
    </row>
    <row r="128" spans="2:21">
      <c r="B128" s="76" t="s">
        <v>458</v>
      </c>
      <c r="C128" s="73">
        <v>1141696</v>
      </c>
      <c r="D128" s="86" t="s">
        <v>122</v>
      </c>
      <c r="E128" s="86" t="s">
        <v>26</v>
      </c>
      <c r="F128" s="73" t="s">
        <v>425</v>
      </c>
      <c r="G128" s="86" t="s">
        <v>308</v>
      </c>
      <c r="H128" s="73" t="s">
        <v>440</v>
      </c>
      <c r="I128" s="73" t="s">
        <v>305</v>
      </c>
      <c r="J128" s="73"/>
      <c r="K128" s="83">
        <v>2.5499999999997112</v>
      </c>
      <c r="L128" s="86" t="s">
        <v>135</v>
      </c>
      <c r="M128" s="87">
        <v>2.0499999999999997E-2</v>
      </c>
      <c r="N128" s="87">
        <v>3.6899999999995076E-2</v>
      </c>
      <c r="O128" s="83">
        <v>3348974.2076950003</v>
      </c>
      <c r="P128" s="85">
        <v>108.46</v>
      </c>
      <c r="Q128" s="73"/>
      <c r="R128" s="83">
        <v>3632.2976125910004</v>
      </c>
      <c r="S128" s="84">
        <v>3.8005602891715055E-3</v>
      </c>
      <c r="T128" s="84">
        <f t="shared" si="1"/>
        <v>1.560077399722674E-3</v>
      </c>
      <c r="U128" s="84">
        <f>R128/'סכום נכסי הקרן'!$C$42</f>
        <v>5.8488699359904277E-5</v>
      </c>
    </row>
    <row r="129" spans="2:21">
      <c r="B129" s="76" t="s">
        <v>459</v>
      </c>
      <c r="C129" s="73">
        <v>1165141</v>
      </c>
      <c r="D129" s="86" t="s">
        <v>122</v>
      </c>
      <c r="E129" s="86" t="s">
        <v>26</v>
      </c>
      <c r="F129" s="73" t="s">
        <v>425</v>
      </c>
      <c r="G129" s="86" t="s">
        <v>308</v>
      </c>
      <c r="H129" s="73" t="s">
        <v>440</v>
      </c>
      <c r="I129" s="73" t="s">
        <v>305</v>
      </c>
      <c r="J129" s="73"/>
      <c r="K129" s="83">
        <v>5.2699999999997278</v>
      </c>
      <c r="L129" s="86" t="s">
        <v>135</v>
      </c>
      <c r="M129" s="87">
        <v>8.3999999999999995E-3</v>
      </c>
      <c r="N129" s="87">
        <v>4.2299999999998283E-2</v>
      </c>
      <c r="O129" s="83">
        <v>8448575.9692880027</v>
      </c>
      <c r="P129" s="85">
        <v>93.32</v>
      </c>
      <c r="Q129" s="73"/>
      <c r="R129" s="83">
        <v>7884.2110516450011</v>
      </c>
      <c r="S129" s="84">
        <v>1.2474843404416099E-2</v>
      </c>
      <c r="T129" s="84">
        <f t="shared" si="1"/>
        <v>3.3862807479426906E-3</v>
      </c>
      <c r="U129" s="84">
        <f>R129/'סכום נכסי הקרן'!$C$42</f>
        <v>1.2695469894625719E-4</v>
      </c>
    </row>
    <row r="130" spans="2:21">
      <c r="B130" s="76" t="s">
        <v>460</v>
      </c>
      <c r="C130" s="73">
        <v>1178367</v>
      </c>
      <c r="D130" s="86" t="s">
        <v>122</v>
      </c>
      <c r="E130" s="86" t="s">
        <v>26</v>
      </c>
      <c r="F130" s="73" t="s">
        <v>425</v>
      </c>
      <c r="G130" s="86" t="s">
        <v>308</v>
      </c>
      <c r="H130" s="73" t="s">
        <v>440</v>
      </c>
      <c r="I130" s="73" t="s">
        <v>305</v>
      </c>
      <c r="J130" s="73"/>
      <c r="K130" s="83">
        <v>6.2499999999990354</v>
      </c>
      <c r="L130" s="86" t="s">
        <v>135</v>
      </c>
      <c r="M130" s="87">
        <v>5.0000000000000001E-3</v>
      </c>
      <c r="N130" s="87">
        <v>4.0299999999996915E-2</v>
      </c>
      <c r="O130" s="83">
        <v>1134750.8774790002</v>
      </c>
      <c r="P130" s="85">
        <v>88.06</v>
      </c>
      <c r="Q130" s="83">
        <v>37.800288618000003</v>
      </c>
      <c r="R130" s="83">
        <v>1037.061911644</v>
      </c>
      <c r="S130" s="84">
        <v>6.6544318838724116E-3</v>
      </c>
      <c r="T130" s="84">
        <f t="shared" si="1"/>
        <v>4.454196828092273E-4</v>
      </c>
      <c r="U130" s="84">
        <f>R130/'סכום נכסי הקרן'!$C$42</f>
        <v>1.6699182951720177E-5</v>
      </c>
    </row>
    <row r="131" spans="2:21">
      <c r="B131" s="76" t="s">
        <v>461</v>
      </c>
      <c r="C131" s="73">
        <v>1178375</v>
      </c>
      <c r="D131" s="86" t="s">
        <v>122</v>
      </c>
      <c r="E131" s="86" t="s">
        <v>26</v>
      </c>
      <c r="F131" s="73" t="s">
        <v>425</v>
      </c>
      <c r="G131" s="86" t="s">
        <v>308</v>
      </c>
      <c r="H131" s="73" t="s">
        <v>440</v>
      </c>
      <c r="I131" s="73" t="s">
        <v>305</v>
      </c>
      <c r="J131" s="73"/>
      <c r="K131" s="83">
        <v>6.1399999999993797</v>
      </c>
      <c r="L131" s="86" t="s">
        <v>135</v>
      </c>
      <c r="M131" s="87">
        <v>9.7000000000000003E-3</v>
      </c>
      <c r="N131" s="87">
        <v>4.4699999999996562E-2</v>
      </c>
      <c r="O131" s="83">
        <v>3081106.3777490007</v>
      </c>
      <c r="P131" s="85">
        <v>88.66</v>
      </c>
      <c r="Q131" s="83">
        <v>110.80500986800001</v>
      </c>
      <c r="R131" s="83">
        <v>2842.5139250340003</v>
      </c>
      <c r="S131" s="84">
        <v>7.8039064668135446E-3</v>
      </c>
      <c r="T131" s="84">
        <f t="shared" si="1"/>
        <v>1.2208640936994355E-3</v>
      </c>
      <c r="U131" s="84">
        <f>R131/'סכום נכסי הקרן'!$C$42</f>
        <v>4.5771288622206734E-5</v>
      </c>
    </row>
    <row r="132" spans="2:21">
      <c r="B132" s="76" t="s">
        <v>462</v>
      </c>
      <c r="C132" s="73">
        <v>1171214</v>
      </c>
      <c r="D132" s="86" t="s">
        <v>122</v>
      </c>
      <c r="E132" s="86" t="s">
        <v>26</v>
      </c>
      <c r="F132" s="73" t="s">
        <v>463</v>
      </c>
      <c r="G132" s="86" t="s">
        <v>464</v>
      </c>
      <c r="H132" s="73" t="s">
        <v>451</v>
      </c>
      <c r="I132" s="73" t="s">
        <v>133</v>
      </c>
      <c r="J132" s="73"/>
      <c r="K132" s="83">
        <v>1.2900000000000627</v>
      </c>
      <c r="L132" s="86" t="s">
        <v>135</v>
      </c>
      <c r="M132" s="87">
        <v>1.8500000000000003E-2</v>
      </c>
      <c r="N132" s="87">
        <v>3.5700000000001703E-2</v>
      </c>
      <c r="O132" s="83">
        <v>4788076.0270490013</v>
      </c>
      <c r="P132" s="85">
        <v>109.43</v>
      </c>
      <c r="Q132" s="73"/>
      <c r="R132" s="83">
        <v>5239.5915974230011</v>
      </c>
      <c r="S132" s="84">
        <v>8.1142828549501788E-3</v>
      </c>
      <c r="T132" s="84">
        <f t="shared" si="1"/>
        <v>2.2504126331998513E-3</v>
      </c>
      <c r="U132" s="84">
        <f>R132/'סכום נכסי הקרן'!$C$42</f>
        <v>8.4369985721448589E-5</v>
      </c>
    </row>
    <row r="133" spans="2:21">
      <c r="B133" s="76" t="s">
        <v>465</v>
      </c>
      <c r="C133" s="73">
        <v>1175660</v>
      </c>
      <c r="D133" s="86" t="s">
        <v>122</v>
      </c>
      <c r="E133" s="86" t="s">
        <v>26</v>
      </c>
      <c r="F133" s="73" t="s">
        <v>463</v>
      </c>
      <c r="G133" s="86" t="s">
        <v>464</v>
      </c>
      <c r="H133" s="73" t="s">
        <v>451</v>
      </c>
      <c r="I133" s="73" t="s">
        <v>133</v>
      </c>
      <c r="J133" s="73"/>
      <c r="K133" s="83">
        <v>1.1399999999999952</v>
      </c>
      <c r="L133" s="86" t="s">
        <v>135</v>
      </c>
      <c r="M133" s="87">
        <v>0.01</v>
      </c>
      <c r="N133" s="87">
        <v>4.0899999999998486E-2</v>
      </c>
      <c r="O133" s="83">
        <v>7690873.8131080009</v>
      </c>
      <c r="P133" s="85">
        <v>106.62</v>
      </c>
      <c r="Q133" s="73"/>
      <c r="R133" s="83">
        <v>8200.0090204360004</v>
      </c>
      <c r="S133" s="84">
        <v>9.9870166045036655E-3</v>
      </c>
      <c r="T133" s="84">
        <f t="shared" si="1"/>
        <v>3.5219164602481403E-3</v>
      </c>
      <c r="U133" s="84">
        <f>R133/'סכום נכסי הקרן'!$C$42</f>
        <v>1.3203980331409827E-4</v>
      </c>
    </row>
    <row r="134" spans="2:21">
      <c r="B134" s="76" t="s">
        <v>466</v>
      </c>
      <c r="C134" s="73">
        <v>1182831</v>
      </c>
      <c r="D134" s="86" t="s">
        <v>122</v>
      </c>
      <c r="E134" s="86" t="s">
        <v>26</v>
      </c>
      <c r="F134" s="73" t="s">
        <v>463</v>
      </c>
      <c r="G134" s="86" t="s">
        <v>464</v>
      </c>
      <c r="H134" s="73" t="s">
        <v>451</v>
      </c>
      <c r="I134" s="73" t="s">
        <v>133</v>
      </c>
      <c r="J134" s="73"/>
      <c r="K134" s="83">
        <v>3.9100000000001032</v>
      </c>
      <c r="L134" s="86" t="s">
        <v>135</v>
      </c>
      <c r="M134" s="87">
        <v>0.01</v>
      </c>
      <c r="N134" s="87">
        <v>4.7100000000001356E-2</v>
      </c>
      <c r="O134" s="83">
        <v>12745080.189146005</v>
      </c>
      <c r="P134" s="85">
        <v>94.21</v>
      </c>
      <c r="Q134" s="73"/>
      <c r="R134" s="83">
        <v>12007.138994847002</v>
      </c>
      <c r="S134" s="84">
        <v>1.0763898549856514E-2</v>
      </c>
      <c r="T134" s="84">
        <f t="shared" si="1"/>
        <v>5.1570846277179429E-3</v>
      </c>
      <c r="U134" s="84">
        <f>R134/'סכום נכסי הקרן'!$C$42</f>
        <v>1.9334372282926341E-4</v>
      </c>
    </row>
    <row r="135" spans="2:21">
      <c r="B135" s="76" t="s">
        <v>467</v>
      </c>
      <c r="C135" s="73">
        <v>1191659</v>
      </c>
      <c r="D135" s="86" t="s">
        <v>122</v>
      </c>
      <c r="E135" s="86" t="s">
        <v>26</v>
      </c>
      <c r="F135" s="73" t="s">
        <v>463</v>
      </c>
      <c r="G135" s="86" t="s">
        <v>464</v>
      </c>
      <c r="H135" s="73" t="s">
        <v>451</v>
      </c>
      <c r="I135" s="73" t="s">
        <v>133</v>
      </c>
      <c r="J135" s="73"/>
      <c r="K135" s="83">
        <v>2.5899999999999435</v>
      </c>
      <c r="L135" s="86" t="s">
        <v>135</v>
      </c>
      <c r="M135" s="87">
        <v>3.5400000000000001E-2</v>
      </c>
      <c r="N135" s="87">
        <v>4.5899999999999441E-2</v>
      </c>
      <c r="O135" s="83">
        <v>12368320.789999999</v>
      </c>
      <c r="P135" s="85">
        <v>100.73</v>
      </c>
      <c r="Q135" s="83">
        <v>226.23350312200003</v>
      </c>
      <c r="R135" s="83">
        <v>12684.843003769003</v>
      </c>
      <c r="S135" s="84">
        <v>1.1072703726913814E-2</v>
      </c>
      <c r="T135" s="84">
        <f t="shared" si="1"/>
        <v>5.4481595397393983E-3</v>
      </c>
      <c r="U135" s="84">
        <f>R135/'סכום נכסי הקרן'!$C$42</f>
        <v>2.0425638204954301E-4</v>
      </c>
    </row>
    <row r="136" spans="2:21">
      <c r="B136" s="76" t="s">
        <v>468</v>
      </c>
      <c r="C136" s="73">
        <v>1155928</v>
      </c>
      <c r="D136" s="86" t="s">
        <v>122</v>
      </c>
      <c r="E136" s="86" t="s">
        <v>26</v>
      </c>
      <c r="F136" s="73" t="s">
        <v>469</v>
      </c>
      <c r="G136" s="86" t="s">
        <v>308</v>
      </c>
      <c r="H136" s="73" t="s">
        <v>451</v>
      </c>
      <c r="I136" s="73" t="s">
        <v>133</v>
      </c>
      <c r="J136" s="73"/>
      <c r="K136" s="83">
        <v>3.50000000000027</v>
      </c>
      <c r="L136" s="86" t="s">
        <v>135</v>
      </c>
      <c r="M136" s="87">
        <v>2.75E-2</v>
      </c>
      <c r="N136" s="87">
        <v>3.0100000000001521E-2</v>
      </c>
      <c r="O136" s="83">
        <v>6686019.9112900011</v>
      </c>
      <c r="P136" s="85">
        <v>110.48</v>
      </c>
      <c r="Q136" s="73"/>
      <c r="R136" s="83">
        <v>7386.7145482880005</v>
      </c>
      <c r="S136" s="84">
        <v>1.3090012518349313E-2</v>
      </c>
      <c r="T136" s="84">
        <f t="shared" si="1"/>
        <v>3.1726052361570035E-3</v>
      </c>
      <c r="U136" s="84">
        <f>R136/'סכום נכסי הקרן'!$C$42</f>
        <v>1.1894381258149839E-4</v>
      </c>
    </row>
    <row r="137" spans="2:21">
      <c r="B137" s="76" t="s">
        <v>470</v>
      </c>
      <c r="C137" s="73">
        <v>1177658</v>
      </c>
      <c r="D137" s="86" t="s">
        <v>122</v>
      </c>
      <c r="E137" s="86" t="s">
        <v>26</v>
      </c>
      <c r="F137" s="73" t="s">
        <v>469</v>
      </c>
      <c r="G137" s="86" t="s">
        <v>308</v>
      </c>
      <c r="H137" s="73" t="s">
        <v>451</v>
      </c>
      <c r="I137" s="73" t="s">
        <v>133</v>
      </c>
      <c r="J137" s="73"/>
      <c r="K137" s="83">
        <v>5.1499999999998289</v>
      </c>
      <c r="L137" s="86" t="s">
        <v>135</v>
      </c>
      <c r="M137" s="87">
        <v>8.5000000000000006E-3</v>
      </c>
      <c r="N137" s="87">
        <v>3.4199999999999245E-2</v>
      </c>
      <c r="O137" s="83">
        <v>5143793.0272820005</v>
      </c>
      <c r="P137" s="85">
        <v>96.94</v>
      </c>
      <c r="Q137" s="73"/>
      <c r="R137" s="83">
        <v>4986.3927890390005</v>
      </c>
      <c r="S137" s="84">
        <v>8.1867120168101735E-3</v>
      </c>
      <c r="T137" s="84">
        <f t="shared" si="1"/>
        <v>2.1416633563709569E-3</v>
      </c>
      <c r="U137" s="84">
        <f>R137/'סכום נכסי הקרן'!$C$42</f>
        <v>8.0292877906680616E-5</v>
      </c>
    </row>
    <row r="138" spans="2:21">
      <c r="B138" s="76" t="s">
        <v>471</v>
      </c>
      <c r="C138" s="73">
        <v>1193929</v>
      </c>
      <c r="D138" s="86" t="s">
        <v>122</v>
      </c>
      <c r="E138" s="86" t="s">
        <v>26</v>
      </c>
      <c r="F138" s="73" t="s">
        <v>469</v>
      </c>
      <c r="G138" s="86" t="s">
        <v>308</v>
      </c>
      <c r="H138" s="73" t="s">
        <v>451</v>
      </c>
      <c r="I138" s="73" t="s">
        <v>133</v>
      </c>
      <c r="J138" s="73"/>
      <c r="K138" s="83">
        <v>6.4799999999996638</v>
      </c>
      <c r="L138" s="86" t="s">
        <v>135</v>
      </c>
      <c r="M138" s="87">
        <v>3.1800000000000002E-2</v>
      </c>
      <c r="N138" s="87">
        <v>3.6399999999998704E-2</v>
      </c>
      <c r="O138" s="83">
        <v>5139077.1860540006</v>
      </c>
      <c r="P138" s="85">
        <v>101.6</v>
      </c>
      <c r="Q138" s="73"/>
      <c r="R138" s="83">
        <v>5221.3027505870004</v>
      </c>
      <c r="S138" s="84">
        <v>1.4910613638564496E-2</v>
      </c>
      <c r="T138" s="84">
        <f t="shared" si="1"/>
        <v>2.2425575454127354E-3</v>
      </c>
      <c r="U138" s="84">
        <f>R138/'סכום נכסי הקרן'!$C$42</f>
        <v>8.4075491443082691E-5</v>
      </c>
    </row>
    <row r="139" spans="2:21">
      <c r="B139" s="76" t="s">
        <v>472</v>
      </c>
      <c r="C139" s="73">
        <v>1132828</v>
      </c>
      <c r="D139" s="86" t="s">
        <v>122</v>
      </c>
      <c r="E139" s="86" t="s">
        <v>26</v>
      </c>
      <c r="F139" s="73" t="s">
        <v>473</v>
      </c>
      <c r="G139" s="86" t="s">
        <v>159</v>
      </c>
      <c r="H139" s="73" t="s">
        <v>440</v>
      </c>
      <c r="I139" s="73" t="s">
        <v>305</v>
      </c>
      <c r="J139" s="73"/>
      <c r="K139" s="83">
        <v>0.7600000000000271</v>
      </c>
      <c r="L139" s="86" t="s">
        <v>135</v>
      </c>
      <c r="M139" s="87">
        <v>1.9799999999999998E-2</v>
      </c>
      <c r="N139" s="87">
        <v>3.519999999999375E-2</v>
      </c>
      <c r="O139" s="83">
        <v>1330733.6966410002</v>
      </c>
      <c r="P139" s="85">
        <v>110.65</v>
      </c>
      <c r="Q139" s="73"/>
      <c r="R139" s="83">
        <v>1472.4568002210003</v>
      </c>
      <c r="S139" s="84">
        <v>8.7582962740767253E-3</v>
      </c>
      <c r="T139" s="84">
        <f t="shared" si="1"/>
        <v>6.3242245572882458E-4</v>
      </c>
      <c r="U139" s="84">
        <f>R139/'סכום נכסי הקרן'!$C$42</f>
        <v>2.3710084440779037E-5</v>
      </c>
    </row>
    <row r="140" spans="2:21">
      <c r="B140" s="76" t="s">
        <v>474</v>
      </c>
      <c r="C140" s="73">
        <v>1139542</v>
      </c>
      <c r="D140" s="86" t="s">
        <v>122</v>
      </c>
      <c r="E140" s="86" t="s">
        <v>26</v>
      </c>
      <c r="F140" s="73" t="s">
        <v>475</v>
      </c>
      <c r="G140" s="86" t="s">
        <v>315</v>
      </c>
      <c r="H140" s="73" t="s">
        <v>440</v>
      </c>
      <c r="I140" s="73" t="s">
        <v>305</v>
      </c>
      <c r="J140" s="73"/>
      <c r="K140" s="83">
        <v>2.5499999999916132</v>
      </c>
      <c r="L140" s="86" t="s">
        <v>135</v>
      </c>
      <c r="M140" s="87">
        <v>1.9400000000000001E-2</v>
      </c>
      <c r="N140" s="87">
        <v>2.9899999999955774E-2</v>
      </c>
      <c r="O140" s="83">
        <v>119241.75108600002</v>
      </c>
      <c r="P140" s="85">
        <v>109.99</v>
      </c>
      <c r="Q140" s="73"/>
      <c r="R140" s="83">
        <v>131.15399204200003</v>
      </c>
      <c r="S140" s="84">
        <v>3.29901504532672E-4</v>
      </c>
      <c r="T140" s="84">
        <f t="shared" ref="T140:T202" si="2">IFERROR(R140/$R$11,0)</f>
        <v>5.6330840886735173E-5</v>
      </c>
      <c r="U140" s="84">
        <f>R140/'סכום נכסי הקרן'!$C$42</f>
        <v>2.1118936905954411E-6</v>
      </c>
    </row>
    <row r="141" spans="2:21">
      <c r="B141" s="76" t="s">
        <v>476</v>
      </c>
      <c r="C141" s="73">
        <v>1142595</v>
      </c>
      <c r="D141" s="86" t="s">
        <v>122</v>
      </c>
      <c r="E141" s="86" t="s">
        <v>26</v>
      </c>
      <c r="F141" s="73" t="s">
        <v>475</v>
      </c>
      <c r="G141" s="86" t="s">
        <v>315</v>
      </c>
      <c r="H141" s="73" t="s">
        <v>440</v>
      </c>
      <c r="I141" s="73" t="s">
        <v>305</v>
      </c>
      <c r="J141" s="73"/>
      <c r="K141" s="83">
        <v>3.5199999999999951</v>
      </c>
      <c r="L141" s="86" t="s">
        <v>135</v>
      </c>
      <c r="M141" s="87">
        <v>1.23E-2</v>
      </c>
      <c r="N141" s="87">
        <v>2.9300000000000163E-2</v>
      </c>
      <c r="O141" s="83">
        <v>8211198.7272320008</v>
      </c>
      <c r="P141" s="85">
        <v>105.97</v>
      </c>
      <c r="Q141" s="73"/>
      <c r="R141" s="83">
        <v>8701.406947802001</v>
      </c>
      <c r="S141" s="84">
        <v>6.457007839601547E-3</v>
      </c>
      <c r="T141" s="84">
        <f t="shared" si="2"/>
        <v>3.7372676396338826E-3</v>
      </c>
      <c r="U141" s="84">
        <f>R141/'סכום נכסי הקרן'!$C$42</f>
        <v>1.4011351195838254E-4</v>
      </c>
    </row>
    <row r="142" spans="2:21">
      <c r="B142" s="76" t="s">
        <v>477</v>
      </c>
      <c r="C142" s="73">
        <v>1142231</v>
      </c>
      <c r="D142" s="86" t="s">
        <v>122</v>
      </c>
      <c r="E142" s="86" t="s">
        <v>26</v>
      </c>
      <c r="F142" s="73" t="s">
        <v>478</v>
      </c>
      <c r="G142" s="86" t="s">
        <v>479</v>
      </c>
      <c r="H142" s="73" t="s">
        <v>480</v>
      </c>
      <c r="I142" s="73" t="s">
        <v>133</v>
      </c>
      <c r="J142" s="73"/>
      <c r="K142" s="83">
        <v>2.4100000000001498</v>
      </c>
      <c r="L142" s="86" t="s">
        <v>135</v>
      </c>
      <c r="M142" s="87">
        <v>2.5699999999999997E-2</v>
      </c>
      <c r="N142" s="87">
        <v>4.080000000000214E-2</v>
      </c>
      <c r="O142" s="83">
        <v>8155475.9478220008</v>
      </c>
      <c r="P142" s="85">
        <v>109.71</v>
      </c>
      <c r="Q142" s="73"/>
      <c r="R142" s="83">
        <v>8947.3718493260021</v>
      </c>
      <c r="S142" s="84">
        <v>6.359472513376532E-3</v>
      </c>
      <c r="T142" s="84">
        <f t="shared" si="2"/>
        <v>3.8429099423632805E-3</v>
      </c>
      <c r="U142" s="84">
        <f>R142/'סכום נכסי הקרן'!$C$42</f>
        <v>1.4407413653068013E-4</v>
      </c>
    </row>
    <row r="143" spans="2:21">
      <c r="B143" s="76" t="s">
        <v>481</v>
      </c>
      <c r="C143" s="73">
        <v>1199603</v>
      </c>
      <c r="D143" s="86" t="s">
        <v>122</v>
      </c>
      <c r="E143" s="86" t="s">
        <v>26</v>
      </c>
      <c r="F143" s="73" t="s">
        <v>478</v>
      </c>
      <c r="G143" s="86" t="s">
        <v>479</v>
      </c>
      <c r="H143" s="73" t="s">
        <v>480</v>
      </c>
      <c r="I143" s="73" t="s">
        <v>133</v>
      </c>
      <c r="J143" s="73"/>
      <c r="K143" s="83">
        <v>4.2699999999994347</v>
      </c>
      <c r="L143" s="86" t="s">
        <v>135</v>
      </c>
      <c r="M143" s="87">
        <v>0.04</v>
      </c>
      <c r="N143" s="87">
        <v>4.2699999999994347E-2</v>
      </c>
      <c r="O143" s="83">
        <v>4382576.7447000006</v>
      </c>
      <c r="P143" s="85">
        <v>99.7</v>
      </c>
      <c r="Q143" s="73"/>
      <c r="R143" s="83">
        <v>4369.4288837610011</v>
      </c>
      <c r="S143" s="84">
        <v>1.384661019023156E-2</v>
      </c>
      <c r="T143" s="84">
        <f t="shared" si="2"/>
        <v>1.8766764120929341E-3</v>
      </c>
      <c r="U143" s="84">
        <f>R143/'סכום נכסי הקרן'!$C$42</f>
        <v>7.035827996882695E-5</v>
      </c>
    </row>
    <row r="144" spans="2:21">
      <c r="B144" s="76" t="s">
        <v>482</v>
      </c>
      <c r="C144" s="73">
        <v>1171628</v>
      </c>
      <c r="D144" s="86" t="s">
        <v>122</v>
      </c>
      <c r="E144" s="86" t="s">
        <v>26</v>
      </c>
      <c r="F144" s="73" t="s">
        <v>478</v>
      </c>
      <c r="G144" s="86" t="s">
        <v>479</v>
      </c>
      <c r="H144" s="73" t="s">
        <v>480</v>
      </c>
      <c r="I144" s="73" t="s">
        <v>133</v>
      </c>
      <c r="J144" s="73"/>
      <c r="K144" s="83">
        <v>1.2400000000000624</v>
      </c>
      <c r="L144" s="86" t="s">
        <v>135</v>
      </c>
      <c r="M144" s="87">
        <v>1.2199999999999999E-2</v>
      </c>
      <c r="N144" s="87">
        <v>3.8199999999995626E-2</v>
      </c>
      <c r="O144" s="83">
        <v>1184116.1413110003</v>
      </c>
      <c r="P144" s="85">
        <v>108.19</v>
      </c>
      <c r="Q144" s="73"/>
      <c r="R144" s="83">
        <v>1281.0951950580002</v>
      </c>
      <c r="S144" s="84">
        <v>2.574165524589131E-3</v>
      </c>
      <c r="T144" s="84">
        <f t="shared" si="2"/>
        <v>5.5023235259559161E-4</v>
      </c>
      <c r="U144" s="84">
        <f>R144/'סכום נכסי הקרן'!$C$42</f>
        <v>2.0628703841730724E-5</v>
      </c>
    </row>
    <row r="145" spans="2:21">
      <c r="B145" s="76" t="s">
        <v>483</v>
      </c>
      <c r="C145" s="73">
        <v>1178292</v>
      </c>
      <c r="D145" s="86" t="s">
        <v>122</v>
      </c>
      <c r="E145" s="86" t="s">
        <v>26</v>
      </c>
      <c r="F145" s="73" t="s">
        <v>478</v>
      </c>
      <c r="G145" s="86" t="s">
        <v>479</v>
      </c>
      <c r="H145" s="73" t="s">
        <v>480</v>
      </c>
      <c r="I145" s="73" t="s">
        <v>133</v>
      </c>
      <c r="J145" s="73"/>
      <c r="K145" s="83">
        <v>5.0900000000008951</v>
      </c>
      <c r="L145" s="86" t="s">
        <v>135</v>
      </c>
      <c r="M145" s="87">
        <v>1.09E-2</v>
      </c>
      <c r="N145" s="87">
        <v>4.3800000000008409E-2</v>
      </c>
      <c r="O145" s="83">
        <v>3155916.6919000004</v>
      </c>
      <c r="P145" s="85">
        <v>93.49</v>
      </c>
      <c r="Q145" s="73"/>
      <c r="R145" s="83">
        <v>2950.4664578040006</v>
      </c>
      <c r="S145" s="84">
        <v>5.6487189668442241E-3</v>
      </c>
      <c r="T145" s="84">
        <f t="shared" si="2"/>
        <v>1.2672298722175579E-3</v>
      </c>
      <c r="U145" s="84">
        <f>R145/'סכום נכסי הקרן'!$C$42</f>
        <v>4.7509583197089005E-5</v>
      </c>
    </row>
    <row r="146" spans="2:21">
      <c r="B146" s="76" t="s">
        <v>484</v>
      </c>
      <c r="C146" s="73">
        <v>1184530</v>
      </c>
      <c r="D146" s="86" t="s">
        <v>122</v>
      </c>
      <c r="E146" s="86" t="s">
        <v>26</v>
      </c>
      <c r="F146" s="73" t="s">
        <v>478</v>
      </c>
      <c r="G146" s="86" t="s">
        <v>479</v>
      </c>
      <c r="H146" s="73" t="s">
        <v>480</v>
      </c>
      <c r="I146" s="73" t="s">
        <v>133</v>
      </c>
      <c r="J146" s="73"/>
      <c r="K146" s="83">
        <v>6.0500000000009457</v>
      </c>
      <c r="L146" s="86" t="s">
        <v>135</v>
      </c>
      <c r="M146" s="87">
        <v>1.54E-2</v>
      </c>
      <c r="N146" s="87">
        <v>4.5700000000006111E-2</v>
      </c>
      <c r="O146" s="83">
        <v>3534527.1099970005</v>
      </c>
      <c r="P146" s="85">
        <v>90.46</v>
      </c>
      <c r="Q146" s="83">
        <v>29.438411649000006</v>
      </c>
      <c r="R146" s="83">
        <v>3226.7715324790001</v>
      </c>
      <c r="S146" s="84">
        <v>1.0098648885705715E-2</v>
      </c>
      <c r="T146" s="84">
        <f t="shared" si="2"/>
        <v>1.3859033258836163E-3</v>
      </c>
      <c r="U146" s="84">
        <f>R146/'סכום נכסי הקרן'!$C$42</f>
        <v>5.195875729236754E-5</v>
      </c>
    </row>
    <row r="147" spans="2:21">
      <c r="B147" s="76" t="s">
        <v>485</v>
      </c>
      <c r="C147" s="73">
        <v>1182989</v>
      </c>
      <c r="D147" s="86" t="s">
        <v>122</v>
      </c>
      <c r="E147" s="86" t="s">
        <v>26</v>
      </c>
      <c r="F147" s="73" t="s">
        <v>486</v>
      </c>
      <c r="G147" s="86" t="s">
        <v>487</v>
      </c>
      <c r="H147" s="73" t="s">
        <v>488</v>
      </c>
      <c r="I147" s="73" t="s">
        <v>305</v>
      </c>
      <c r="J147" s="73"/>
      <c r="K147" s="83">
        <v>4.2199999999999376</v>
      </c>
      <c r="L147" s="86" t="s">
        <v>135</v>
      </c>
      <c r="M147" s="87">
        <v>7.4999999999999997E-3</v>
      </c>
      <c r="N147" s="87">
        <v>4.1099999999999685E-2</v>
      </c>
      <c r="O147" s="83">
        <v>16625680.335839001</v>
      </c>
      <c r="P147" s="85">
        <v>94.68</v>
      </c>
      <c r="Q147" s="73"/>
      <c r="R147" s="83">
        <v>15741.194576859003</v>
      </c>
      <c r="S147" s="84">
        <v>1.0803199003897441E-2</v>
      </c>
      <c r="T147" s="84">
        <f t="shared" si="2"/>
        <v>6.7608672314924774E-3</v>
      </c>
      <c r="U147" s="84">
        <f>R147/'סכום נכסי הקרן'!$C$42</f>
        <v>2.5347096944375064E-4</v>
      </c>
    </row>
    <row r="148" spans="2:21">
      <c r="B148" s="76" t="s">
        <v>489</v>
      </c>
      <c r="C148" s="73">
        <v>1199579</v>
      </c>
      <c r="D148" s="86" t="s">
        <v>122</v>
      </c>
      <c r="E148" s="86" t="s">
        <v>26</v>
      </c>
      <c r="F148" s="73" t="s">
        <v>486</v>
      </c>
      <c r="G148" s="86" t="s">
        <v>487</v>
      </c>
      <c r="H148" s="73" t="s">
        <v>488</v>
      </c>
      <c r="I148" s="73" t="s">
        <v>305</v>
      </c>
      <c r="J148" s="73"/>
      <c r="K148" s="83">
        <v>6.2600000000002662</v>
      </c>
      <c r="L148" s="86" t="s">
        <v>135</v>
      </c>
      <c r="M148" s="87">
        <v>4.0800000000000003E-2</v>
      </c>
      <c r="N148" s="87">
        <v>4.3700000000002105E-2</v>
      </c>
      <c r="O148" s="83">
        <v>4384290.4353920007</v>
      </c>
      <c r="P148" s="85">
        <v>99.17</v>
      </c>
      <c r="Q148" s="73"/>
      <c r="R148" s="83">
        <v>4347.9008614840013</v>
      </c>
      <c r="S148" s="84">
        <v>1.2526544101120002E-2</v>
      </c>
      <c r="T148" s="84">
        <f t="shared" si="2"/>
        <v>1.8674300934821866E-3</v>
      </c>
      <c r="U148" s="84">
        <f>R148/'סכום נכסי הקרן'!$C$42</f>
        <v>7.0011627200505309E-5</v>
      </c>
    </row>
    <row r="149" spans="2:21">
      <c r="B149" s="76" t="s">
        <v>490</v>
      </c>
      <c r="C149" s="73">
        <v>1260769</v>
      </c>
      <c r="D149" s="86" t="s">
        <v>122</v>
      </c>
      <c r="E149" s="86" t="s">
        <v>26</v>
      </c>
      <c r="F149" s="73" t="s">
        <v>491</v>
      </c>
      <c r="G149" s="86" t="s">
        <v>479</v>
      </c>
      <c r="H149" s="73" t="s">
        <v>480</v>
      </c>
      <c r="I149" s="73" t="s">
        <v>133</v>
      </c>
      <c r="J149" s="73"/>
      <c r="K149" s="83">
        <v>3.3199999999998702</v>
      </c>
      <c r="L149" s="86" t="s">
        <v>135</v>
      </c>
      <c r="M149" s="87">
        <v>1.3300000000000001E-2</v>
      </c>
      <c r="N149" s="87">
        <v>3.6399999999997414E-2</v>
      </c>
      <c r="O149" s="83">
        <v>4157032.5153280003</v>
      </c>
      <c r="P149" s="85">
        <v>103.34</v>
      </c>
      <c r="Q149" s="83">
        <v>30.800452628000002</v>
      </c>
      <c r="R149" s="83">
        <v>4326.6778579580014</v>
      </c>
      <c r="S149" s="84">
        <v>1.2673879619902439E-2</v>
      </c>
      <c r="T149" s="84">
        <f t="shared" si="2"/>
        <v>1.8583147808931585E-3</v>
      </c>
      <c r="U149" s="84">
        <f>R149/'סכום נכסי הקרן'!$C$42</f>
        <v>6.9669885965303779E-5</v>
      </c>
    </row>
    <row r="150" spans="2:21">
      <c r="B150" s="76" t="s">
        <v>492</v>
      </c>
      <c r="C150" s="73">
        <v>6120224</v>
      </c>
      <c r="D150" s="86" t="s">
        <v>122</v>
      </c>
      <c r="E150" s="86" t="s">
        <v>26</v>
      </c>
      <c r="F150" s="73" t="s">
        <v>493</v>
      </c>
      <c r="G150" s="86" t="s">
        <v>308</v>
      </c>
      <c r="H150" s="73" t="s">
        <v>488</v>
      </c>
      <c r="I150" s="73" t="s">
        <v>305</v>
      </c>
      <c r="J150" s="73"/>
      <c r="K150" s="83">
        <v>3.5199999999965135</v>
      </c>
      <c r="L150" s="86" t="s">
        <v>135</v>
      </c>
      <c r="M150" s="87">
        <v>1.8000000000000002E-2</v>
      </c>
      <c r="N150" s="87">
        <v>3.3199999999977019E-2</v>
      </c>
      <c r="O150" s="83">
        <v>471332.84881100006</v>
      </c>
      <c r="P150" s="85">
        <v>106.61</v>
      </c>
      <c r="Q150" s="83">
        <v>2.3820276680000005</v>
      </c>
      <c r="R150" s="83">
        <v>504.86997833800012</v>
      </c>
      <c r="S150" s="84">
        <v>5.62437597104787E-4</v>
      </c>
      <c r="T150" s="84">
        <f t="shared" si="2"/>
        <v>2.1684243060737283E-4</v>
      </c>
      <c r="U150" s="84">
        <f>R150/'סכום נכסי הקרן'!$C$42</f>
        <v>8.1296169885674192E-6</v>
      </c>
    </row>
    <row r="151" spans="2:21">
      <c r="B151" s="76" t="s">
        <v>494</v>
      </c>
      <c r="C151" s="73">
        <v>1193630</v>
      </c>
      <c r="D151" s="86" t="s">
        <v>122</v>
      </c>
      <c r="E151" s="86" t="s">
        <v>26</v>
      </c>
      <c r="F151" s="73" t="s">
        <v>495</v>
      </c>
      <c r="G151" s="86" t="s">
        <v>308</v>
      </c>
      <c r="H151" s="73" t="s">
        <v>488</v>
      </c>
      <c r="I151" s="73" t="s">
        <v>305</v>
      </c>
      <c r="J151" s="73"/>
      <c r="K151" s="83">
        <v>4.7399999999998474</v>
      </c>
      <c r="L151" s="86" t="s">
        <v>135</v>
      </c>
      <c r="M151" s="87">
        <v>3.6200000000000003E-2</v>
      </c>
      <c r="N151" s="87">
        <v>4.5099999999998024E-2</v>
      </c>
      <c r="O151" s="83">
        <v>12934512.174280003</v>
      </c>
      <c r="P151" s="85">
        <v>99.56</v>
      </c>
      <c r="Q151" s="73"/>
      <c r="R151" s="83">
        <v>12877.599741154005</v>
      </c>
      <c r="S151" s="84">
        <v>7.2780296448956786E-3</v>
      </c>
      <c r="T151" s="84">
        <f t="shared" si="2"/>
        <v>5.5309488543033311E-3</v>
      </c>
      <c r="U151" s="84">
        <f>R151/'סכום נכסי הקרן'!$C$42</f>
        <v>2.0736022762195063E-4</v>
      </c>
    </row>
    <row r="152" spans="2:21">
      <c r="B152" s="76" t="s">
        <v>496</v>
      </c>
      <c r="C152" s="73">
        <v>1166057</v>
      </c>
      <c r="D152" s="86" t="s">
        <v>122</v>
      </c>
      <c r="E152" s="86" t="s">
        <v>26</v>
      </c>
      <c r="F152" s="73" t="s">
        <v>497</v>
      </c>
      <c r="G152" s="86" t="s">
        <v>315</v>
      </c>
      <c r="H152" s="73" t="s">
        <v>498</v>
      </c>
      <c r="I152" s="73" t="s">
        <v>305</v>
      </c>
      <c r="J152" s="73"/>
      <c r="K152" s="83">
        <v>3.5700000000000882</v>
      </c>
      <c r="L152" s="86" t="s">
        <v>135</v>
      </c>
      <c r="M152" s="87">
        <v>2.75E-2</v>
      </c>
      <c r="N152" s="87">
        <v>3.9600000000001322E-2</v>
      </c>
      <c r="O152" s="83">
        <v>8555715.5307370014</v>
      </c>
      <c r="P152" s="85">
        <v>106.24</v>
      </c>
      <c r="Q152" s="83">
        <v>285.22737063300002</v>
      </c>
      <c r="R152" s="83">
        <v>9374.8195507810015</v>
      </c>
      <c r="S152" s="84">
        <v>9.7828762170360621E-3</v>
      </c>
      <c r="T152" s="84">
        <f t="shared" si="2"/>
        <v>4.0264993862160568E-3</v>
      </c>
      <c r="U152" s="84">
        <f>R152/'סכום נכסי הקרן'!$C$42</f>
        <v>1.5095706925508592E-4</v>
      </c>
    </row>
    <row r="153" spans="2:21">
      <c r="B153" s="76" t="s">
        <v>499</v>
      </c>
      <c r="C153" s="73">
        <v>1260603</v>
      </c>
      <c r="D153" s="86" t="s">
        <v>122</v>
      </c>
      <c r="E153" s="86" t="s">
        <v>26</v>
      </c>
      <c r="F153" s="73" t="s">
        <v>491</v>
      </c>
      <c r="G153" s="86" t="s">
        <v>479</v>
      </c>
      <c r="H153" s="73" t="s">
        <v>500</v>
      </c>
      <c r="I153" s="73" t="s">
        <v>133</v>
      </c>
      <c r="J153" s="73"/>
      <c r="K153" s="83">
        <v>2.4</v>
      </c>
      <c r="L153" s="86" t="s">
        <v>135</v>
      </c>
      <c r="M153" s="87">
        <v>0.04</v>
      </c>
      <c r="N153" s="87">
        <v>7.3700000000000931E-2</v>
      </c>
      <c r="O153" s="83">
        <v>6240983.1179029997</v>
      </c>
      <c r="P153" s="85">
        <v>103.93</v>
      </c>
      <c r="Q153" s="73"/>
      <c r="R153" s="83">
        <v>6486.2539659200011</v>
      </c>
      <c r="S153" s="84">
        <v>2.404537806207121E-3</v>
      </c>
      <c r="T153" s="84">
        <f t="shared" si="2"/>
        <v>2.7858560339374841E-3</v>
      </c>
      <c r="U153" s="84">
        <f>R153/'סכום נכסי הקרן'!$C$42</f>
        <v>1.0444423850887777E-4</v>
      </c>
    </row>
    <row r="154" spans="2:21">
      <c r="B154" s="76" t="s">
        <v>501</v>
      </c>
      <c r="C154" s="73">
        <v>1260652</v>
      </c>
      <c r="D154" s="86" t="s">
        <v>122</v>
      </c>
      <c r="E154" s="86" t="s">
        <v>26</v>
      </c>
      <c r="F154" s="73" t="s">
        <v>491</v>
      </c>
      <c r="G154" s="86" t="s">
        <v>479</v>
      </c>
      <c r="H154" s="73" t="s">
        <v>500</v>
      </c>
      <c r="I154" s="73" t="s">
        <v>133</v>
      </c>
      <c r="J154" s="73"/>
      <c r="K154" s="83">
        <v>3.0800000000001639</v>
      </c>
      <c r="L154" s="86" t="s">
        <v>135</v>
      </c>
      <c r="M154" s="87">
        <v>3.2799999999999996E-2</v>
      </c>
      <c r="N154" s="87">
        <v>7.6600000000004928E-2</v>
      </c>
      <c r="O154" s="83">
        <v>6098693.4813950006</v>
      </c>
      <c r="P154" s="85">
        <v>99.89</v>
      </c>
      <c r="Q154" s="73"/>
      <c r="R154" s="83">
        <v>6091.9851962500006</v>
      </c>
      <c r="S154" s="84">
        <v>4.3432704529563337E-3</v>
      </c>
      <c r="T154" s="84">
        <f t="shared" si="2"/>
        <v>2.6165169922118051E-3</v>
      </c>
      <c r="U154" s="84">
        <f>R154/'סכום נכסי הקרן'!$C$42</f>
        <v>9.8095566126886854E-5</v>
      </c>
    </row>
    <row r="155" spans="2:21">
      <c r="B155" s="76" t="s">
        <v>502</v>
      </c>
      <c r="C155" s="73">
        <v>1260736</v>
      </c>
      <c r="D155" s="86" t="s">
        <v>122</v>
      </c>
      <c r="E155" s="86" t="s">
        <v>26</v>
      </c>
      <c r="F155" s="73" t="s">
        <v>491</v>
      </c>
      <c r="G155" s="86" t="s">
        <v>479</v>
      </c>
      <c r="H155" s="73" t="s">
        <v>500</v>
      </c>
      <c r="I155" s="73" t="s">
        <v>133</v>
      </c>
      <c r="J155" s="73"/>
      <c r="K155" s="83">
        <v>4.9399999999999213</v>
      </c>
      <c r="L155" s="86" t="s">
        <v>135</v>
      </c>
      <c r="M155" s="87">
        <v>1.7899999999999999E-2</v>
      </c>
      <c r="N155" s="87">
        <v>7.149999999999998E-2</v>
      </c>
      <c r="O155" s="83">
        <v>2322590.4068080001</v>
      </c>
      <c r="P155" s="85">
        <v>85.02</v>
      </c>
      <c r="Q155" s="83">
        <v>599.17592835400012</v>
      </c>
      <c r="R155" s="83">
        <v>2573.8422930800007</v>
      </c>
      <c r="S155" s="84">
        <v>3.4516110839764047E-3</v>
      </c>
      <c r="T155" s="84">
        <f t="shared" si="2"/>
        <v>1.1054692153984102E-3</v>
      </c>
      <c r="U155" s="84">
        <f>R155/'סכום נכסי הקרן'!$C$42</f>
        <v>4.1445031254577926E-5</v>
      </c>
    </row>
    <row r="156" spans="2:21">
      <c r="B156" s="76" t="s">
        <v>503</v>
      </c>
      <c r="C156" s="73">
        <v>1191519</v>
      </c>
      <c r="D156" s="86" t="s">
        <v>122</v>
      </c>
      <c r="E156" s="86" t="s">
        <v>26</v>
      </c>
      <c r="F156" s="73" t="s">
        <v>493</v>
      </c>
      <c r="G156" s="86" t="s">
        <v>308</v>
      </c>
      <c r="H156" s="73" t="s">
        <v>498</v>
      </c>
      <c r="I156" s="73" t="s">
        <v>305</v>
      </c>
      <c r="J156" s="73"/>
      <c r="K156" s="83">
        <v>3.0199999999996168</v>
      </c>
      <c r="L156" s="86" t="s">
        <v>135</v>
      </c>
      <c r="M156" s="87">
        <v>3.6499999999999998E-2</v>
      </c>
      <c r="N156" s="87">
        <v>4.7699999999998084E-2</v>
      </c>
      <c r="O156" s="83">
        <v>2583121.5627140007</v>
      </c>
      <c r="P156" s="85">
        <v>101</v>
      </c>
      <c r="Q156" s="73"/>
      <c r="R156" s="83">
        <v>2608.9526969500002</v>
      </c>
      <c r="S156" s="84">
        <v>1.4484414778196463E-2</v>
      </c>
      <c r="T156" s="84">
        <f t="shared" si="2"/>
        <v>1.1205491877505794E-3</v>
      </c>
      <c r="U156" s="84">
        <f>R156/'סכום נכסי הקרן'!$C$42</f>
        <v>4.2010392927927255E-5</v>
      </c>
    </row>
    <row r="157" spans="2:21">
      <c r="B157" s="76" t="s">
        <v>504</v>
      </c>
      <c r="C157" s="73">
        <v>6120323</v>
      </c>
      <c r="D157" s="86" t="s">
        <v>122</v>
      </c>
      <c r="E157" s="86" t="s">
        <v>26</v>
      </c>
      <c r="F157" s="73" t="s">
        <v>493</v>
      </c>
      <c r="G157" s="86" t="s">
        <v>308</v>
      </c>
      <c r="H157" s="73" t="s">
        <v>498</v>
      </c>
      <c r="I157" s="73" t="s">
        <v>305</v>
      </c>
      <c r="J157" s="73"/>
      <c r="K157" s="83">
        <v>2.7699999999999951</v>
      </c>
      <c r="L157" s="86" t="s">
        <v>135</v>
      </c>
      <c r="M157" s="87">
        <v>3.3000000000000002E-2</v>
      </c>
      <c r="N157" s="87">
        <v>4.7799999999999343E-2</v>
      </c>
      <c r="O157" s="83">
        <v>7884382.8635790013</v>
      </c>
      <c r="P157" s="85">
        <v>107.69</v>
      </c>
      <c r="Q157" s="73"/>
      <c r="R157" s="83">
        <v>8490.691595352002</v>
      </c>
      <c r="S157" s="84">
        <v>1.2487262887482304E-2</v>
      </c>
      <c r="T157" s="84">
        <f t="shared" si="2"/>
        <v>3.6467650723353432E-3</v>
      </c>
      <c r="U157" s="84">
        <f>R157/'סכום נכסי הקרן'!$C$42</f>
        <v>1.3672048963079498E-4</v>
      </c>
    </row>
    <row r="158" spans="2:21">
      <c r="B158" s="76" t="s">
        <v>505</v>
      </c>
      <c r="C158" s="73">
        <v>1168350</v>
      </c>
      <c r="D158" s="86" t="s">
        <v>122</v>
      </c>
      <c r="E158" s="86" t="s">
        <v>26</v>
      </c>
      <c r="F158" s="73" t="s">
        <v>506</v>
      </c>
      <c r="G158" s="86" t="s">
        <v>308</v>
      </c>
      <c r="H158" s="73" t="s">
        <v>498</v>
      </c>
      <c r="I158" s="73" t="s">
        <v>305</v>
      </c>
      <c r="J158" s="73"/>
      <c r="K158" s="83">
        <v>2.2500000000000933</v>
      </c>
      <c r="L158" s="86" t="s">
        <v>135</v>
      </c>
      <c r="M158" s="87">
        <v>1E-3</v>
      </c>
      <c r="N158" s="87">
        <v>3.3300000000002078E-2</v>
      </c>
      <c r="O158" s="83">
        <v>7769220.5509520005</v>
      </c>
      <c r="P158" s="85">
        <v>103.63</v>
      </c>
      <c r="Q158" s="73"/>
      <c r="R158" s="83">
        <v>8051.2430032010025</v>
      </c>
      <c r="S158" s="84">
        <v>1.3719024122745494E-2</v>
      </c>
      <c r="T158" s="84">
        <f t="shared" si="2"/>
        <v>3.4580212275087938E-3</v>
      </c>
      <c r="U158" s="84">
        <f>R158/'סכום נכסי הקרן'!$C$42</f>
        <v>1.296443137961506E-4</v>
      </c>
    </row>
    <row r="159" spans="2:21">
      <c r="B159" s="76" t="s">
        <v>507</v>
      </c>
      <c r="C159" s="73">
        <v>1175975</v>
      </c>
      <c r="D159" s="86" t="s">
        <v>122</v>
      </c>
      <c r="E159" s="86" t="s">
        <v>26</v>
      </c>
      <c r="F159" s="73" t="s">
        <v>506</v>
      </c>
      <c r="G159" s="86" t="s">
        <v>308</v>
      </c>
      <c r="H159" s="73" t="s">
        <v>498</v>
      </c>
      <c r="I159" s="73" t="s">
        <v>305</v>
      </c>
      <c r="J159" s="73"/>
      <c r="K159" s="83">
        <v>4.9700000000003941</v>
      </c>
      <c r="L159" s="86" t="s">
        <v>135</v>
      </c>
      <c r="M159" s="87">
        <v>3.0000000000000001E-3</v>
      </c>
      <c r="N159" s="87">
        <v>4.0200000000002331E-2</v>
      </c>
      <c r="O159" s="83">
        <v>4381338.3965040008</v>
      </c>
      <c r="P159" s="85">
        <v>91.94</v>
      </c>
      <c r="Q159" s="83">
        <v>7.2425598970000022</v>
      </c>
      <c r="R159" s="83">
        <v>4035.4450930530006</v>
      </c>
      <c r="S159" s="84">
        <v>1.0757188656115732E-2</v>
      </c>
      <c r="T159" s="84">
        <f t="shared" si="2"/>
        <v>1.7332298613612089E-3</v>
      </c>
      <c r="U159" s="84">
        <f>R159/'סכום נכסי הקרן'!$C$42</f>
        <v>6.4980340270800053E-5</v>
      </c>
    </row>
    <row r="160" spans="2:21">
      <c r="B160" s="76" t="s">
        <v>508</v>
      </c>
      <c r="C160" s="73">
        <v>1185834</v>
      </c>
      <c r="D160" s="86" t="s">
        <v>122</v>
      </c>
      <c r="E160" s="86" t="s">
        <v>26</v>
      </c>
      <c r="F160" s="73" t="s">
        <v>506</v>
      </c>
      <c r="G160" s="86" t="s">
        <v>308</v>
      </c>
      <c r="H160" s="73" t="s">
        <v>498</v>
      </c>
      <c r="I160" s="73" t="s">
        <v>305</v>
      </c>
      <c r="J160" s="73"/>
      <c r="K160" s="83">
        <v>3.4900000000000251</v>
      </c>
      <c r="L160" s="86" t="s">
        <v>135</v>
      </c>
      <c r="M160" s="87">
        <v>3.0000000000000001E-3</v>
      </c>
      <c r="N160" s="87">
        <v>3.9599999999999344E-2</v>
      </c>
      <c r="O160" s="83">
        <v>6363540.9442640003</v>
      </c>
      <c r="P160" s="85">
        <v>94.81</v>
      </c>
      <c r="Q160" s="83">
        <v>10.254983321000001</v>
      </c>
      <c r="R160" s="83">
        <v>6043.528157365</v>
      </c>
      <c r="S160" s="84">
        <v>1.2511877593912701E-2</v>
      </c>
      <c r="T160" s="84">
        <f t="shared" si="2"/>
        <v>2.5957046196353061E-3</v>
      </c>
      <c r="U160" s="84">
        <f>R160/'סכום נכסי הקרן'!$C$42</f>
        <v>9.7315291633576743E-5</v>
      </c>
    </row>
    <row r="161" spans="2:21">
      <c r="B161" s="76" t="s">
        <v>509</v>
      </c>
      <c r="C161" s="73">
        <v>1192129</v>
      </c>
      <c r="D161" s="86" t="s">
        <v>122</v>
      </c>
      <c r="E161" s="86" t="s">
        <v>26</v>
      </c>
      <c r="F161" s="73" t="s">
        <v>506</v>
      </c>
      <c r="G161" s="86" t="s">
        <v>308</v>
      </c>
      <c r="H161" s="73" t="s">
        <v>498</v>
      </c>
      <c r="I161" s="73" t="s">
        <v>305</v>
      </c>
      <c r="J161" s="73"/>
      <c r="K161" s="83">
        <v>2.9899999999995077</v>
      </c>
      <c r="L161" s="86" t="s">
        <v>135</v>
      </c>
      <c r="M161" s="87">
        <v>3.0000000000000001E-3</v>
      </c>
      <c r="N161" s="87">
        <v>3.9599999999997887E-2</v>
      </c>
      <c r="O161" s="83">
        <v>2449406.2901280005</v>
      </c>
      <c r="P161" s="85">
        <v>92.74</v>
      </c>
      <c r="Q161" s="83">
        <v>3.7933376540000006</v>
      </c>
      <c r="R161" s="83">
        <v>2275.3727430880003</v>
      </c>
      <c r="S161" s="84">
        <v>9.0809561047269505E-3</v>
      </c>
      <c r="T161" s="84">
        <f t="shared" si="2"/>
        <v>9.7727608556404956E-4</v>
      </c>
      <c r="U161" s="84">
        <f>R161/'סכום נכסי הקרן'!$C$42</f>
        <v>3.6638955971249065E-5</v>
      </c>
    </row>
    <row r="162" spans="2:21">
      <c r="B162" s="76" t="s">
        <v>510</v>
      </c>
      <c r="C162" s="73">
        <v>1188192</v>
      </c>
      <c r="D162" s="86" t="s">
        <v>122</v>
      </c>
      <c r="E162" s="86" t="s">
        <v>26</v>
      </c>
      <c r="F162" s="73" t="s">
        <v>511</v>
      </c>
      <c r="G162" s="86" t="s">
        <v>512</v>
      </c>
      <c r="H162" s="73" t="s">
        <v>500</v>
      </c>
      <c r="I162" s="73" t="s">
        <v>133</v>
      </c>
      <c r="J162" s="73"/>
      <c r="K162" s="83">
        <v>4.0399999999995284</v>
      </c>
      <c r="L162" s="86" t="s">
        <v>135</v>
      </c>
      <c r="M162" s="87">
        <v>3.2500000000000001E-2</v>
      </c>
      <c r="N162" s="87">
        <v>4.7399999999995598E-2</v>
      </c>
      <c r="O162" s="83">
        <v>3139466.9050450004</v>
      </c>
      <c r="P162" s="85">
        <v>99.9</v>
      </c>
      <c r="Q162" s="73"/>
      <c r="R162" s="83">
        <v>3136.327275437</v>
      </c>
      <c r="S162" s="84">
        <v>1.2074872711711539E-2</v>
      </c>
      <c r="T162" s="84">
        <f t="shared" si="2"/>
        <v>1.3470573786636463E-3</v>
      </c>
      <c r="U162" s="84">
        <f>R162/'סכום נכסי הקרן'!$C$42</f>
        <v>5.0502387929729876E-5</v>
      </c>
    </row>
    <row r="163" spans="2:21">
      <c r="B163" s="76" t="s">
        <v>517</v>
      </c>
      <c r="C163" s="73">
        <v>3660156</v>
      </c>
      <c r="D163" s="86" t="s">
        <v>122</v>
      </c>
      <c r="E163" s="86" t="s">
        <v>26</v>
      </c>
      <c r="F163" s="73" t="s">
        <v>518</v>
      </c>
      <c r="G163" s="86" t="s">
        <v>308</v>
      </c>
      <c r="H163" s="73" t="s">
        <v>516</v>
      </c>
      <c r="I163" s="73"/>
      <c r="J163" s="73"/>
      <c r="K163" s="83">
        <v>3.2500000000001528</v>
      </c>
      <c r="L163" s="86" t="s">
        <v>135</v>
      </c>
      <c r="M163" s="87">
        <v>1.9E-2</v>
      </c>
      <c r="N163" s="87">
        <v>3.5500000000001829E-2</v>
      </c>
      <c r="O163" s="83">
        <v>6287894.698400001</v>
      </c>
      <c r="P163" s="85">
        <v>101.4</v>
      </c>
      <c r="Q163" s="83">
        <v>167.05890571900002</v>
      </c>
      <c r="R163" s="83">
        <v>6542.9841298960009</v>
      </c>
      <c r="S163" s="84">
        <v>1.1917490406840831E-2</v>
      </c>
      <c r="T163" s="84">
        <f t="shared" si="2"/>
        <v>2.8102217264387623E-3</v>
      </c>
      <c r="U163" s="84">
        <f>R163/'סכום נכסי הקרן'!$C$42</f>
        <v>1.0535773014952102E-4</v>
      </c>
    </row>
    <row r="164" spans="2:21">
      <c r="B164" s="76" t="s">
        <v>519</v>
      </c>
      <c r="C164" s="73">
        <v>1169531</v>
      </c>
      <c r="D164" s="86" t="s">
        <v>122</v>
      </c>
      <c r="E164" s="86" t="s">
        <v>26</v>
      </c>
      <c r="F164" s="73" t="s">
        <v>520</v>
      </c>
      <c r="G164" s="86" t="s">
        <v>315</v>
      </c>
      <c r="H164" s="73" t="s">
        <v>516</v>
      </c>
      <c r="I164" s="73"/>
      <c r="J164" s="73"/>
      <c r="K164" s="83">
        <v>2.3599999999997912</v>
      </c>
      <c r="L164" s="86" t="s">
        <v>135</v>
      </c>
      <c r="M164" s="87">
        <v>1.6399999999999998E-2</v>
      </c>
      <c r="N164" s="87">
        <v>3.6499999999999672E-2</v>
      </c>
      <c r="O164" s="83">
        <v>2763017.5908730002</v>
      </c>
      <c r="P164" s="85">
        <v>106.4</v>
      </c>
      <c r="Q164" s="83">
        <v>124.93468247400001</v>
      </c>
      <c r="R164" s="83">
        <v>3064.7853993740005</v>
      </c>
      <c r="S164" s="84">
        <v>1.1287338606355089E-2</v>
      </c>
      <c r="T164" s="84">
        <f t="shared" si="2"/>
        <v>1.3163300330869077E-3</v>
      </c>
      <c r="U164" s="84">
        <f>R164/'סכום נכסי הקרן'!$C$42</f>
        <v>4.9350392216001044E-5</v>
      </c>
    </row>
    <row r="165" spans="2:21">
      <c r="B165" s="76" t="s">
        <v>521</v>
      </c>
      <c r="C165" s="73">
        <v>1179340</v>
      </c>
      <c r="D165" s="86" t="s">
        <v>122</v>
      </c>
      <c r="E165" s="86" t="s">
        <v>26</v>
      </c>
      <c r="F165" s="73" t="s">
        <v>522</v>
      </c>
      <c r="G165" s="86" t="s">
        <v>523</v>
      </c>
      <c r="H165" s="73" t="s">
        <v>516</v>
      </c>
      <c r="I165" s="73"/>
      <c r="J165" s="73"/>
      <c r="K165" s="83">
        <v>3.0099999999999119</v>
      </c>
      <c r="L165" s="86" t="s">
        <v>135</v>
      </c>
      <c r="M165" s="87">
        <v>1.4800000000000001E-2</v>
      </c>
      <c r="N165" s="87">
        <v>4.7299999999998843E-2</v>
      </c>
      <c r="O165" s="83">
        <v>12944915.946106002</v>
      </c>
      <c r="P165" s="85">
        <v>99.6</v>
      </c>
      <c r="Q165" s="73"/>
      <c r="R165" s="83">
        <v>12893.136012613004</v>
      </c>
      <c r="S165" s="84">
        <v>1.4874007828416379E-2</v>
      </c>
      <c r="T165" s="84">
        <f t="shared" si="2"/>
        <v>5.537621706741172E-3</v>
      </c>
      <c r="U165" s="84">
        <f>R165/'סכום נכסי הקרן'!$C$42</f>
        <v>2.0761039883792956E-4</v>
      </c>
    </row>
    <row r="166" spans="2:21">
      <c r="B166" s="76" t="s">
        <v>524</v>
      </c>
      <c r="C166" s="73">
        <v>1113034</v>
      </c>
      <c r="D166" s="86" t="s">
        <v>122</v>
      </c>
      <c r="E166" s="86" t="s">
        <v>26</v>
      </c>
      <c r="F166" s="73" t="s">
        <v>525</v>
      </c>
      <c r="G166" s="86" t="s">
        <v>448</v>
      </c>
      <c r="H166" s="73" t="s">
        <v>516</v>
      </c>
      <c r="I166" s="73"/>
      <c r="J166" s="73"/>
      <c r="K166" s="83">
        <v>1.26</v>
      </c>
      <c r="L166" s="86" t="s">
        <v>135</v>
      </c>
      <c r="M166" s="87">
        <v>4.9000000000000002E-2</v>
      </c>
      <c r="N166" s="87">
        <v>0</v>
      </c>
      <c r="O166" s="83">
        <v>2143653.5562900002</v>
      </c>
      <c r="P166" s="85">
        <v>22.6</v>
      </c>
      <c r="Q166" s="73"/>
      <c r="R166" s="83">
        <v>484.46578557600003</v>
      </c>
      <c r="S166" s="84">
        <v>4.7201934065900682E-3</v>
      </c>
      <c r="T166" s="84">
        <f t="shared" si="2"/>
        <v>2.0807879849825314E-4</v>
      </c>
      <c r="U166" s="84">
        <f>R166/'סכום נכסי הקרן'!$C$42</f>
        <v>7.801060569621652E-6</v>
      </c>
    </row>
    <row r="167" spans="2:21">
      <c r="B167" s="72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83"/>
      <c r="P167" s="85"/>
      <c r="Q167" s="73"/>
      <c r="R167" s="73"/>
      <c r="S167" s="73"/>
      <c r="T167" s="84"/>
      <c r="U167" s="73"/>
    </row>
    <row r="168" spans="2:21">
      <c r="B168" s="92" t="s">
        <v>48</v>
      </c>
      <c r="C168" s="71"/>
      <c r="D168" s="71"/>
      <c r="E168" s="71"/>
      <c r="F168" s="71"/>
      <c r="G168" s="71"/>
      <c r="H168" s="71"/>
      <c r="I168" s="71"/>
      <c r="J168" s="71"/>
      <c r="K168" s="80">
        <v>3.9942402264906653</v>
      </c>
      <c r="L168" s="71"/>
      <c r="M168" s="71"/>
      <c r="N168" s="94">
        <v>5.9627585020102007E-2</v>
      </c>
      <c r="O168" s="80"/>
      <c r="P168" s="82"/>
      <c r="Q168" s="80">
        <v>966.25178134800001</v>
      </c>
      <c r="R168" s="80">
        <v>220259.32971637708</v>
      </c>
      <c r="S168" s="71"/>
      <c r="T168" s="81">
        <f t="shared" si="2"/>
        <v>9.4601720183240035E-2</v>
      </c>
      <c r="U168" s="81">
        <f>R168/'סכום נכסי הקרן'!$C$42</f>
        <v>3.5467032415897495E-3</v>
      </c>
    </row>
    <row r="169" spans="2:21">
      <c r="B169" s="76" t="s">
        <v>526</v>
      </c>
      <c r="C169" s="73">
        <v>7480163</v>
      </c>
      <c r="D169" s="86" t="s">
        <v>122</v>
      </c>
      <c r="E169" s="86" t="s">
        <v>26</v>
      </c>
      <c r="F169" s="73" t="s">
        <v>413</v>
      </c>
      <c r="G169" s="86" t="s">
        <v>296</v>
      </c>
      <c r="H169" s="73" t="s">
        <v>297</v>
      </c>
      <c r="I169" s="73" t="s">
        <v>133</v>
      </c>
      <c r="J169" s="73"/>
      <c r="K169" s="73">
        <v>3.3099999397283359</v>
      </c>
      <c r="L169" s="86" t="s">
        <v>135</v>
      </c>
      <c r="M169" s="87">
        <v>2.6800000000000001E-2</v>
      </c>
      <c r="N169" s="87">
        <v>4.9899939046690232E-2</v>
      </c>
      <c r="O169" s="83">
        <v>0.21624600000000002</v>
      </c>
      <c r="P169" s="85">
        <v>94.81</v>
      </c>
      <c r="Q169" s="73"/>
      <c r="R169" s="83">
        <v>2.0507500000000004E-4</v>
      </c>
      <c r="S169" s="84">
        <v>8.2867104289763271E-11</v>
      </c>
      <c r="T169" s="84">
        <f t="shared" si="2"/>
        <v>8.8080027264041303E-11</v>
      </c>
      <c r="U169" s="84">
        <f>R169/'סכום נכסי הקרן'!$C$42</f>
        <v>3.3021991313857052E-12</v>
      </c>
    </row>
    <row r="170" spans="2:21">
      <c r="B170" s="76" t="s">
        <v>527</v>
      </c>
      <c r="C170" s="73">
        <v>6620488</v>
      </c>
      <c r="D170" s="86" t="s">
        <v>122</v>
      </c>
      <c r="E170" s="86" t="s">
        <v>26</v>
      </c>
      <c r="F170" s="73" t="s">
        <v>310</v>
      </c>
      <c r="G170" s="86" t="s">
        <v>296</v>
      </c>
      <c r="H170" s="73" t="s">
        <v>297</v>
      </c>
      <c r="I170" s="73" t="s">
        <v>133</v>
      </c>
      <c r="J170" s="73"/>
      <c r="K170" s="73">
        <v>3.73</v>
      </c>
      <c r="L170" s="86" t="s">
        <v>135</v>
      </c>
      <c r="M170" s="87">
        <v>2.5000000000000001E-2</v>
      </c>
      <c r="N170" s="87">
        <v>4.9799489930525027E-2</v>
      </c>
      <c r="O170" s="83">
        <v>4.787700000000001E-2</v>
      </c>
      <c r="P170" s="85">
        <v>93.11</v>
      </c>
      <c r="Q170" s="73"/>
      <c r="R170" s="83">
        <v>4.5483999999999993E-5</v>
      </c>
      <c r="S170" s="84">
        <v>1.6136455832076514E-11</v>
      </c>
      <c r="T170" s="84">
        <f t="shared" si="2"/>
        <v>1.9535447812154838E-11</v>
      </c>
      <c r="U170" s="84">
        <f>R170/'סכום נכסי הקרן'!$C$42</f>
        <v>7.3240143992172312E-13</v>
      </c>
    </row>
    <row r="171" spans="2:21">
      <c r="B171" s="76" t="s">
        <v>528</v>
      </c>
      <c r="C171" s="73">
        <v>1133131</v>
      </c>
      <c r="D171" s="86" t="s">
        <v>122</v>
      </c>
      <c r="E171" s="86" t="s">
        <v>26</v>
      </c>
      <c r="F171" s="73" t="s">
        <v>529</v>
      </c>
      <c r="G171" s="86" t="s">
        <v>530</v>
      </c>
      <c r="H171" s="73" t="s">
        <v>304</v>
      </c>
      <c r="I171" s="73" t="s">
        <v>305</v>
      </c>
      <c r="J171" s="73"/>
      <c r="K171" s="73">
        <v>0.16999986097041689</v>
      </c>
      <c r="L171" s="86" t="s">
        <v>135</v>
      </c>
      <c r="M171" s="87">
        <v>5.7000000000000002E-2</v>
      </c>
      <c r="N171" s="87">
        <v>1.0799988829409371E-2</v>
      </c>
      <c r="O171" s="83">
        <v>0.55856899999999998</v>
      </c>
      <c r="P171" s="85">
        <v>102.66</v>
      </c>
      <c r="Q171" s="73"/>
      <c r="R171" s="83">
        <v>5.7293300000000019E-4</v>
      </c>
      <c r="S171" s="84">
        <v>3.6164938416289986E-9</v>
      </c>
      <c r="T171" s="84">
        <f t="shared" si="2"/>
        <v>2.4607560287928309E-10</v>
      </c>
      <c r="U171" s="84">
        <f>R171/'סכום נכסי הקרן'!$C$42</f>
        <v>9.2255948064961919E-12</v>
      </c>
    </row>
    <row r="172" spans="2:21">
      <c r="B172" s="76" t="s">
        <v>531</v>
      </c>
      <c r="C172" s="73">
        <v>2810372</v>
      </c>
      <c r="D172" s="86" t="s">
        <v>122</v>
      </c>
      <c r="E172" s="86" t="s">
        <v>26</v>
      </c>
      <c r="F172" s="73" t="s">
        <v>532</v>
      </c>
      <c r="G172" s="86" t="s">
        <v>395</v>
      </c>
      <c r="H172" s="73" t="s">
        <v>340</v>
      </c>
      <c r="I172" s="73" t="s">
        <v>305</v>
      </c>
      <c r="J172" s="73"/>
      <c r="K172" s="85">
        <v>8.1699932942462041</v>
      </c>
      <c r="L172" s="86" t="s">
        <v>135</v>
      </c>
      <c r="M172" s="87">
        <v>2.4E-2</v>
      </c>
      <c r="N172" s="87">
        <v>5.3800000000000008E-2</v>
      </c>
      <c r="O172" s="83">
        <v>0.31918200000000008</v>
      </c>
      <c r="P172" s="85">
        <v>79.239999999999995</v>
      </c>
      <c r="Q172" s="73"/>
      <c r="R172" s="83">
        <v>2.5374999999999996E-4</v>
      </c>
      <c r="S172" s="84">
        <v>4.2498521388800061E-10</v>
      </c>
      <c r="T172" s="84">
        <f t="shared" si="2"/>
        <v>1.0898601447397524E-10</v>
      </c>
      <c r="U172" s="84">
        <f>R172/'סכום נכסי הקרן'!$C$42</f>
        <v>4.0859833211709004E-12</v>
      </c>
    </row>
    <row r="173" spans="2:21">
      <c r="B173" s="76" t="s">
        <v>533</v>
      </c>
      <c r="C173" s="73">
        <v>1138114</v>
      </c>
      <c r="D173" s="86" t="s">
        <v>122</v>
      </c>
      <c r="E173" s="86" t="s">
        <v>26</v>
      </c>
      <c r="F173" s="73" t="s">
        <v>334</v>
      </c>
      <c r="G173" s="86" t="s">
        <v>308</v>
      </c>
      <c r="H173" s="73" t="s">
        <v>335</v>
      </c>
      <c r="I173" s="73" t="s">
        <v>133</v>
      </c>
      <c r="J173" s="73"/>
      <c r="K173" s="73">
        <v>1.21</v>
      </c>
      <c r="L173" s="86" t="s">
        <v>135</v>
      </c>
      <c r="M173" s="87">
        <v>3.39E-2</v>
      </c>
      <c r="N173" s="87">
        <v>5.6500037131929748E-2</v>
      </c>
      <c r="O173" s="83">
        <v>0.10772400000000001</v>
      </c>
      <c r="P173" s="85">
        <v>99.8</v>
      </c>
      <c r="Q173" s="73"/>
      <c r="R173" s="83">
        <v>1.0772400000000001E-4</v>
      </c>
      <c r="S173" s="84">
        <v>1.6544219111291437E-10</v>
      </c>
      <c r="T173" s="84">
        <f t="shared" si="2"/>
        <v>4.6267623342638472E-11</v>
      </c>
      <c r="U173" s="84">
        <f>R173/'סכום נכסי הקרן'!$C$42</f>
        <v>1.734614649417987E-12</v>
      </c>
    </row>
    <row r="174" spans="2:21">
      <c r="B174" s="76" t="s">
        <v>534</v>
      </c>
      <c r="C174" s="73">
        <v>1162866</v>
      </c>
      <c r="D174" s="86" t="s">
        <v>122</v>
      </c>
      <c r="E174" s="86" t="s">
        <v>26</v>
      </c>
      <c r="F174" s="73" t="s">
        <v>334</v>
      </c>
      <c r="G174" s="86" t="s">
        <v>308</v>
      </c>
      <c r="H174" s="73" t="s">
        <v>335</v>
      </c>
      <c r="I174" s="73" t="s">
        <v>133</v>
      </c>
      <c r="J174" s="73"/>
      <c r="K174" s="73">
        <v>6.1000030551920448</v>
      </c>
      <c r="L174" s="86" t="s">
        <v>135</v>
      </c>
      <c r="M174" s="87">
        <v>2.4399999999999998E-2</v>
      </c>
      <c r="N174" s="87">
        <v>5.5600035593917907E-2</v>
      </c>
      <c r="O174" s="83">
        <v>0.31918200000000008</v>
      </c>
      <c r="P174" s="85">
        <v>84.62</v>
      </c>
      <c r="Q174" s="73"/>
      <c r="R174" s="83">
        <v>2.6970899999999998E-4</v>
      </c>
      <c r="S174" s="84">
        <v>2.905516240676245E-10</v>
      </c>
      <c r="T174" s="84">
        <f t="shared" si="2"/>
        <v>1.1584042946901041E-10</v>
      </c>
      <c r="U174" s="84">
        <f>R174/'סכום נכסי הקרן'!$C$42</f>
        <v>4.3429614800775666E-12</v>
      </c>
    </row>
    <row r="175" spans="2:21">
      <c r="B175" s="76" t="s">
        <v>535</v>
      </c>
      <c r="C175" s="73">
        <v>7590151</v>
      </c>
      <c r="D175" s="86" t="s">
        <v>122</v>
      </c>
      <c r="E175" s="86" t="s">
        <v>26</v>
      </c>
      <c r="F175" s="73" t="s">
        <v>348</v>
      </c>
      <c r="G175" s="86" t="s">
        <v>308</v>
      </c>
      <c r="H175" s="73" t="s">
        <v>340</v>
      </c>
      <c r="I175" s="73" t="s">
        <v>305</v>
      </c>
      <c r="J175" s="73"/>
      <c r="K175" s="83">
        <v>5.7900000000002736</v>
      </c>
      <c r="L175" s="86" t="s">
        <v>135</v>
      </c>
      <c r="M175" s="87">
        <v>2.5499999999999998E-2</v>
      </c>
      <c r="N175" s="87">
        <v>5.5500000000001964E-2</v>
      </c>
      <c r="O175" s="83">
        <v>11678421.908831002</v>
      </c>
      <c r="P175" s="85">
        <v>84.91</v>
      </c>
      <c r="Q175" s="73"/>
      <c r="R175" s="83">
        <v>9916.1484326510017</v>
      </c>
      <c r="S175" s="84">
        <v>8.568965237725594E-3</v>
      </c>
      <c r="T175" s="84">
        <f t="shared" si="2"/>
        <v>4.2590009718502034E-3</v>
      </c>
      <c r="U175" s="84">
        <f>R175/'סכום נכסי הקרן'!$C$42</f>
        <v>1.5967376199435256E-4</v>
      </c>
    </row>
    <row r="176" spans="2:21">
      <c r="B176" s="76" t="s">
        <v>536</v>
      </c>
      <c r="C176" s="73">
        <v>5850110</v>
      </c>
      <c r="D176" s="86" t="s">
        <v>122</v>
      </c>
      <c r="E176" s="86" t="s">
        <v>26</v>
      </c>
      <c r="F176" s="73" t="s">
        <v>537</v>
      </c>
      <c r="G176" s="86" t="s">
        <v>353</v>
      </c>
      <c r="H176" s="73" t="s">
        <v>335</v>
      </c>
      <c r="I176" s="73" t="s">
        <v>133</v>
      </c>
      <c r="J176" s="73"/>
      <c r="K176" s="83">
        <v>5.3700000000314114</v>
      </c>
      <c r="L176" s="86" t="s">
        <v>135</v>
      </c>
      <c r="M176" s="87">
        <v>1.95E-2</v>
      </c>
      <c r="N176" s="87">
        <v>5.3000000000322477E-2</v>
      </c>
      <c r="O176" s="83">
        <v>99746.241298000008</v>
      </c>
      <c r="P176" s="85">
        <v>83.94</v>
      </c>
      <c r="Q176" s="73"/>
      <c r="R176" s="83">
        <v>83.726990901000008</v>
      </c>
      <c r="S176" s="84">
        <v>8.7490324848301027E-5</v>
      </c>
      <c r="T176" s="84">
        <f t="shared" si="2"/>
        <v>3.5960871102261207E-5</v>
      </c>
      <c r="U176" s="84">
        <f>R176/'סכום נכסי הקרן'!$C$42</f>
        <v>1.3482052742987736E-6</v>
      </c>
    </row>
    <row r="177" spans="2:21">
      <c r="B177" s="76" t="s">
        <v>538</v>
      </c>
      <c r="C177" s="73">
        <v>4160156</v>
      </c>
      <c r="D177" s="86" t="s">
        <v>122</v>
      </c>
      <c r="E177" s="86" t="s">
        <v>26</v>
      </c>
      <c r="F177" s="73" t="s">
        <v>539</v>
      </c>
      <c r="G177" s="86" t="s">
        <v>308</v>
      </c>
      <c r="H177" s="73" t="s">
        <v>340</v>
      </c>
      <c r="I177" s="73" t="s">
        <v>305</v>
      </c>
      <c r="J177" s="73"/>
      <c r="K177" s="83">
        <v>1.06000000000036</v>
      </c>
      <c r="L177" s="86" t="s">
        <v>135</v>
      </c>
      <c r="M177" s="87">
        <v>2.5499999999999998E-2</v>
      </c>
      <c r="N177" s="87">
        <v>5.2600000000015606E-2</v>
      </c>
      <c r="O177" s="83">
        <v>1871769.3232310002</v>
      </c>
      <c r="P177" s="85">
        <v>97.92</v>
      </c>
      <c r="Q177" s="73"/>
      <c r="R177" s="83">
        <v>1832.8365217390005</v>
      </c>
      <c r="S177" s="84">
        <v>9.2972985000844416E-3</v>
      </c>
      <c r="T177" s="84">
        <f t="shared" si="2"/>
        <v>7.8720609925784103E-4</v>
      </c>
      <c r="U177" s="84">
        <f>R177/'סכום נכסי הקרן'!$C$42</f>
        <v>2.9513061904466772E-5</v>
      </c>
    </row>
    <row r="178" spans="2:21">
      <c r="B178" s="76" t="s">
        <v>540</v>
      </c>
      <c r="C178" s="73">
        <v>2320232</v>
      </c>
      <c r="D178" s="86" t="s">
        <v>122</v>
      </c>
      <c r="E178" s="86" t="s">
        <v>26</v>
      </c>
      <c r="F178" s="73" t="s">
        <v>541</v>
      </c>
      <c r="G178" s="86" t="s">
        <v>129</v>
      </c>
      <c r="H178" s="73" t="s">
        <v>340</v>
      </c>
      <c r="I178" s="73" t="s">
        <v>305</v>
      </c>
      <c r="J178" s="73"/>
      <c r="K178" s="73">
        <v>3.7900000525078639</v>
      </c>
      <c r="L178" s="86" t="s">
        <v>135</v>
      </c>
      <c r="M178" s="87">
        <v>2.2400000000000003E-2</v>
      </c>
      <c r="N178" s="87">
        <v>5.4600016142941507E-2</v>
      </c>
      <c r="O178" s="83">
        <v>0.26173000000000007</v>
      </c>
      <c r="P178" s="85">
        <v>89.71</v>
      </c>
      <c r="Q178" s="73"/>
      <c r="R178" s="83">
        <v>2.3539700000000001E-4</v>
      </c>
      <c r="S178" s="84">
        <v>4.0765887177880114E-10</v>
      </c>
      <c r="T178" s="84">
        <f t="shared" si="2"/>
        <v>1.011033728044546E-10</v>
      </c>
      <c r="U178" s="84">
        <f>R178/'סכום נכסי הקרן'!$C$42</f>
        <v>3.7904560230686372E-12</v>
      </c>
    </row>
    <row r="179" spans="2:21">
      <c r="B179" s="76" t="s">
        <v>542</v>
      </c>
      <c r="C179" s="73">
        <v>7770258</v>
      </c>
      <c r="D179" s="86" t="s">
        <v>122</v>
      </c>
      <c r="E179" s="86" t="s">
        <v>26</v>
      </c>
      <c r="F179" s="73" t="s">
        <v>543</v>
      </c>
      <c r="G179" s="86" t="s">
        <v>544</v>
      </c>
      <c r="H179" s="73" t="s">
        <v>340</v>
      </c>
      <c r="I179" s="73" t="s">
        <v>305</v>
      </c>
      <c r="J179" s="73"/>
      <c r="K179" s="73">
        <v>4.0799992739655391</v>
      </c>
      <c r="L179" s="86" t="s">
        <v>135</v>
      </c>
      <c r="M179" s="87">
        <v>3.5200000000000002E-2</v>
      </c>
      <c r="N179" s="87">
        <v>5.1799959878692035E-2</v>
      </c>
      <c r="O179" s="83">
        <v>0.45004700000000009</v>
      </c>
      <c r="P179" s="85">
        <v>94.11</v>
      </c>
      <c r="Q179" s="73"/>
      <c r="R179" s="83">
        <v>4.2371500000000007E-4</v>
      </c>
      <c r="S179" s="84">
        <v>5.7218228383176654E-10</v>
      </c>
      <c r="T179" s="84">
        <f t="shared" si="2"/>
        <v>1.8198624284863225E-10</v>
      </c>
      <c r="U179" s="84">
        <f>R179/'סכום נכסי הקרן'!$C$42</f>
        <v>6.8228272824824771E-12</v>
      </c>
    </row>
    <row r="180" spans="2:21">
      <c r="B180" s="76" t="s">
        <v>545</v>
      </c>
      <c r="C180" s="73">
        <v>1410299</v>
      </c>
      <c r="D180" s="86" t="s">
        <v>122</v>
      </c>
      <c r="E180" s="86" t="s">
        <v>26</v>
      </c>
      <c r="F180" s="73" t="s">
        <v>391</v>
      </c>
      <c r="G180" s="86" t="s">
        <v>131</v>
      </c>
      <c r="H180" s="73" t="s">
        <v>340</v>
      </c>
      <c r="I180" s="73" t="s">
        <v>305</v>
      </c>
      <c r="J180" s="73"/>
      <c r="K180" s="83">
        <v>1.4300000000118287</v>
      </c>
      <c r="L180" s="86" t="s">
        <v>135</v>
      </c>
      <c r="M180" s="87">
        <v>2.7000000000000003E-2</v>
      </c>
      <c r="N180" s="87">
        <v>5.7200000000161871E-2</v>
      </c>
      <c r="O180" s="83">
        <v>66913.06631900002</v>
      </c>
      <c r="P180" s="85">
        <v>96.02</v>
      </c>
      <c r="Q180" s="73"/>
      <c r="R180" s="83">
        <v>64.249926668000001</v>
      </c>
      <c r="S180" s="84">
        <v>3.8897062127509841E-4</v>
      </c>
      <c r="T180" s="84">
        <f t="shared" si="2"/>
        <v>2.7595442119371416E-5</v>
      </c>
      <c r="U180" s="84">
        <f>R180/'סכום נכסי הקרן'!$C$42</f>
        <v>1.034577847298134E-6</v>
      </c>
    </row>
    <row r="181" spans="2:21">
      <c r="B181" s="76" t="s">
        <v>546</v>
      </c>
      <c r="C181" s="73">
        <v>1192731</v>
      </c>
      <c r="D181" s="86" t="s">
        <v>122</v>
      </c>
      <c r="E181" s="86" t="s">
        <v>26</v>
      </c>
      <c r="F181" s="73" t="s">
        <v>391</v>
      </c>
      <c r="G181" s="86" t="s">
        <v>131</v>
      </c>
      <c r="H181" s="73" t="s">
        <v>340</v>
      </c>
      <c r="I181" s="73" t="s">
        <v>305</v>
      </c>
      <c r="J181" s="73"/>
      <c r="K181" s="83">
        <v>3.7000000000000366</v>
      </c>
      <c r="L181" s="86" t="s">
        <v>135</v>
      </c>
      <c r="M181" s="87">
        <v>4.5599999999999995E-2</v>
      </c>
      <c r="N181" s="87">
        <v>5.669999999999896E-2</v>
      </c>
      <c r="O181" s="83">
        <v>2862641.9244150002</v>
      </c>
      <c r="P181" s="85">
        <v>96.5</v>
      </c>
      <c r="Q181" s="73"/>
      <c r="R181" s="83">
        <v>2762.4493622870004</v>
      </c>
      <c r="S181" s="84">
        <v>1.0501739638044608E-2</v>
      </c>
      <c r="T181" s="84">
        <f t="shared" si="2"/>
        <v>1.1864762411106788E-3</v>
      </c>
      <c r="U181" s="84">
        <f>R181/'סכום נכסי הקרן'!$C$42</f>
        <v>4.4482057221217245E-5</v>
      </c>
    </row>
    <row r="182" spans="2:21">
      <c r="B182" s="76" t="s">
        <v>547</v>
      </c>
      <c r="C182" s="73">
        <v>2300309</v>
      </c>
      <c r="D182" s="86" t="s">
        <v>122</v>
      </c>
      <c r="E182" s="86" t="s">
        <v>26</v>
      </c>
      <c r="F182" s="73" t="s">
        <v>398</v>
      </c>
      <c r="G182" s="86" t="s">
        <v>159</v>
      </c>
      <c r="H182" s="73" t="s">
        <v>399</v>
      </c>
      <c r="I182" s="73" t="s">
        <v>133</v>
      </c>
      <c r="J182" s="73"/>
      <c r="K182" s="83">
        <v>8.589999999999911</v>
      </c>
      <c r="L182" s="86" t="s">
        <v>135</v>
      </c>
      <c r="M182" s="87">
        <v>2.7900000000000001E-2</v>
      </c>
      <c r="N182" s="87">
        <v>5.4899999999999116E-2</v>
      </c>
      <c r="O182" s="83">
        <v>2792846.63</v>
      </c>
      <c r="P182" s="85">
        <v>80.599999999999994</v>
      </c>
      <c r="Q182" s="73"/>
      <c r="R182" s="83">
        <v>2251.0343837800001</v>
      </c>
      <c r="S182" s="84">
        <v>6.4943880336712865E-3</v>
      </c>
      <c r="T182" s="84">
        <f t="shared" si="2"/>
        <v>9.6682272288497757E-4</v>
      </c>
      <c r="U182" s="84">
        <f>R182/'סכום נכסי הקרן'!$C$42</f>
        <v>3.6247050039437628E-5</v>
      </c>
    </row>
    <row r="183" spans="2:21">
      <c r="B183" s="76" t="s">
        <v>548</v>
      </c>
      <c r="C183" s="73">
        <v>2300176</v>
      </c>
      <c r="D183" s="86" t="s">
        <v>122</v>
      </c>
      <c r="E183" s="86" t="s">
        <v>26</v>
      </c>
      <c r="F183" s="73" t="s">
        <v>398</v>
      </c>
      <c r="G183" s="86" t="s">
        <v>159</v>
      </c>
      <c r="H183" s="73" t="s">
        <v>399</v>
      </c>
      <c r="I183" s="73" t="s">
        <v>133</v>
      </c>
      <c r="J183" s="73"/>
      <c r="K183" s="73">
        <v>1.1299995112101542</v>
      </c>
      <c r="L183" s="86" t="s">
        <v>135</v>
      </c>
      <c r="M183" s="87">
        <v>3.6499999999999998E-2</v>
      </c>
      <c r="N183" s="87">
        <v>5.3200026066600167E-2</v>
      </c>
      <c r="O183" s="83">
        <v>0.20028699999999999</v>
      </c>
      <c r="P183" s="85">
        <v>99.41</v>
      </c>
      <c r="Q183" s="73"/>
      <c r="R183" s="83">
        <v>1.9948900000000001E-4</v>
      </c>
      <c r="S183" s="84">
        <v>1.2537752218458718E-10</v>
      </c>
      <c r="T183" s="84">
        <f t="shared" si="2"/>
        <v>8.5680831690241783E-11</v>
      </c>
      <c r="U183" s="84">
        <f>R183/'סכום נכסי הקרן'!$C$42</f>
        <v>3.2122511399293079E-12</v>
      </c>
    </row>
    <row r="184" spans="2:21">
      <c r="B184" s="76" t="s">
        <v>549</v>
      </c>
      <c r="C184" s="73">
        <v>1185941</v>
      </c>
      <c r="D184" s="86" t="s">
        <v>122</v>
      </c>
      <c r="E184" s="86" t="s">
        <v>26</v>
      </c>
      <c r="F184" s="73" t="s">
        <v>550</v>
      </c>
      <c r="G184" s="86" t="s">
        <v>132</v>
      </c>
      <c r="H184" s="73" t="s">
        <v>399</v>
      </c>
      <c r="I184" s="73" t="s">
        <v>133</v>
      </c>
      <c r="J184" s="73"/>
      <c r="K184" s="83">
        <v>1.5099999999999012</v>
      </c>
      <c r="L184" s="86" t="s">
        <v>135</v>
      </c>
      <c r="M184" s="87">
        <v>6.0999999999999999E-2</v>
      </c>
      <c r="N184" s="87">
        <v>6.009999999999658E-2</v>
      </c>
      <c r="O184" s="83">
        <v>5984671.3499999996</v>
      </c>
      <c r="P184" s="85">
        <v>102.98</v>
      </c>
      <c r="Q184" s="73"/>
      <c r="R184" s="83">
        <v>6163.0142905110006</v>
      </c>
      <c r="S184" s="84">
        <v>1.5536126658186444E-2</v>
      </c>
      <c r="T184" s="84">
        <f t="shared" si="2"/>
        <v>2.64702409721753E-3</v>
      </c>
      <c r="U184" s="84">
        <f>R184/'סכום נכסי הקרן'!$C$42</f>
        <v>9.9239304824298957E-5</v>
      </c>
    </row>
    <row r="185" spans="2:21">
      <c r="B185" s="76" t="s">
        <v>551</v>
      </c>
      <c r="C185" s="73">
        <v>1143130</v>
      </c>
      <c r="D185" s="86" t="s">
        <v>122</v>
      </c>
      <c r="E185" s="86" t="s">
        <v>26</v>
      </c>
      <c r="F185" s="73" t="s">
        <v>418</v>
      </c>
      <c r="G185" s="86" t="s">
        <v>353</v>
      </c>
      <c r="H185" s="73" t="s">
        <v>399</v>
      </c>
      <c r="I185" s="73" t="s">
        <v>133</v>
      </c>
      <c r="J185" s="73"/>
      <c r="K185" s="83">
        <v>7.2000000000000481</v>
      </c>
      <c r="L185" s="86" t="s">
        <v>135</v>
      </c>
      <c r="M185" s="87">
        <v>3.0499999999999999E-2</v>
      </c>
      <c r="N185" s="87">
        <v>5.5599999999999913E-2</v>
      </c>
      <c r="O185" s="83">
        <v>4971479.8163130013</v>
      </c>
      <c r="P185" s="85">
        <v>84.73</v>
      </c>
      <c r="Q185" s="73"/>
      <c r="R185" s="83">
        <v>4212.3348484340004</v>
      </c>
      <c r="S185" s="84">
        <v>7.2824749181888311E-3</v>
      </c>
      <c r="T185" s="84">
        <f t="shared" si="2"/>
        <v>1.8092042828006239E-3</v>
      </c>
      <c r="U185" s="84">
        <f>R185/'סכום נכסי הקרן'!$C$42</f>
        <v>6.7828689394633612E-5</v>
      </c>
    </row>
    <row r="186" spans="2:21">
      <c r="B186" s="76" t="s">
        <v>552</v>
      </c>
      <c r="C186" s="73">
        <v>1157601</v>
      </c>
      <c r="D186" s="86" t="s">
        <v>122</v>
      </c>
      <c r="E186" s="86" t="s">
        <v>26</v>
      </c>
      <c r="F186" s="73" t="s">
        <v>418</v>
      </c>
      <c r="G186" s="86" t="s">
        <v>353</v>
      </c>
      <c r="H186" s="73" t="s">
        <v>399</v>
      </c>
      <c r="I186" s="73" t="s">
        <v>133</v>
      </c>
      <c r="J186" s="73"/>
      <c r="K186" s="83">
        <v>2.6400000000006756</v>
      </c>
      <c r="L186" s="86" t="s">
        <v>135</v>
      </c>
      <c r="M186" s="87">
        <v>2.9100000000000001E-2</v>
      </c>
      <c r="N186" s="87">
        <v>5.280000000001351E-2</v>
      </c>
      <c r="O186" s="83">
        <v>2369890.3557690005</v>
      </c>
      <c r="P186" s="85">
        <v>94.88</v>
      </c>
      <c r="Q186" s="73"/>
      <c r="R186" s="83">
        <v>2248.5519700320006</v>
      </c>
      <c r="S186" s="84">
        <v>3.9498172596150009E-3</v>
      </c>
      <c r="T186" s="84">
        <f t="shared" si="2"/>
        <v>9.6575652237002236E-4</v>
      </c>
      <c r="U186" s="84">
        <f>R186/'סכום נכסי הקרן'!$C$42</f>
        <v>3.6207077226942764E-5</v>
      </c>
    </row>
    <row r="187" spans="2:21">
      <c r="B187" s="76" t="s">
        <v>553</v>
      </c>
      <c r="C187" s="73">
        <v>1138163</v>
      </c>
      <c r="D187" s="86" t="s">
        <v>122</v>
      </c>
      <c r="E187" s="86" t="s">
        <v>26</v>
      </c>
      <c r="F187" s="73" t="s">
        <v>418</v>
      </c>
      <c r="G187" s="86" t="s">
        <v>353</v>
      </c>
      <c r="H187" s="73" t="s">
        <v>399</v>
      </c>
      <c r="I187" s="73" t="s">
        <v>133</v>
      </c>
      <c r="J187" s="73"/>
      <c r="K187" s="73">
        <v>4.7399937072697176</v>
      </c>
      <c r="L187" s="86" t="s">
        <v>135</v>
      </c>
      <c r="M187" s="87">
        <v>3.95E-2</v>
      </c>
      <c r="N187" s="87">
        <v>5.1399861626024751E-2</v>
      </c>
      <c r="O187" s="83">
        <v>0.15959100000000004</v>
      </c>
      <c r="P187" s="85">
        <v>95.79</v>
      </c>
      <c r="Q187" s="73"/>
      <c r="R187" s="83">
        <v>1.5320800000000003E-4</v>
      </c>
      <c r="S187" s="84">
        <v>6.649348691856235E-10</v>
      </c>
      <c r="T187" s="84">
        <f t="shared" si="2"/>
        <v>6.580307115479331E-11</v>
      </c>
      <c r="U187" s="84">
        <f>R187/'סכום נכסי הקרן'!$C$42</f>
        <v>2.4670160893397106E-12</v>
      </c>
    </row>
    <row r="188" spans="2:21">
      <c r="B188" s="76" t="s">
        <v>554</v>
      </c>
      <c r="C188" s="73">
        <v>1143122</v>
      </c>
      <c r="D188" s="86" t="s">
        <v>122</v>
      </c>
      <c r="E188" s="86" t="s">
        <v>26</v>
      </c>
      <c r="F188" s="73" t="s">
        <v>418</v>
      </c>
      <c r="G188" s="86" t="s">
        <v>353</v>
      </c>
      <c r="H188" s="73" t="s">
        <v>399</v>
      </c>
      <c r="I188" s="73" t="s">
        <v>133</v>
      </c>
      <c r="J188" s="73"/>
      <c r="K188" s="83">
        <v>6.4399999999997242</v>
      </c>
      <c r="L188" s="86" t="s">
        <v>135</v>
      </c>
      <c r="M188" s="87">
        <v>3.0499999999999999E-2</v>
      </c>
      <c r="N188" s="87">
        <v>5.5199999999996897E-2</v>
      </c>
      <c r="O188" s="83">
        <v>6683895.6936880006</v>
      </c>
      <c r="P188" s="85">
        <v>86.53</v>
      </c>
      <c r="Q188" s="73"/>
      <c r="R188" s="83">
        <v>5783.5749435649996</v>
      </c>
      <c r="S188" s="84">
        <v>9.1701976187681927E-3</v>
      </c>
      <c r="T188" s="84">
        <f t="shared" si="2"/>
        <v>2.4840543153130863E-3</v>
      </c>
      <c r="U188" s="84">
        <f>R188/'סכום נכסי הקרן'!$C$42</f>
        <v>9.3129421699107487E-5</v>
      </c>
    </row>
    <row r="189" spans="2:21">
      <c r="B189" s="76" t="s">
        <v>555</v>
      </c>
      <c r="C189" s="73">
        <v>1182666</v>
      </c>
      <c r="D189" s="86" t="s">
        <v>122</v>
      </c>
      <c r="E189" s="86" t="s">
        <v>26</v>
      </c>
      <c r="F189" s="73" t="s">
        <v>418</v>
      </c>
      <c r="G189" s="86" t="s">
        <v>353</v>
      </c>
      <c r="H189" s="73" t="s">
        <v>399</v>
      </c>
      <c r="I189" s="73" t="s">
        <v>133</v>
      </c>
      <c r="J189" s="73"/>
      <c r="K189" s="83">
        <v>8.0599999999999223</v>
      </c>
      <c r="L189" s="86" t="s">
        <v>135</v>
      </c>
      <c r="M189" s="87">
        <v>2.63E-2</v>
      </c>
      <c r="N189" s="87">
        <v>5.6200000000000208E-2</v>
      </c>
      <c r="O189" s="83">
        <v>7181605.620000001</v>
      </c>
      <c r="P189" s="85">
        <v>79.77</v>
      </c>
      <c r="Q189" s="73"/>
      <c r="R189" s="83">
        <v>5728.7668030740015</v>
      </c>
      <c r="S189" s="84">
        <v>1.0352729482248607E-2</v>
      </c>
      <c r="T189" s="84">
        <f t="shared" si="2"/>
        <v>2.4605141348486782E-3</v>
      </c>
      <c r="U189" s="84">
        <f>R189/'סכום נכסי הקרן'!$C$42</f>
        <v>9.2246879244287346E-5</v>
      </c>
    </row>
    <row r="190" spans="2:21">
      <c r="B190" s="76" t="s">
        <v>556</v>
      </c>
      <c r="C190" s="73">
        <v>1193481</v>
      </c>
      <c r="D190" s="86" t="s">
        <v>122</v>
      </c>
      <c r="E190" s="86" t="s">
        <v>26</v>
      </c>
      <c r="F190" s="73" t="s">
        <v>557</v>
      </c>
      <c r="G190" s="86" t="s">
        <v>353</v>
      </c>
      <c r="H190" s="73" t="s">
        <v>396</v>
      </c>
      <c r="I190" s="73" t="s">
        <v>305</v>
      </c>
      <c r="J190" s="73"/>
      <c r="K190" s="83">
        <v>3.9799999999998055</v>
      </c>
      <c r="L190" s="86" t="s">
        <v>135</v>
      </c>
      <c r="M190" s="87">
        <v>4.7E-2</v>
      </c>
      <c r="N190" s="87">
        <v>5.3199999999998707E-2</v>
      </c>
      <c r="O190" s="83">
        <v>3670598.4280000003</v>
      </c>
      <c r="P190" s="85">
        <v>100.52</v>
      </c>
      <c r="Q190" s="73"/>
      <c r="R190" s="83">
        <v>3689.6856810640002</v>
      </c>
      <c r="S190" s="84">
        <v>4.0825252230007785E-3</v>
      </c>
      <c r="T190" s="84">
        <f t="shared" si="2"/>
        <v>1.5847256632152132E-3</v>
      </c>
      <c r="U190" s="84">
        <f>R190/'סכום נכסי הקרן'!$C$42</f>
        <v>5.9412784840160004E-5</v>
      </c>
    </row>
    <row r="191" spans="2:21">
      <c r="B191" s="76" t="s">
        <v>558</v>
      </c>
      <c r="C191" s="73">
        <v>1160647</v>
      </c>
      <c r="D191" s="86" t="s">
        <v>122</v>
      </c>
      <c r="E191" s="86" t="s">
        <v>26</v>
      </c>
      <c r="F191" s="73" t="s">
        <v>423</v>
      </c>
      <c r="G191" s="86" t="s">
        <v>353</v>
      </c>
      <c r="H191" s="73" t="s">
        <v>399</v>
      </c>
      <c r="I191" s="73" t="s">
        <v>133</v>
      </c>
      <c r="J191" s="73"/>
      <c r="K191" s="83">
        <v>5.9700000000000069</v>
      </c>
      <c r="L191" s="86" t="s">
        <v>135</v>
      </c>
      <c r="M191" s="87">
        <v>2.64E-2</v>
      </c>
      <c r="N191" s="87">
        <v>5.4300000000000487E-2</v>
      </c>
      <c r="O191" s="83">
        <v>12250432.975052001</v>
      </c>
      <c r="P191" s="85">
        <v>85.2</v>
      </c>
      <c r="Q191" s="83">
        <v>161.70571534500004</v>
      </c>
      <c r="R191" s="83">
        <v>10599.074609936002</v>
      </c>
      <c r="S191" s="84">
        <v>7.4872513759651482E-3</v>
      </c>
      <c r="T191" s="84">
        <f t="shared" si="2"/>
        <v>4.5523188131989314E-3</v>
      </c>
      <c r="U191" s="84">
        <f>R191/'סכום נכסי הקרן'!$C$42</f>
        <v>1.7067051064451026E-4</v>
      </c>
    </row>
    <row r="192" spans="2:21">
      <c r="B192" s="76" t="s">
        <v>559</v>
      </c>
      <c r="C192" s="73">
        <v>1136068</v>
      </c>
      <c r="D192" s="86" t="s">
        <v>122</v>
      </c>
      <c r="E192" s="86" t="s">
        <v>26</v>
      </c>
      <c r="F192" s="73" t="s">
        <v>423</v>
      </c>
      <c r="G192" s="86" t="s">
        <v>353</v>
      </c>
      <c r="H192" s="73" t="s">
        <v>399</v>
      </c>
      <c r="I192" s="73" t="s">
        <v>133</v>
      </c>
      <c r="J192" s="73"/>
      <c r="K192" s="73">
        <v>0.83000017163224182</v>
      </c>
      <c r="L192" s="86" t="s">
        <v>135</v>
      </c>
      <c r="M192" s="87">
        <v>3.9199999999999999E-2</v>
      </c>
      <c r="N192" s="87">
        <v>5.7700043740583622E-2</v>
      </c>
      <c r="O192" s="83">
        <v>0.29045600000000005</v>
      </c>
      <c r="P192" s="85">
        <v>99.2</v>
      </c>
      <c r="Q192" s="73"/>
      <c r="R192" s="83">
        <v>2.8806200000000006E-4</v>
      </c>
      <c r="S192" s="84">
        <v>3.0260435441223356E-10</v>
      </c>
      <c r="T192" s="84">
        <f t="shared" si="2"/>
        <v>1.237230711385311E-10</v>
      </c>
      <c r="U192" s="84">
        <f>R192/'סכום נכסי הקרן'!$C$42</f>
        <v>4.6384887781798322E-12</v>
      </c>
    </row>
    <row r="193" spans="2:21">
      <c r="B193" s="76" t="s">
        <v>560</v>
      </c>
      <c r="C193" s="73">
        <v>1179928</v>
      </c>
      <c r="D193" s="86" t="s">
        <v>122</v>
      </c>
      <c r="E193" s="86" t="s">
        <v>26</v>
      </c>
      <c r="F193" s="73" t="s">
        <v>423</v>
      </c>
      <c r="G193" s="86" t="s">
        <v>353</v>
      </c>
      <c r="H193" s="73" t="s">
        <v>399</v>
      </c>
      <c r="I193" s="73" t="s">
        <v>133</v>
      </c>
      <c r="J193" s="73"/>
      <c r="K193" s="83">
        <v>7.5900000000004493</v>
      </c>
      <c r="L193" s="86" t="s">
        <v>135</v>
      </c>
      <c r="M193" s="87">
        <v>2.5000000000000001E-2</v>
      </c>
      <c r="N193" s="87">
        <v>5.7000000000003277E-2</v>
      </c>
      <c r="O193" s="83">
        <v>6816405.174691001</v>
      </c>
      <c r="P193" s="85">
        <v>79.12</v>
      </c>
      <c r="Q193" s="83">
        <v>85.205065083000008</v>
      </c>
      <c r="R193" s="83">
        <v>5478.344839106001</v>
      </c>
      <c r="S193" s="84">
        <v>5.1111003906536652E-3</v>
      </c>
      <c r="T193" s="84">
        <f t="shared" si="2"/>
        <v>2.3529575169585586E-3</v>
      </c>
      <c r="U193" s="84">
        <f>R193/'סכום נכסי הקרן'!$C$42</f>
        <v>8.8214485281614988E-5</v>
      </c>
    </row>
    <row r="194" spans="2:21">
      <c r="B194" s="76" t="s">
        <v>561</v>
      </c>
      <c r="C194" s="73">
        <v>1143411</v>
      </c>
      <c r="D194" s="86" t="s">
        <v>122</v>
      </c>
      <c r="E194" s="86" t="s">
        <v>26</v>
      </c>
      <c r="F194" s="73" t="s">
        <v>562</v>
      </c>
      <c r="G194" s="86" t="s">
        <v>353</v>
      </c>
      <c r="H194" s="73" t="s">
        <v>399</v>
      </c>
      <c r="I194" s="73" t="s">
        <v>133</v>
      </c>
      <c r="J194" s="73"/>
      <c r="K194" s="83">
        <v>5.1999999999996458</v>
      </c>
      <c r="L194" s="86" t="s">
        <v>135</v>
      </c>
      <c r="M194" s="87">
        <v>3.4300000000000004E-2</v>
      </c>
      <c r="N194" s="87">
        <v>5.3099999999995741E-2</v>
      </c>
      <c r="O194" s="83">
        <v>4913480.0521870013</v>
      </c>
      <c r="P194" s="85">
        <v>91.92</v>
      </c>
      <c r="Q194" s="73"/>
      <c r="R194" s="83">
        <v>4516.4708640029994</v>
      </c>
      <c r="S194" s="84">
        <v>1.6169145887149537E-2</v>
      </c>
      <c r="T194" s="84">
        <f t="shared" si="2"/>
        <v>1.9398311682976095E-3</v>
      </c>
      <c r="U194" s="84">
        <f>R194/'סכום נכסי הקרן'!$C$42</f>
        <v>7.272600835811068E-5</v>
      </c>
    </row>
    <row r="195" spans="2:21">
      <c r="B195" s="76" t="s">
        <v>563</v>
      </c>
      <c r="C195" s="73">
        <v>1184191</v>
      </c>
      <c r="D195" s="86" t="s">
        <v>122</v>
      </c>
      <c r="E195" s="86" t="s">
        <v>26</v>
      </c>
      <c r="F195" s="73" t="s">
        <v>562</v>
      </c>
      <c r="G195" s="86" t="s">
        <v>353</v>
      </c>
      <c r="H195" s="73" t="s">
        <v>399</v>
      </c>
      <c r="I195" s="73" t="s">
        <v>133</v>
      </c>
      <c r="J195" s="73"/>
      <c r="K195" s="83">
        <v>6.4600000000009796</v>
      </c>
      <c r="L195" s="86" t="s">
        <v>135</v>
      </c>
      <c r="M195" s="87">
        <v>2.98E-2</v>
      </c>
      <c r="N195" s="87">
        <v>5.4800000000007128E-2</v>
      </c>
      <c r="O195" s="83">
        <v>3897138.1875020005</v>
      </c>
      <c r="P195" s="85">
        <v>86.29</v>
      </c>
      <c r="Q195" s="73"/>
      <c r="R195" s="83">
        <v>3362.8405419950009</v>
      </c>
      <c r="S195" s="84">
        <v>9.9279477862113646E-3</v>
      </c>
      <c r="T195" s="84">
        <f t="shared" si="2"/>
        <v>1.4443451743193613E-3</v>
      </c>
      <c r="U195" s="84">
        <f>R195/'סכום נכסי הקרן'!$C$42</f>
        <v>5.4149794547187727E-5</v>
      </c>
    </row>
    <row r="196" spans="2:21">
      <c r="B196" s="76" t="s">
        <v>564</v>
      </c>
      <c r="C196" s="73">
        <v>1139815</v>
      </c>
      <c r="D196" s="86" t="s">
        <v>122</v>
      </c>
      <c r="E196" s="86" t="s">
        <v>26</v>
      </c>
      <c r="F196" s="73" t="s">
        <v>435</v>
      </c>
      <c r="G196" s="86" t="s">
        <v>353</v>
      </c>
      <c r="H196" s="73" t="s">
        <v>399</v>
      </c>
      <c r="I196" s="73" t="s">
        <v>133</v>
      </c>
      <c r="J196" s="73"/>
      <c r="K196" s="83">
        <v>1.7900000000000678</v>
      </c>
      <c r="L196" s="86" t="s">
        <v>135</v>
      </c>
      <c r="M196" s="87">
        <v>3.61E-2</v>
      </c>
      <c r="N196" s="87">
        <v>5.2100000000001347E-2</v>
      </c>
      <c r="O196" s="83">
        <v>10085030.623556001</v>
      </c>
      <c r="P196" s="85">
        <v>97.92</v>
      </c>
      <c r="Q196" s="73"/>
      <c r="R196" s="83">
        <v>9875.2616503270019</v>
      </c>
      <c r="S196" s="84">
        <v>1.3140105046978504E-2</v>
      </c>
      <c r="T196" s="84">
        <f t="shared" si="2"/>
        <v>4.2414400360860352E-3</v>
      </c>
      <c r="U196" s="84">
        <f>R196/'סכום נכסי הקרן'!$C$42</f>
        <v>1.5901538678003845E-4</v>
      </c>
    </row>
    <row r="197" spans="2:21">
      <c r="B197" s="76" t="s">
        <v>565</v>
      </c>
      <c r="C197" s="73">
        <v>1155522</v>
      </c>
      <c r="D197" s="86" t="s">
        <v>122</v>
      </c>
      <c r="E197" s="86" t="s">
        <v>26</v>
      </c>
      <c r="F197" s="73" t="s">
        <v>435</v>
      </c>
      <c r="G197" s="86" t="s">
        <v>353</v>
      </c>
      <c r="H197" s="73" t="s">
        <v>399</v>
      </c>
      <c r="I197" s="73" t="s">
        <v>133</v>
      </c>
      <c r="J197" s="73"/>
      <c r="K197" s="83">
        <v>2.8000000000001255</v>
      </c>
      <c r="L197" s="86" t="s">
        <v>135</v>
      </c>
      <c r="M197" s="87">
        <v>3.3000000000000002E-2</v>
      </c>
      <c r="N197" s="87">
        <v>4.8800000000001377E-2</v>
      </c>
      <c r="O197" s="83">
        <v>3319168.1528980006</v>
      </c>
      <c r="P197" s="85">
        <v>96.15</v>
      </c>
      <c r="Q197" s="73"/>
      <c r="R197" s="83">
        <v>3191.3801786120002</v>
      </c>
      <c r="S197" s="84">
        <v>1.076446238109261E-2</v>
      </c>
      <c r="T197" s="84">
        <f t="shared" si="2"/>
        <v>1.370702685076513E-3</v>
      </c>
      <c r="U197" s="84">
        <f>R197/'סכום נכסי הקרן'!$C$42</f>
        <v>5.1388871650538101E-5</v>
      </c>
    </row>
    <row r="198" spans="2:21">
      <c r="B198" s="76" t="s">
        <v>566</v>
      </c>
      <c r="C198" s="73">
        <v>1159359</v>
      </c>
      <c r="D198" s="86" t="s">
        <v>122</v>
      </c>
      <c r="E198" s="86" t="s">
        <v>26</v>
      </c>
      <c r="F198" s="73" t="s">
        <v>435</v>
      </c>
      <c r="G198" s="86" t="s">
        <v>353</v>
      </c>
      <c r="H198" s="73" t="s">
        <v>399</v>
      </c>
      <c r="I198" s="73" t="s">
        <v>133</v>
      </c>
      <c r="J198" s="73"/>
      <c r="K198" s="83">
        <v>5.1400000000001658</v>
      </c>
      <c r="L198" s="86" t="s">
        <v>135</v>
      </c>
      <c r="M198" s="87">
        <v>2.6200000000000001E-2</v>
      </c>
      <c r="N198" s="87">
        <v>5.2600000000002423E-2</v>
      </c>
      <c r="O198" s="83">
        <v>7191248.7608440006</v>
      </c>
      <c r="P198" s="85">
        <v>88.74</v>
      </c>
      <c r="Q198" s="73"/>
      <c r="R198" s="83">
        <v>6381.5139105710005</v>
      </c>
      <c r="S198" s="84">
        <v>5.5601249464333627E-3</v>
      </c>
      <c r="T198" s="84">
        <f t="shared" si="2"/>
        <v>2.7408700194024257E-3</v>
      </c>
      <c r="U198" s="84">
        <f>R198/'סכום נכסי הקרן'!$C$42</f>
        <v>1.0275767252182543E-4</v>
      </c>
    </row>
    <row r="199" spans="2:21">
      <c r="B199" s="76" t="s">
        <v>567</v>
      </c>
      <c r="C199" s="73">
        <v>1141829</v>
      </c>
      <c r="D199" s="86" t="s">
        <v>122</v>
      </c>
      <c r="E199" s="86" t="s">
        <v>26</v>
      </c>
      <c r="F199" s="73" t="s">
        <v>568</v>
      </c>
      <c r="G199" s="86" t="s">
        <v>130</v>
      </c>
      <c r="H199" s="73" t="s">
        <v>396</v>
      </c>
      <c r="I199" s="73" t="s">
        <v>305</v>
      </c>
      <c r="J199" s="73"/>
      <c r="K199" s="83">
        <v>2.5300000000000948</v>
      </c>
      <c r="L199" s="86" t="s">
        <v>135</v>
      </c>
      <c r="M199" s="87">
        <v>2.3E-2</v>
      </c>
      <c r="N199" s="87">
        <v>5.7900000000001978E-2</v>
      </c>
      <c r="O199" s="83">
        <v>2514819.3480470004</v>
      </c>
      <c r="P199" s="85">
        <v>91.98</v>
      </c>
      <c r="Q199" s="73"/>
      <c r="R199" s="83">
        <v>2313.1307799260007</v>
      </c>
      <c r="S199" s="84">
        <v>2.9952164613074182E-3</v>
      </c>
      <c r="T199" s="84">
        <f t="shared" si="2"/>
        <v>9.9349322033975471E-4</v>
      </c>
      <c r="U199" s="84">
        <f>R199/'סכום נכסי הקרן'!$C$42</f>
        <v>3.7246950882619418E-5</v>
      </c>
    </row>
    <row r="200" spans="2:21">
      <c r="B200" s="76" t="s">
        <v>569</v>
      </c>
      <c r="C200" s="73">
        <v>1136464</v>
      </c>
      <c r="D200" s="86" t="s">
        <v>122</v>
      </c>
      <c r="E200" s="86" t="s">
        <v>26</v>
      </c>
      <c r="F200" s="73" t="s">
        <v>568</v>
      </c>
      <c r="G200" s="86" t="s">
        <v>130</v>
      </c>
      <c r="H200" s="73" t="s">
        <v>396</v>
      </c>
      <c r="I200" s="73" t="s">
        <v>305</v>
      </c>
      <c r="J200" s="73"/>
      <c r="K200" s="83">
        <v>1.6199999999994914</v>
      </c>
      <c r="L200" s="86" t="s">
        <v>135</v>
      </c>
      <c r="M200" s="87">
        <v>2.75E-2</v>
      </c>
      <c r="N200" s="87">
        <v>5.8299999999986724E-2</v>
      </c>
      <c r="O200" s="83">
        <v>1852586.0688570002</v>
      </c>
      <c r="P200" s="85">
        <v>95.52</v>
      </c>
      <c r="Q200" s="73"/>
      <c r="R200" s="83">
        <v>1769.5901510450001</v>
      </c>
      <c r="S200" s="84">
        <v>6.8617428309563728E-3</v>
      </c>
      <c r="T200" s="84">
        <f t="shared" si="2"/>
        <v>7.6004168596963324E-4</v>
      </c>
      <c r="U200" s="84">
        <f>R200/'סכום נכסי הקרן'!$C$42</f>
        <v>2.8494643714199669E-5</v>
      </c>
    </row>
    <row r="201" spans="2:21">
      <c r="B201" s="76" t="s">
        <v>570</v>
      </c>
      <c r="C201" s="73">
        <v>1139591</v>
      </c>
      <c r="D201" s="86" t="s">
        <v>122</v>
      </c>
      <c r="E201" s="86" t="s">
        <v>26</v>
      </c>
      <c r="F201" s="73" t="s">
        <v>568</v>
      </c>
      <c r="G201" s="86" t="s">
        <v>130</v>
      </c>
      <c r="H201" s="73" t="s">
        <v>396</v>
      </c>
      <c r="I201" s="73" t="s">
        <v>305</v>
      </c>
      <c r="J201" s="73"/>
      <c r="K201" s="83">
        <v>0.42000000000221166</v>
      </c>
      <c r="L201" s="86" t="s">
        <v>135</v>
      </c>
      <c r="M201" s="87">
        <v>2.4E-2</v>
      </c>
      <c r="N201" s="87">
        <v>6.0900000000088828E-2</v>
      </c>
      <c r="O201" s="83">
        <v>284018.22284500004</v>
      </c>
      <c r="P201" s="85">
        <v>98.7</v>
      </c>
      <c r="Q201" s="73"/>
      <c r="R201" s="83">
        <v>280.32598623900003</v>
      </c>
      <c r="S201" s="84">
        <v>4.0507576262742671E-3</v>
      </c>
      <c r="T201" s="84">
        <f t="shared" si="2"/>
        <v>1.2040044135438441E-4</v>
      </c>
      <c r="U201" s="84">
        <f>R201/'סכום נכסי הקרן'!$C$42</f>
        <v>4.5139204108900006E-6</v>
      </c>
    </row>
    <row r="202" spans="2:21">
      <c r="B202" s="76" t="s">
        <v>571</v>
      </c>
      <c r="C202" s="73">
        <v>1173566</v>
      </c>
      <c r="D202" s="86" t="s">
        <v>122</v>
      </c>
      <c r="E202" s="86" t="s">
        <v>26</v>
      </c>
      <c r="F202" s="73" t="s">
        <v>568</v>
      </c>
      <c r="G202" s="86" t="s">
        <v>130</v>
      </c>
      <c r="H202" s="73" t="s">
        <v>396</v>
      </c>
      <c r="I202" s="73" t="s">
        <v>305</v>
      </c>
      <c r="J202" s="73"/>
      <c r="K202" s="83">
        <v>2.4800000000004396</v>
      </c>
      <c r="L202" s="86" t="s">
        <v>135</v>
      </c>
      <c r="M202" s="87">
        <v>2.1499999999999998E-2</v>
      </c>
      <c r="N202" s="87">
        <v>5.7600000000010872E-2</v>
      </c>
      <c r="O202" s="83">
        <v>1968711.3621840002</v>
      </c>
      <c r="P202" s="85">
        <v>91.65</v>
      </c>
      <c r="Q202" s="83">
        <v>109.39811098400001</v>
      </c>
      <c r="R202" s="83">
        <v>1913.722075267</v>
      </c>
      <c r="S202" s="84">
        <v>2.3790354059784798E-3</v>
      </c>
      <c r="T202" s="84">
        <f t="shared" si="2"/>
        <v>8.2194656864715361E-4</v>
      </c>
      <c r="U202" s="84">
        <f>R202/'סכום נכסי הקרן'!$C$42</f>
        <v>3.0815513225211924E-5</v>
      </c>
    </row>
    <row r="203" spans="2:21">
      <c r="B203" s="76" t="s">
        <v>572</v>
      </c>
      <c r="C203" s="73">
        <v>1158740</v>
      </c>
      <c r="D203" s="86" t="s">
        <v>122</v>
      </c>
      <c r="E203" s="86" t="s">
        <v>26</v>
      </c>
      <c r="F203" s="73" t="s">
        <v>439</v>
      </c>
      <c r="G203" s="86" t="s">
        <v>131</v>
      </c>
      <c r="H203" s="73" t="s">
        <v>440</v>
      </c>
      <c r="I203" s="73" t="s">
        <v>305</v>
      </c>
      <c r="J203" s="73"/>
      <c r="K203" s="83">
        <v>1.5699999999729091</v>
      </c>
      <c r="L203" s="86" t="s">
        <v>135</v>
      </c>
      <c r="M203" s="87">
        <v>3.2500000000000001E-2</v>
      </c>
      <c r="N203" s="87">
        <v>6.669999999941649E-2</v>
      </c>
      <c r="O203" s="83">
        <v>40134.773259000009</v>
      </c>
      <c r="P203" s="85">
        <v>95.65</v>
      </c>
      <c r="Q203" s="73"/>
      <c r="R203" s="83">
        <v>38.388909772000005</v>
      </c>
      <c r="S203" s="84">
        <v>1.1065685263918349E-4</v>
      </c>
      <c r="T203" s="84">
        <f t="shared" ref="T203:T266" si="3">IFERROR(R203/$R$11,0)</f>
        <v>1.6488095669167774E-5</v>
      </c>
      <c r="U203" s="84">
        <f>R203/'סכום נכסי הקרן'!$C$42</f>
        <v>6.1815347801508034E-7</v>
      </c>
    </row>
    <row r="204" spans="2:21">
      <c r="B204" s="76" t="s">
        <v>573</v>
      </c>
      <c r="C204" s="73">
        <v>1191832</v>
      </c>
      <c r="D204" s="86" t="s">
        <v>122</v>
      </c>
      <c r="E204" s="86" t="s">
        <v>26</v>
      </c>
      <c r="F204" s="73" t="s">
        <v>439</v>
      </c>
      <c r="G204" s="86" t="s">
        <v>131</v>
      </c>
      <c r="H204" s="73" t="s">
        <v>440</v>
      </c>
      <c r="I204" s="73" t="s">
        <v>305</v>
      </c>
      <c r="J204" s="73"/>
      <c r="K204" s="83">
        <v>2.2600000000000149</v>
      </c>
      <c r="L204" s="86" t="s">
        <v>135</v>
      </c>
      <c r="M204" s="87">
        <v>5.7000000000000002E-2</v>
      </c>
      <c r="N204" s="87">
        <v>6.8800000000000999E-2</v>
      </c>
      <c r="O204" s="83">
        <v>11067421.842661001</v>
      </c>
      <c r="P204" s="85">
        <v>97.89</v>
      </c>
      <c r="Q204" s="73"/>
      <c r="R204" s="83">
        <v>10833.898873384001</v>
      </c>
      <c r="S204" s="84">
        <v>1.8743723590255838E-2</v>
      </c>
      <c r="T204" s="84">
        <f t="shared" si="3"/>
        <v>4.6531761947752239E-3</v>
      </c>
      <c r="U204" s="84">
        <f>R204/'סכום נכסי הקרן'!$C$42</f>
        <v>1.7445174423605614E-4</v>
      </c>
    </row>
    <row r="205" spans="2:21">
      <c r="B205" s="76" t="s">
        <v>574</v>
      </c>
      <c r="C205" s="73">
        <v>1161678</v>
      </c>
      <c r="D205" s="86" t="s">
        <v>122</v>
      </c>
      <c r="E205" s="86" t="s">
        <v>26</v>
      </c>
      <c r="F205" s="73" t="s">
        <v>443</v>
      </c>
      <c r="G205" s="86" t="s">
        <v>131</v>
      </c>
      <c r="H205" s="73" t="s">
        <v>440</v>
      </c>
      <c r="I205" s="73" t="s">
        <v>305</v>
      </c>
      <c r="J205" s="73"/>
      <c r="K205" s="83">
        <v>1.6500000000002017</v>
      </c>
      <c r="L205" s="86" t="s">
        <v>135</v>
      </c>
      <c r="M205" s="87">
        <v>2.7999999999999997E-2</v>
      </c>
      <c r="N205" s="87">
        <v>6.2300000000006218E-2</v>
      </c>
      <c r="O205" s="83">
        <v>2338589.0978630004</v>
      </c>
      <c r="P205" s="85">
        <v>95.33</v>
      </c>
      <c r="Q205" s="73"/>
      <c r="R205" s="83">
        <v>2229.3769346070007</v>
      </c>
      <c r="S205" s="84">
        <v>6.7261047732893936E-3</v>
      </c>
      <c r="T205" s="84">
        <f t="shared" si="3"/>
        <v>9.5752081522374453E-4</v>
      </c>
      <c r="U205" s="84">
        <f>R205/'סכום נכסי הקרן'!$C$42</f>
        <v>3.5898313187812084E-5</v>
      </c>
    </row>
    <row r="206" spans="2:21">
      <c r="B206" s="76" t="s">
        <v>575</v>
      </c>
      <c r="C206" s="73">
        <v>1192459</v>
      </c>
      <c r="D206" s="86" t="s">
        <v>122</v>
      </c>
      <c r="E206" s="86" t="s">
        <v>26</v>
      </c>
      <c r="F206" s="73" t="s">
        <v>443</v>
      </c>
      <c r="G206" s="86" t="s">
        <v>131</v>
      </c>
      <c r="H206" s="73" t="s">
        <v>440</v>
      </c>
      <c r="I206" s="73" t="s">
        <v>305</v>
      </c>
      <c r="J206" s="73"/>
      <c r="K206" s="83">
        <v>3.430000000000176</v>
      </c>
      <c r="L206" s="86" t="s">
        <v>135</v>
      </c>
      <c r="M206" s="87">
        <v>5.6500000000000002E-2</v>
      </c>
      <c r="N206" s="87">
        <v>6.6100000000004377E-2</v>
      </c>
      <c r="O206" s="83">
        <v>5621766.1251000008</v>
      </c>
      <c r="P206" s="85">
        <v>97.13</v>
      </c>
      <c r="Q206" s="83">
        <v>346.49221903700004</v>
      </c>
      <c r="R206" s="83">
        <v>5806.9136560860006</v>
      </c>
      <c r="S206" s="84">
        <v>1.3585145269908004E-2</v>
      </c>
      <c r="T206" s="84">
        <f t="shared" si="3"/>
        <v>2.4940783281628114E-3</v>
      </c>
      <c r="U206" s="84">
        <f>R206/'סכום נכסי הקרן'!$C$42</f>
        <v>9.3505230921170186E-5</v>
      </c>
    </row>
    <row r="207" spans="2:21">
      <c r="B207" s="76" t="s">
        <v>576</v>
      </c>
      <c r="C207" s="73">
        <v>1197276</v>
      </c>
      <c r="D207" s="86" t="s">
        <v>122</v>
      </c>
      <c r="E207" s="86" t="s">
        <v>26</v>
      </c>
      <c r="F207" s="73" t="s">
        <v>447</v>
      </c>
      <c r="G207" s="86" t="s">
        <v>448</v>
      </c>
      <c r="H207" s="73" t="s">
        <v>440</v>
      </c>
      <c r="I207" s="73" t="s">
        <v>305</v>
      </c>
      <c r="J207" s="73"/>
      <c r="K207" s="83">
        <v>4.5400000000002709</v>
      </c>
      <c r="L207" s="86" t="s">
        <v>135</v>
      </c>
      <c r="M207" s="87">
        <v>5.5E-2</v>
      </c>
      <c r="N207" s="87">
        <v>6.7600000000004573E-2</v>
      </c>
      <c r="O207" s="83">
        <v>3989780.9000000004</v>
      </c>
      <c r="P207" s="85">
        <v>96.34</v>
      </c>
      <c r="Q207" s="73"/>
      <c r="R207" s="83">
        <v>3843.7549134740007</v>
      </c>
      <c r="S207" s="84">
        <v>1.6391262853879686E-2</v>
      </c>
      <c r="T207" s="84">
        <f t="shared" si="3"/>
        <v>1.650898635011984E-3</v>
      </c>
      <c r="U207" s="84">
        <f>R207/'סכום נכסי הקרן'!$C$42</f>
        <v>6.1893668835954541E-5</v>
      </c>
    </row>
    <row r="208" spans="2:21">
      <c r="B208" s="76" t="s">
        <v>577</v>
      </c>
      <c r="C208" s="73">
        <v>7390149</v>
      </c>
      <c r="D208" s="86" t="s">
        <v>122</v>
      </c>
      <c r="E208" s="86" t="s">
        <v>26</v>
      </c>
      <c r="F208" s="73" t="s">
        <v>578</v>
      </c>
      <c r="G208" s="86" t="s">
        <v>448</v>
      </c>
      <c r="H208" s="73" t="s">
        <v>451</v>
      </c>
      <c r="I208" s="73" t="s">
        <v>133</v>
      </c>
      <c r="J208" s="73"/>
      <c r="K208" s="73">
        <v>1.67</v>
      </c>
      <c r="L208" s="86" t="s">
        <v>135</v>
      </c>
      <c r="M208" s="87">
        <v>0.04</v>
      </c>
      <c r="N208" s="87">
        <v>5.5700097994874118E-2</v>
      </c>
      <c r="O208" s="83">
        <v>0.10692600000000001</v>
      </c>
      <c r="P208" s="85">
        <v>98.54</v>
      </c>
      <c r="Q208" s="73"/>
      <c r="R208" s="83">
        <v>1.0612800000000001E-4</v>
      </c>
      <c r="S208" s="84">
        <v>5.4102360871368908E-10</v>
      </c>
      <c r="T208" s="84">
        <f t="shared" si="3"/>
        <v>4.5582138892981466E-11</v>
      </c>
      <c r="U208" s="84">
        <f>R208/'סכום נכסי הקרן'!$C$42</f>
        <v>1.7089152232875879E-12</v>
      </c>
    </row>
    <row r="209" spans="2:21">
      <c r="B209" s="76" t="s">
        <v>579</v>
      </c>
      <c r="C209" s="73">
        <v>7390222</v>
      </c>
      <c r="D209" s="86" t="s">
        <v>122</v>
      </c>
      <c r="E209" s="86" t="s">
        <v>26</v>
      </c>
      <c r="F209" s="73" t="s">
        <v>578</v>
      </c>
      <c r="G209" s="86" t="s">
        <v>448</v>
      </c>
      <c r="H209" s="73" t="s">
        <v>440</v>
      </c>
      <c r="I209" s="73" t="s">
        <v>305</v>
      </c>
      <c r="J209" s="73"/>
      <c r="K209" s="73">
        <v>3.3600017088852869</v>
      </c>
      <c r="L209" s="86" t="s">
        <v>135</v>
      </c>
      <c r="M209" s="87">
        <v>0.04</v>
      </c>
      <c r="N209" s="87">
        <v>5.4899921786120583E-2</v>
      </c>
      <c r="O209" s="83">
        <v>0.23380100000000006</v>
      </c>
      <c r="P209" s="85">
        <v>96.22</v>
      </c>
      <c r="Q209" s="73"/>
      <c r="R209" s="83">
        <v>2.2502400000000005E-4</v>
      </c>
      <c r="S209" s="84">
        <v>3.019658893686776E-10</v>
      </c>
      <c r="T209" s="84">
        <f t="shared" si="3"/>
        <v>9.6648153383218971E-11</v>
      </c>
      <c r="U209" s="84">
        <f>R209/'סכום נכסי הקרן'!$C$42</f>
        <v>3.6234258556183683E-12</v>
      </c>
    </row>
    <row r="210" spans="2:21">
      <c r="B210" s="76" t="s">
        <v>580</v>
      </c>
      <c r="C210" s="73">
        <v>2590388</v>
      </c>
      <c r="D210" s="86" t="s">
        <v>122</v>
      </c>
      <c r="E210" s="86" t="s">
        <v>26</v>
      </c>
      <c r="F210" s="73" t="s">
        <v>581</v>
      </c>
      <c r="G210" s="86" t="s">
        <v>315</v>
      </c>
      <c r="H210" s="73" t="s">
        <v>440</v>
      </c>
      <c r="I210" s="73" t="s">
        <v>305</v>
      </c>
      <c r="J210" s="73"/>
      <c r="K210" s="73">
        <v>0.74000094414218764</v>
      </c>
      <c r="L210" s="86" t="s">
        <v>135</v>
      </c>
      <c r="M210" s="87">
        <v>5.9000000000000004E-2</v>
      </c>
      <c r="N210" s="87">
        <v>5.7500107417539151E-2</v>
      </c>
      <c r="O210" s="83">
        <v>0.13804600000000003</v>
      </c>
      <c r="P210" s="85">
        <v>101.61</v>
      </c>
      <c r="Q210" s="73"/>
      <c r="R210" s="83">
        <v>1.3964199999999999E-4</v>
      </c>
      <c r="S210" s="84">
        <v>5.2463694461014523E-10</v>
      </c>
      <c r="T210" s="84">
        <f t="shared" si="3"/>
        <v>5.9976453332708777E-11</v>
      </c>
      <c r="U210" s="84">
        <f>R210/'סכום נכסי הקרן'!$C$42</f>
        <v>2.2485709672313177E-12</v>
      </c>
    </row>
    <row r="211" spans="2:21">
      <c r="B211" s="76" t="s">
        <v>582</v>
      </c>
      <c r="C211" s="73">
        <v>2590511</v>
      </c>
      <c r="D211" s="86" t="s">
        <v>122</v>
      </c>
      <c r="E211" s="86" t="s">
        <v>26</v>
      </c>
      <c r="F211" s="73" t="s">
        <v>581</v>
      </c>
      <c r="G211" s="86" t="s">
        <v>315</v>
      </c>
      <c r="H211" s="73" t="s">
        <v>440</v>
      </c>
      <c r="I211" s="73" t="s">
        <v>305</v>
      </c>
      <c r="J211" s="73"/>
      <c r="K211" s="83">
        <v>3.0900004939421533</v>
      </c>
      <c r="L211" s="86" t="s">
        <v>135</v>
      </c>
      <c r="M211" s="87">
        <v>2.7000000000000003E-2</v>
      </c>
      <c r="N211" s="87">
        <v>5.770000776194812E-2</v>
      </c>
      <c r="O211" s="83">
        <v>1.5528230000000003</v>
      </c>
      <c r="P211" s="85">
        <v>91.23</v>
      </c>
      <c r="Q211" s="73"/>
      <c r="R211" s="83">
        <v>1.4171700000000001E-3</v>
      </c>
      <c r="S211" s="84">
        <v>2.1397097849659074E-9</v>
      </c>
      <c r="T211" s="84">
        <f t="shared" si="3"/>
        <v>6.0867669017569859E-10</v>
      </c>
      <c r="U211" s="84">
        <f>R211/'סכום נכסי הקרן'!$C$42</f>
        <v>2.281983441680302E-11</v>
      </c>
    </row>
    <row r="212" spans="2:21">
      <c r="B212" s="76" t="s">
        <v>583</v>
      </c>
      <c r="C212" s="73">
        <v>1141191</v>
      </c>
      <c r="D212" s="86" t="s">
        <v>122</v>
      </c>
      <c r="E212" s="86" t="s">
        <v>26</v>
      </c>
      <c r="F212" s="73" t="s">
        <v>584</v>
      </c>
      <c r="G212" s="86" t="s">
        <v>487</v>
      </c>
      <c r="H212" s="73" t="s">
        <v>451</v>
      </c>
      <c r="I212" s="73" t="s">
        <v>133</v>
      </c>
      <c r="J212" s="73"/>
      <c r="K212" s="83">
        <v>1.0600000000005592</v>
      </c>
      <c r="L212" s="86" t="s">
        <v>135</v>
      </c>
      <c r="M212" s="87">
        <v>3.0499999999999999E-2</v>
      </c>
      <c r="N212" s="87">
        <v>5.879999999998882E-2</v>
      </c>
      <c r="O212" s="83">
        <v>146144.274752</v>
      </c>
      <c r="P212" s="85">
        <v>97.91</v>
      </c>
      <c r="Q212" s="73"/>
      <c r="R212" s="83">
        <v>143.08985968200003</v>
      </c>
      <c r="S212" s="84">
        <v>2.1772445529806999E-3</v>
      </c>
      <c r="T212" s="84">
        <f t="shared" si="3"/>
        <v>6.1457314358153865E-5</v>
      </c>
      <c r="U212" s="84">
        <f>R212/'סכום נכסי הקרן'!$C$42</f>
        <v>2.3040897737510804E-6</v>
      </c>
    </row>
    <row r="213" spans="2:21">
      <c r="B213" s="76" t="s">
        <v>585</v>
      </c>
      <c r="C213" s="73">
        <v>1168368</v>
      </c>
      <c r="D213" s="86" t="s">
        <v>122</v>
      </c>
      <c r="E213" s="86" t="s">
        <v>26</v>
      </c>
      <c r="F213" s="73" t="s">
        <v>584</v>
      </c>
      <c r="G213" s="86" t="s">
        <v>487</v>
      </c>
      <c r="H213" s="73" t="s">
        <v>451</v>
      </c>
      <c r="I213" s="73" t="s">
        <v>133</v>
      </c>
      <c r="J213" s="73"/>
      <c r="K213" s="83">
        <v>2.6699999999998782</v>
      </c>
      <c r="L213" s="86" t="s">
        <v>135</v>
      </c>
      <c r="M213" s="87">
        <v>2.58E-2</v>
      </c>
      <c r="N213" s="87">
        <v>5.8399999999997565E-2</v>
      </c>
      <c r="O213" s="83">
        <v>2124117.1648129998</v>
      </c>
      <c r="P213" s="85">
        <v>92.5</v>
      </c>
      <c r="Q213" s="73"/>
      <c r="R213" s="83">
        <v>1964.8083773720002</v>
      </c>
      <c r="S213" s="84">
        <v>7.0210625706546344E-3</v>
      </c>
      <c r="T213" s="84">
        <f t="shared" si="3"/>
        <v>8.4388821381222714E-4</v>
      </c>
      <c r="U213" s="84">
        <f>R213/'סכום נכסי הקרן'!$C$42</f>
        <v>3.1638125159561986E-5</v>
      </c>
    </row>
    <row r="214" spans="2:21">
      <c r="B214" s="76" t="s">
        <v>586</v>
      </c>
      <c r="C214" s="73">
        <v>1186162</v>
      </c>
      <c r="D214" s="86" t="s">
        <v>122</v>
      </c>
      <c r="E214" s="86" t="s">
        <v>26</v>
      </c>
      <c r="F214" s="73" t="s">
        <v>584</v>
      </c>
      <c r="G214" s="86" t="s">
        <v>487</v>
      </c>
      <c r="H214" s="73" t="s">
        <v>451</v>
      </c>
      <c r="I214" s="73" t="s">
        <v>133</v>
      </c>
      <c r="J214" s="73"/>
      <c r="K214" s="83">
        <v>4.140000000000053</v>
      </c>
      <c r="L214" s="86" t="s">
        <v>135</v>
      </c>
      <c r="M214" s="87">
        <v>0.04</v>
      </c>
      <c r="N214" s="87">
        <v>5.9800000000000401E-2</v>
      </c>
      <c r="O214" s="83">
        <v>6383649.4400000013</v>
      </c>
      <c r="P214" s="85">
        <v>93.48</v>
      </c>
      <c r="Q214" s="73"/>
      <c r="R214" s="83">
        <v>5967.435496512001</v>
      </c>
      <c r="S214" s="84">
        <v>1.4583698532183451E-2</v>
      </c>
      <c r="T214" s="84">
        <f t="shared" si="3"/>
        <v>2.5630227050063869E-3</v>
      </c>
      <c r="U214" s="84">
        <f>R214/'סכום נכסי הקרן'!$C$42</f>
        <v>9.6090017375019632E-5</v>
      </c>
    </row>
    <row r="215" spans="2:21">
      <c r="B215" s="76" t="s">
        <v>587</v>
      </c>
      <c r="C215" s="73">
        <v>2380046</v>
      </c>
      <c r="D215" s="86" t="s">
        <v>122</v>
      </c>
      <c r="E215" s="86" t="s">
        <v>26</v>
      </c>
      <c r="F215" s="73" t="s">
        <v>588</v>
      </c>
      <c r="G215" s="86" t="s">
        <v>131</v>
      </c>
      <c r="H215" s="73" t="s">
        <v>440</v>
      </c>
      <c r="I215" s="73" t="s">
        <v>305</v>
      </c>
      <c r="J215" s="73"/>
      <c r="K215" s="83">
        <v>0.73999999999980348</v>
      </c>
      <c r="L215" s="86" t="s">
        <v>135</v>
      </c>
      <c r="M215" s="87">
        <v>2.9500000000000002E-2</v>
      </c>
      <c r="N215" s="87">
        <v>5.759999999996513E-2</v>
      </c>
      <c r="O215" s="83">
        <v>824745.7473830001</v>
      </c>
      <c r="P215" s="85">
        <v>98.74</v>
      </c>
      <c r="Q215" s="73"/>
      <c r="R215" s="83">
        <v>814.35395128400023</v>
      </c>
      <c r="S215" s="84">
        <v>1.5375642298896236E-2</v>
      </c>
      <c r="T215" s="84">
        <f t="shared" si="3"/>
        <v>3.4976627200621475E-4</v>
      </c>
      <c r="U215" s="84">
        <f>R215/'סכום נכסי הקרן'!$C$42</f>
        <v>1.3113050886605105E-5</v>
      </c>
    </row>
    <row r="216" spans="2:21">
      <c r="B216" s="76" t="s">
        <v>589</v>
      </c>
      <c r="C216" s="73">
        <v>1132836</v>
      </c>
      <c r="D216" s="86" t="s">
        <v>122</v>
      </c>
      <c r="E216" s="86" t="s">
        <v>26</v>
      </c>
      <c r="F216" s="73" t="s">
        <v>473</v>
      </c>
      <c r="G216" s="86" t="s">
        <v>159</v>
      </c>
      <c r="H216" s="73" t="s">
        <v>440</v>
      </c>
      <c r="I216" s="73" t="s">
        <v>305</v>
      </c>
      <c r="J216" s="73"/>
      <c r="K216" s="73">
        <v>1.2299990345099716</v>
      </c>
      <c r="L216" s="86" t="s">
        <v>135</v>
      </c>
      <c r="M216" s="87">
        <v>4.1399999999999999E-2</v>
      </c>
      <c r="N216" s="87">
        <v>5.359999021891295E-2</v>
      </c>
      <c r="O216" s="83">
        <v>0.16517700000000002</v>
      </c>
      <c r="P216" s="85">
        <v>99.57</v>
      </c>
      <c r="Q216" s="73"/>
      <c r="R216" s="83">
        <v>1.6358100000000005E-4</v>
      </c>
      <c r="S216" s="84">
        <v>7.337196238756436E-10</v>
      </c>
      <c r="T216" s="84">
        <f t="shared" si="3"/>
        <v>7.0258290576028965E-11</v>
      </c>
      <c r="U216" s="84">
        <f>R216/'סכום נכסי הקרן'!$C$42</f>
        <v>2.6340462567899798E-12</v>
      </c>
    </row>
    <row r="217" spans="2:21">
      <c r="B217" s="76" t="s">
        <v>590</v>
      </c>
      <c r="C217" s="73">
        <v>1139252</v>
      </c>
      <c r="D217" s="86" t="s">
        <v>122</v>
      </c>
      <c r="E217" s="86" t="s">
        <v>26</v>
      </c>
      <c r="F217" s="73" t="s">
        <v>473</v>
      </c>
      <c r="G217" s="86" t="s">
        <v>159</v>
      </c>
      <c r="H217" s="73" t="s">
        <v>440</v>
      </c>
      <c r="I217" s="73" t="s">
        <v>305</v>
      </c>
      <c r="J217" s="73"/>
      <c r="K217" s="83">
        <v>1.7799999999996994</v>
      </c>
      <c r="L217" s="86" t="s">
        <v>135</v>
      </c>
      <c r="M217" s="87">
        <v>3.5499999999999997E-2</v>
      </c>
      <c r="N217" s="87">
        <v>5.9599999999986712E-2</v>
      </c>
      <c r="O217" s="83">
        <v>1990690.8273720006</v>
      </c>
      <c r="P217" s="85">
        <v>96.81</v>
      </c>
      <c r="Q217" s="73"/>
      <c r="R217" s="83">
        <v>1927.1877007110002</v>
      </c>
      <c r="S217" s="84">
        <v>5.0932517554030509E-3</v>
      </c>
      <c r="T217" s="84">
        <f t="shared" si="3"/>
        <v>8.2773007544337403E-4</v>
      </c>
      <c r="U217" s="84">
        <f>R217/'סכום נכסי הקרן'!$C$42</f>
        <v>3.1032342076338301E-5</v>
      </c>
    </row>
    <row r="218" spans="2:21">
      <c r="B218" s="76" t="s">
        <v>591</v>
      </c>
      <c r="C218" s="73">
        <v>1143080</v>
      </c>
      <c r="D218" s="86" t="s">
        <v>122</v>
      </c>
      <c r="E218" s="86" t="s">
        <v>26</v>
      </c>
      <c r="F218" s="73" t="s">
        <v>473</v>
      </c>
      <c r="G218" s="86" t="s">
        <v>159</v>
      </c>
      <c r="H218" s="73" t="s">
        <v>440</v>
      </c>
      <c r="I218" s="73" t="s">
        <v>305</v>
      </c>
      <c r="J218" s="73"/>
      <c r="K218" s="83">
        <v>2.270000000000024</v>
      </c>
      <c r="L218" s="86" t="s">
        <v>135</v>
      </c>
      <c r="M218" s="87">
        <v>2.5000000000000001E-2</v>
      </c>
      <c r="N218" s="87">
        <v>5.9600000000000153E-2</v>
      </c>
      <c r="O218" s="83">
        <v>8578756.7867399994</v>
      </c>
      <c r="P218" s="85">
        <v>94.31</v>
      </c>
      <c r="Q218" s="73"/>
      <c r="R218" s="83">
        <v>8090.6253349030012</v>
      </c>
      <c r="S218" s="84">
        <v>7.5885844734239066E-3</v>
      </c>
      <c r="T218" s="84">
        <f t="shared" si="3"/>
        <v>3.4749359994216723E-3</v>
      </c>
      <c r="U218" s="84">
        <f>R218/'סכום נכסי הקרן'!$C$42</f>
        <v>1.3027846374879368E-4</v>
      </c>
    </row>
    <row r="219" spans="2:21">
      <c r="B219" s="76" t="s">
        <v>592</v>
      </c>
      <c r="C219" s="73">
        <v>1189190</v>
      </c>
      <c r="D219" s="86" t="s">
        <v>122</v>
      </c>
      <c r="E219" s="86" t="s">
        <v>26</v>
      </c>
      <c r="F219" s="73" t="s">
        <v>473</v>
      </c>
      <c r="G219" s="86" t="s">
        <v>159</v>
      </c>
      <c r="H219" s="73" t="s">
        <v>440</v>
      </c>
      <c r="I219" s="73" t="s">
        <v>305</v>
      </c>
      <c r="J219" s="73"/>
      <c r="K219" s="83">
        <v>4.0600000000001089</v>
      </c>
      <c r="L219" s="86" t="s">
        <v>135</v>
      </c>
      <c r="M219" s="87">
        <v>4.7300000000000002E-2</v>
      </c>
      <c r="N219" s="87">
        <v>6.0200000000000357E-2</v>
      </c>
      <c r="O219" s="83">
        <v>4010048.9869720004</v>
      </c>
      <c r="P219" s="85">
        <v>96.34</v>
      </c>
      <c r="Q219" s="73"/>
      <c r="R219" s="83">
        <v>3863.2813719930004</v>
      </c>
      <c r="S219" s="84">
        <v>1.0154207834526419E-2</v>
      </c>
      <c r="T219" s="84">
        <f t="shared" si="3"/>
        <v>1.6592852789165246E-3</v>
      </c>
      <c r="U219" s="84">
        <f>R219/'סכום נכסי הקרן'!$C$42</f>
        <v>6.2208091629373927E-5</v>
      </c>
    </row>
    <row r="220" spans="2:21">
      <c r="B220" s="76" t="s">
        <v>593</v>
      </c>
      <c r="C220" s="73">
        <v>1132505</v>
      </c>
      <c r="D220" s="86" t="s">
        <v>122</v>
      </c>
      <c r="E220" s="86" t="s">
        <v>26</v>
      </c>
      <c r="F220" s="73" t="s">
        <v>475</v>
      </c>
      <c r="G220" s="86" t="s">
        <v>315</v>
      </c>
      <c r="H220" s="73" t="s">
        <v>440</v>
      </c>
      <c r="I220" s="73" t="s">
        <v>305</v>
      </c>
      <c r="J220" s="73"/>
      <c r="K220" s="73">
        <v>0.65999962695551617</v>
      </c>
      <c r="L220" s="86" t="s">
        <v>135</v>
      </c>
      <c r="M220" s="87">
        <v>6.4000000000000001E-2</v>
      </c>
      <c r="N220" s="87">
        <v>5.8100009260116679E-2</v>
      </c>
      <c r="O220" s="83">
        <v>0.160389</v>
      </c>
      <c r="P220" s="85">
        <v>100.97</v>
      </c>
      <c r="Q220" s="73"/>
      <c r="R220" s="83">
        <v>1.6198500000000002E-4</v>
      </c>
      <c r="S220" s="84">
        <v>2.3090911268231385E-10</v>
      </c>
      <c r="T220" s="84">
        <f t="shared" si="3"/>
        <v>6.9572806126371952E-11</v>
      </c>
      <c r="U220" s="84">
        <f>R220/'סכום נכסי הקרן'!$C$42</f>
        <v>2.6083468306595799E-12</v>
      </c>
    </row>
    <row r="221" spans="2:21">
      <c r="B221" s="76" t="s">
        <v>594</v>
      </c>
      <c r="C221" s="73">
        <v>1162817</v>
      </c>
      <c r="D221" s="86" t="s">
        <v>122</v>
      </c>
      <c r="E221" s="86" t="s">
        <v>26</v>
      </c>
      <c r="F221" s="73" t="s">
        <v>475</v>
      </c>
      <c r="G221" s="86" t="s">
        <v>315</v>
      </c>
      <c r="H221" s="73" t="s">
        <v>440</v>
      </c>
      <c r="I221" s="73" t="s">
        <v>305</v>
      </c>
      <c r="J221" s="73"/>
      <c r="K221" s="83">
        <v>4.679999999999791</v>
      </c>
      <c r="L221" s="86" t="s">
        <v>135</v>
      </c>
      <c r="M221" s="87">
        <v>2.4300000000000002E-2</v>
      </c>
      <c r="N221" s="87">
        <v>5.4999999999998266E-2</v>
      </c>
      <c r="O221" s="83">
        <v>6577150.2228470007</v>
      </c>
      <c r="P221" s="85">
        <v>87.67</v>
      </c>
      <c r="Q221" s="73"/>
      <c r="R221" s="83">
        <v>5766.1876004900014</v>
      </c>
      <c r="S221" s="84">
        <v>4.4907024868972396E-3</v>
      </c>
      <c r="T221" s="84">
        <f t="shared" si="3"/>
        <v>2.4765864247750144E-3</v>
      </c>
      <c r="U221" s="84">
        <f>R221/'סכום נכסי הקרן'!$C$42</f>
        <v>9.2849443792491056E-5</v>
      </c>
    </row>
    <row r="222" spans="2:21">
      <c r="B222" s="76" t="s">
        <v>595</v>
      </c>
      <c r="C222" s="73">
        <v>1141415</v>
      </c>
      <c r="D222" s="86" t="s">
        <v>122</v>
      </c>
      <c r="E222" s="86" t="s">
        <v>26</v>
      </c>
      <c r="F222" s="73" t="s">
        <v>596</v>
      </c>
      <c r="G222" s="86" t="s">
        <v>159</v>
      </c>
      <c r="H222" s="73" t="s">
        <v>440</v>
      </c>
      <c r="I222" s="73" t="s">
        <v>305</v>
      </c>
      <c r="J222" s="73"/>
      <c r="K222" s="73">
        <v>0.73</v>
      </c>
      <c r="L222" s="86" t="s">
        <v>135</v>
      </c>
      <c r="M222" s="87">
        <v>2.1600000000000001E-2</v>
      </c>
      <c r="N222" s="87">
        <v>5.5900146927486967E-2</v>
      </c>
      <c r="O222" s="83">
        <v>7.0220000000000005E-2</v>
      </c>
      <c r="P222" s="85">
        <v>98.16</v>
      </c>
      <c r="Q222" s="73"/>
      <c r="R222" s="83">
        <v>6.9422000000000014E-5</v>
      </c>
      <c r="S222" s="84">
        <v>5.4901598618525039E-10</v>
      </c>
      <c r="T222" s="84">
        <f t="shared" si="3"/>
        <v>2.9816855553940142E-11</v>
      </c>
      <c r="U222" s="84">
        <f>R222/'סכום נכסי הקרן'!$C$42</f>
        <v>1.1178606270830595E-12</v>
      </c>
    </row>
    <row r="223" spans="2:21">
      <c r="B223" s="76" t="s">
        <v>597</v>
      </c>
      <c r="C223" s="73">
        <v>1156397</v>
      </c>
      <c r="D223" s="86" t="s">
        <v>122</v>
      </c>
      <c r="E223" s="86" t="s">
        <v>26</v>
      </c>
      <c r="F223" s="73" t="s">
        <v>596</v>
      </c>
      <c r="G223" s="86" t="s">
        <v>159</v>
      </c>
      <c r="H223" s="73" t="s">
        <v>440</v>
      </c>
      <c r="I223" s="73" t="s">
        <v>305</v>
      </c>
      <c r="J223" s="73"/>
      <c r="K223" s="85">
        <v>2.6999999999999997</v>
      </c>
      <c r="L223" s="86" t="s">
        <v>135</v>
      </c>
      <c r="M223" s="87">
        <v>0.04</v>
      </c>
      <c r="N223" s="87">
        <v>5.3799892996062075E-2</v>
      </c>
      <c r="O223" s="83">
        <v>0.21305400000000002</v>
      </c>
      <c r="P223" s="85">
        <v>97.49</v>
      </c>
      <c r="Q223" s="73"/>
      <c r="R223" s="83">
        <v>2.07469E-4</v>
      </c>
      <c r="S223" s="84">
        <v>3.130073694699299E-10</v>
      </c>
      <c r="T223" s="84">
        <f t="shared" si="3"/>
        <v>8.9108253938526784E-11</v>
      </c>
      <c r="U223" s="84">
        <f>R223/'סכום נכסי הקרן'!$C$42</f>
        <v>3.340748270581303E-12</v>
      </c>
    </row>
    <row r="224" spans="2:21">
      <c r="B224" s="76" t="s">
        <v>598</v>
      </c>
      <c r="C224" s="73">
        <v>1136134</v>
      </c>
      <c r="D224" s="86" t="s">
        <v>122</v>
      </c>
      <c r="E224" s="86" t="s">
        <v>26</v>
      </c>
      <c r="F224" s="73" t="s">
        <v>599</v>
      </c>
      <c r="G224" s="86" t="s">
        <v>600</v>
      </c>
      <c r="H224" s="73" t="s">
        <v>440</v>
      </c>
      <c r="I224" s="73" t="s">
        <v>305</v>
      </c>
      <c r="J224" s="73"/>
      <c r="K224" s="73">
        <v>1.479998587824102</v>
      </c>
      <c r="L224" s="86" t="s">
        <v>135</v>
      </c>
      <c r="M224" s="87">
        <v>3.3500000000000002E-2</v>
      </c>
      <c r="N224" s="87">
        <v>5.3399920737781298E-2</v>
      </c>
      <c r="O224" s="83">
        <v>0.12448100000000001</v>
      </c>
      <c r="P224" s="85">
        <v>97.22</v>
      </c>
      <c r="Q224" s="83">
        <v>6.5433000000000022E-5</v>
      </c>
      <c r="R224" s="83">
        <v>1.8672200000000003E-4</v>
      </c>
      <c r="S224" s="84">
        <v>1.3586263701082118E-9</v>
      </c>
      <c r="T224" s="84">
        <f t="shared" si="3"/>
        <v>8.0197385594520634E-11</v>
      </c>
      <c r="U224" s="84">
        <f>R224/'סכום נכסי הקרן'!$C$42</f>
        <v>3.0066718332834408E-12</v>
      </c>
    </row>
    <row r="225" spans="2:21">
      <c r="B225" s="76" t="s">
        <v>601</v>
      </c>
      <c r="C225" s="73">
        <v>1141951</v>
      </c>
      <c r="D225" s="86" t="s">
        <v>122</v>
      </c>
      <c r="E225" s="86" t="s">
        <v>26</v>
      </c>
      <c r="F225" s="73" t="s">
        <v>599</v>
      </c>
      <c r="G225" s="86" t="s">
        <v>600</v>
      </c>
      <c r="H225" s="73" t="s">
        <v>440</v>
      </c>
      <c r="I225" s="73" t="s">
        <v>305</v>
      </c>
      <c r="J225" s="73"/>
      <c r="K225" s="73">
        <v>3.4499974841213761</v>
      </c>
      <c r="L225" s="86" t="s">
        <v>135</v>
      </c>
      <c r="M225" s="87">
        <v>2.6200000000000001E-2</v>
      </c>
      <c r="N225" s="87">
        <v>5.5199950038511983E-2</v>
      </c>
      <c r="O225" s="83">
        <v>0.263326</v>
      </c>
      <c r="P225" s="85">
        <v>91.29</v>
      </c>
      <c r="Q225" s="73"/>
      <c r="R225" s="83">
        <v>2.4018500000000005E-4</v>
      </c>
      <c r="S225" s="84">
        <v>5.2594374416824082E-10</v>
      </c>
      <c r="T225" s="84">
        <f t="shared" si="3"/>
        <v>1.0315982615342563E-10</v>
      </c>
      <c r="U225" s="84">
        <f>R225/'סכום נכסי הקרן'!$C$42</f>
        <v>3.8675543014598345E-12</v>
      </c>
    </row>
    <row r="226" spans="2:21">
      <c r="B226" s="76" t="s">
        <v>602</v>
      </c>
      <c r="C226" s="73">
        <v>1178417</v>
      </c>
      <c r="D226" s="86" t="s">
        <v>122</v>
      </c>
      <c r="E226" s="86" t="s">
        <v>26</v>
      </c>
      <c r="F226" s="73" t="s">
        <v>599</v>
      </c>
      <c r="G226" s="86" t="s">
        <v>600</v>
      </c>
      <c r="H226" s="73" t="s">
        <v>440</v>
      </c>
      <c r="I226" s="73" t="s">
        <v>305</v>
      </c>
      <c r="J226" s="73"/>
      <c r="K226" s="83">
        <v>5.8400000000003978</v>
      </c>
      <c r="L226" s="86" t="s">
        <v>135</v>
      </c>
      <c r="M226" s="87">
        <v>2.3399999999999997E-2</v>
      </c>
      <c r="N226" s="87">
        <v>5.7300000000004826E-2</v>
      </c>
      <c r="O226" s="83">
        <v>5223464.7226870013</v>
      </c>
      <c r="P226" s="85">
        <v>82.62</v>
      </c>
      <c r="Q226" s="73"/>
      <c r="R226" s="83">
        <v>4315.6265542670017</v>
      </c>
      <c r="S226" s="84">
        <v>4.9452920451474565E-3</v>
      </c>
      <c r="T226" s="84">
        <f t="shared" si="3"/>
        <v>1.8535682289955286E-3</v>
      </c>
      <c r="U226" s="84">
        <f>R226/'סכום נכסי הקרן'!$C$42</f>
        <v>6.9491933482314141E-5</v>
      </c>
    </row>
    <row r="227" spans="2:21">
      <c r="B227" s="76" t="s">
        <v>603</v>
      </c>
      <c r="C227" s="73">
        <v>7150410</v>
      </c>
      <c r="D227" s="86" t="s">
        <v>122</v>
      </c>
      <c r="E227" s="86" t="s">
        <v>26</v>
      </c>
      <c r="F227" s="73" t="s">
        <v>604</v>
      </c>
      <c r="G227" s="86" t="s">
        <v>487</v>
      </c>
      <c r="H227" s="73" t="s">
        <v>480</v>
      </c>
      <c r="I227" s="73" t="s">
        <v>133</v>
      </c>
      <c r="J227" s="73"/>
      <c r="K227" s="83">
        <v>1.8400000000002286</v>
      </c>
      <c r="L227" s="86" t="s">
        <v>135</v>
      </c>
      <c r="M227" s="87">
        <v>2.9500000000000002E-2</v>
      </c>
      <c r="N227" s="87">
        <v>6.2800000000006226E-2</v>
      </c>
      <c r="O227" s="83">
        <v>5151056.1273690006</v>
      </c>
      <c r="P227" s="85">
        <v>94.95</v>
      </c>
      <c r="Q227" s="73"/>
      <c r="R227" s="83">
        <v>4890.9277933070007</v>
      </c>
      <c r="S227" s="84">
        <v>1.3044499027735783E-2</v>
      </c>
      <c r="T227" s="84">
        <f t="shared" si="3"/>
        <v>2.1006609941774368E-3</v>
      </c>
      <c r="U227" s="84">
        <f>R227/'סכום נכסי הקרן'!$C$42</f>
        <v>7.875566261479253E-5</v>
      </c>
    </row>
    <row r="228" spans="2:21">
      <c r="B228" s="76" t="s">
        <v>605</v>
      </c>
      <c r="C228" s="73">
        <v>7150444</v>
      </c>
      <c r="D228" s="86" t="s">
        <v>122</v>
      </c>
      <c r="E228" s="86" t="s">
        <v>26</v>
      </c>
      <c r="F228" s="73" t="s">
        <v>604</v>
      </c>
      <c r="G228" s="86" t="s">
        <v>487</v>
      </c>
      <c r="H228" s="73" t="s">
        <v>480</v>
      </c>
      <c r="I228" s="73" t="s">
        <v>133</v>
      </c>
      <c r="J228" s="73"/>
      <c r="K228" s="83">
        <v>3.1800000000023365</v>
      </c>
      <c r="L228" s="86" t="s">
        <v>135</v>
      </c>
      <c r="M228" s="87">
        <v>2.5499999999999998E-2</v>
      </c>
      <c r="N228" s="87">
        <v>6.2300000000024551E-2</v>
      </c>
      <c r="O228" s="83">
        <v>466533.6187680001</v>
      </c>
      <c r="P228" s="85">
        <v>89.91</v>
      </c>
      <c r="Q228" s="73"/>
      <c r="R228" s="83">
        <v>419.46037633900005</v>
      </c>
      <c r="S228" s="84">
        <v>8.0120493013446925E-4</v>
      </c>
      <c r="T228" s="84">
        <f t="shared" si="3"/>
        <v>1.8015887545592656E-4</v>
      </c>
      <c r="U228" s="84">
        <f>R228/'סכום נכסי הקרן'!$C$42</f>
        <v>6.7543176418255113E-6</v>
      </c>
    </row>
    <row r="229" spans="2:21">
      <c r="B229" s="76" t="s">
        <v>606</v>
      </c>
      <c r="C229" s="73">
        <v>1155878</v>
      </c>
      <c r="D229" s="86" t="s">
        <v>122</v>
      </c>
      <c r="E229" s="86" t="s">
        <v>26</v>
      </c>
      <c r="F229" s="73" t="s">
        <v>607</v>
      </c>
      <c r="G229" s="86" t="s">
        <v>353</v>
      </c>
      <c r="H229" s="73" t="s">
        <v>480</v>
      </c>
      <c r="I229" s="73" t="s">
        <v>133</v>
      </c>
      <c r="J229" s="73"/>
      <c r="K229" s="83">
        <v>2.0500000000000491</v>
      </c>
      <c r="L229" s="86" t="s">
        <v>135</v>
      </c>
      <c r="M229" s="87">
        <v>3.27E-2</v>
      </c>
      <c r="N229" s="87">
        <v>5.6599999999997624E-2</v>
      </c>
      <c r="O229" s="83">
        <v>2095938.7531030006</v>
      </c>
      <c r="P229" s="85">
        <v>96.6</v>
      </c>
      <c r="Q229" s="73"/>
      <c r="R229" s="83">
        <v>2024.6768351780004</v>
      </c>
      <c r="S229" s="84">
        <v>6.6412713624921993E-3</v>
      </c>
      <c r="T229" s="84">
        <f t="shared" si="3"/>
        <v>8.6960180833037227E-4</v>
      </c>
      <c r="U229" s="84">
        <f>R229/'סכום נכסי הקרן'!$C$42</f>
        <v>3.260215085437791E-5</v>
      </c>
    </row>
    <row r="230" spans="2:21">
      <c r="B230" s="76" t="s">
        <v>608</v>
      </c>
      <c r="C230" s="73">
        <v>7200249</v>
      </c>
      <c r="D230" s="86" t="s">
        <v>122</v>
      </c>
      <c r="E230" s="86" t="s">
        <v>26</v>
      </c>
      <c r="F230" s="73" t="s">
        <v>609</v>
      </c>
      <c r="G230" s="86" t="s">
        <v>523</v>
      </c>
      <c r="H230" s="73" t="s">
        <v>480</v>
      </c>
      <c r="I230" s="73" t="s">
        <v>133</v>
      </c>
      <c r="J230" s="73"/>
      <c r="K230" s="83">
        <v>4.8300000000004015</v>
      </c>
      <c r="L230" s="86" t="s">
        <v>135</v>
      </c>
      <c r="M230" s="87">
        <v>7.4999999999999997E-3</v>
      </c>
      <c r="N230" s="87">
        <v>5.1700000000004277E-2</v>
      </c>
      <c r="O230" s="83">
        <v>5915249.1623400012</v>
      </c>
      <c r="P230" s="85">
        <v>81.3</v>
      </c>
      <c r="Q230" s="73"/>
      <c r="R230" s="83">
        <v>4809.0975689820016</v>
      </c>
      <c r="S230" s="84">
        <v>1.1127611609739215E-2</v>
      </c>
      <c r="T230" s="84">
        <f t="shared" si="3"/>
        <v>2.0655147872308635E-3</v>
      </c>
      <c r="U230" s="84">
        <f>R230/'סכום נכסי הקרן'!$C$42</f>
        <v>7.7437999829532938E-5</v>
      </c>
    </row>
    <row r="231" spans="2:21">
      <c r="B231" s="76" t="s">
        <v>610</v>
      </c>
      <c r="C231" s="73">
        <v>7200173</v>
      </c>
      <c r="D231" s="86" t="s">
        <v>122</v>
      </c>
      <c r="E231" s="86" t="s">
        <v>26</v>
      </c>
      <c r="F231" s="73" t="s">
        <v>609</v>
      </c>
      <c r="G231" s="86" t="s">
        <v>523</v>
      </c>
      <c r="H231" s="73" t="s">
        <v>480</v>
      </c>
      <c r="I231" s="73" t="s">
        <v>133</v>
      </c>
      <c r="J231" s="73"/>
      <c r="K231" s="83">
        <v>2.4600000000015179</v>
      </c>
      <c r="L231" s="86" t="s">
        <v>135</v>
      </c>
      <c r="M231" s="87">
        <v>3.4500000000000003E-2</v>
      </c>
      <c r="N231" s="87">
        <v>5.9300000000058188E-2</v>
      </c>
      <c r="O231" s="83">
        <v>125279.14419900002</v>
      </c>
      <c r="P231" s="85">
        <v>94.64</v>
      </c>
      <c r="Q231" s="73"/>
      <c r="R231" s="83">
        <v>118.56417776700002</v>
      </c>
      <c r="S231" s="84">
        <v>1.7198726718137185E-4</v>
      </c>
      <c r="T231" s="84">
        <f t="shared" si="3"/>
        <v>5.0923496331859069E-5</v>
      </c>
      <c r="U231" s="84">
        <f>R231/'סכום נכסי הקרן'!$C$42</f>
        <v>1.9091674988938081E-6</v>
      </c>
    </row>
    <row r="232" spans="2:21">
      <c r="B232" s="76" t="s">
        <v>611</v>
      </c>
      <c r="C232" s="73">
        <v>1168483</v>
      </c>
      <c r="D232" s="86" t="s">
        <v>122</v>
      </c>
      <c r="E232" s="86" t="s">
        <v>26</v>
      </c>
      <c r="F232" s="73" t="s">
        <v>612</v>
      </c>
      <c r="G232" s="86" t="s">
        <v>523</v>
      </c>
      <c r="H232" s="73" t="s">
        <v>480</v>
      </c>
      <c r="I232" s="73" t="s">
        <v>133</v>
      </c>
      <c r="J232" s="73"/>
      <c r="K232" s="83">
        <v>3.8199999999995558</v>
      </c>
      <c r="L232" s="86" t="s">
        <v>135</v>
      </c>
      <c r="M232" s="87">
        <v>2.5000000000000001E-3</v>
      </c>
      <c r="N232" s="87">
        <v>5.8399999999992527E-2</v>
      </c>
      <c r="O232" s="83">
        <v>3488323.6118760007</v>
      </c>
      <c r="P232" s="85">
        <v>81.3</v>
      </c>
      <c r="Q232" s="73"/>
      <c r="R232" s="83">
        <v>2836.0069801930003</v>
      </c>
      <c r="S232" s="84">
        <v>6.1565677704561589E-3</v>
      </c>
      <c r="T232" s="84">
        <f t="shared" si="3"/>
        <v>1.2180693509028933E-3</v>
      </c>
      <c r="U232" s="84">
        <f>R232/'סכום נכסי הקרן'!$C$42</f>
        <v>4.566651121100632E-5</v>
      </c>
    </row>
    <row r="233" spans="2:21">
      <c r="B233" s="76" t="s">
        <v>613</v>
      </c>
      <c r="C233" s="73">
        <v>1161751</v>
      </c>
      <c r="D233" s="86" t="s">
        <v>122</v>
      </c>
      <c r="E233" s="86" t="s">
        <v>26</v>
      </c>
      <c r="F233" s="73" t="s">
        <v>612</v>
      </c>
      <c r="G233" s="86" t="s">
        <v>523</v>
      </c>
      <c r="H233" s="73" t="s">
        <v>480</v>
      </c>
      <c r="I233" s="73" t="s">
        <v>133</v>
      </c>
      <c r="J233" s="73"/>
      <c r="K233" s="83">
        <v>3.2899999999889693</v>
      </c>
      <c r="L233" s="86" t="s">
        <v>135</v>
      </c>
      <c r="M233" s="87">
        <v>2.0499999999999997E-2</v>
      </c>
      <c r="N233" s="87">
        <v>5.7499999999749293E-2</v>
      </c>
      <c r="O233" s="83">
        <v>78417.479053000017</v>
      </c>
      <c r="P233" s="85">
        <v>89.02</v>
      </c>
      <c r="Q233" s="73"/>
      <c r="R233" s="83">
        <v>69.807242213000023</v>
      </c>
      <c r="S233" s="84">
        <v>1.503829502645274E-4</v>
      </c>
      <c r="T233" s="84">
        <f t="shared" si="3"/>
        <v>2.9982317675721448E-5</v>
      </c>
      <c r="U233" s="84">
        <f>R233/'סכום נכסי הקרן'!$C$42</f>
        <v>1.1240639502630754E-6</v>
      </c>
    </row>
    <row r="234" spans="2:21">
      <c r="B234" s="76" t="s">
        <v>614</v>
      </c>
      <c r="C234" s="73">
        <v>1162825</v>
      </c>
      <c r="D234" s="86" t="s">
        <v>122</v>
      </c>
      <c r="E234" s="86" t="s">
        <v>26</v>
      </c>
      <c r="F234" s="73" t="s">
        <v>615</v>
      </c>
      <c r="G234" s="86" t="s">
        <v>487</v>
      </c>
      <c r="H234" s="73" t="s">
        <v>480</v>
      </c>
      <c r="I234" s="73" t="s">
        <v>133</v>
      </c>
      <c r="J234" s="73"/>
      <c r="K234" s="83">
        <v>2.610000154299557</v>
      </c>
      <c r="L234" s="86" t="s">
        <v>135</v>
      </c>
      <c r="M234" s="87">
        <v>2.4E-2</v>
      </c>
      <c r="N234" s="87">
        <v>6.0700004050363375E-2</v>
      </c>
      <c r="O234" s="83">
        <v>2.2446510000000002</v>
      </c>
      <c r="P234" s="85">
        <v>91.2</v>
      </c>
      <c r="Q234" s="83">
        <v>2.7131000000000002E-5</v>
      </c>
      <c r="R234" s="83">
        <v>2.0738880000000007E-3</v>
      </c>
      <c r="S234" s="84">
        <v>8.6131448200282733E-9</v>
      </c>
      <c r="T234" s="84">
        <f t="shared" si="3"/>
        <v>8.9073807915430015E-10</v>
      </c>
      <c r="U234" s="84">
        <f>R234/'סכום נכסי הקרן'!$C$42</f>
        <v>3.3394568583158546E-11</v>
      </c>
    </row>
    <row r="235" spans="2:21">
      <c r="B235" s="76" t="s">
        <v>616</v>
      </c>
      <c r="C235" s="73">
        <v>1140102</v>
      </c>
      <c r="D235" s="86" t="s">
        <v>122</v>
      </c>
      <c r="E235" s="86" t="s">
        <v>26</v>
      </c>
      <c r="F235" s="73" t="s">
        <v>486</v>
      </c>
      <c r="G235" s="86" t="s">
        <v>487</v>
      </c>
      <c r="H235" s="73" t="s">
        <v>488</v>
      </c>
      <c r="I235" s="73" t="s">
        <v>305</v>
      </c>
      <c r="J235" s="73"/>
      <c r="K235" s="83">
        <v>2.5499999999997041</v>
      </c>
      <c r="L235" s="86" t="s">
        <v>135</v>
      </c>
      <c r="M235" s="87">
        <v>4.2999999999999997E-2</v>
      </c>
      <c r="N235" s="87">
        <v>6.1099999999992077E-2</v>
      </c>
      <c r="O235" s="83">
        <v>3673171.850246001</v>
      </c>
      <c r="P235" s="85">
        <v>96.61</v>
      </c>
      <c r="Q235" s="73"/>
      <c r="R235" s="83">
        <v>3548.6514466710005</v>
      </c>
      <c r="S235" s="84">
        <v>3.3087605775811405E-3</v>
      </c>
      <c r="T235" s="84">
        <f t="shared" si="3"/>
        <v>1.5241512430738083E-3</v>
      </c>
      <c r="U235" s="84">
        <f>R235/'סכום נכסי הקרן'!$C$42</f>
        <v>5.7141795561563337E-5</v>
      </c>
    </row>
    <row r="236" spans="2:21">
      <c r="B236" s="76" t="s">
        <v>617</v>
      </c>
      <c r="C236" s="73">
        <v>1137512</v>
      </c>
      <c r="D236" s="86" t="s">
        <v>122</v>
      </c>
      <c r="E236" s="86" t="s">
        <v>26</v>
      </c>
      <c r="F236" s="73" t="s">
        <v>618</v>
      </c>
      <c r="G236" s="86" t="s">
        <v>479</v>
      </c>
      <c r="H236" s="73" t="s">
        <v>480</v>
      </c>
      <c r="I236" s="73" t="s">
        <v>133</v>
      </c>
      <c r="J236" s="73"/>
      <c r="K236" s="83">
        <v>1.1000000000000549</v>
      </c>
      <c r="L236" s="86" t="s">
        <v>135</v>
      </c>
      <c r="M236" s="87">
        <v>3.5000000000000003E-2</v>
      </c>
      <c r="N236" s="87">
        <v>6.0699999999995979E-2</v>
      </c>
      <c r="O236" s="83">
        <v>1861897.7458860003</v>
      </c>
      <c r="P236" s="85">
        <v>97.76</v>
      </c>
      <c r="Q236" s="73"/>
      <c r="R236" s="83">
        <v>1820.1912774390003</v>
      </c>
      <c r="S236" s="84">
        <v>9.7115467655226398E-3</v>
      </c>
      <c r="T236" s="84">
        <f t="shared" si="3"/>
        <v>7.8177494742214936E-4</v>
      </c>
      <c r="U236" s="84">
        <f>R236/'סכום נכסי הקרן'!$C$42</f>
        <v>2.9309443156478863E-5</v>
      </c>
    </row>
    <row r="237" spans="2:21">
      <c r="B237" s="76" t="s">
        <v>619</v>
      </c>
      <c r="C237" s="73">
        <v>1141852</v>
      </c>
      <c r="D237" s="86" t="s">
        <v>122</v>
      </c>
      <c r="E237" s="86" t="s">
        <v>26</v>
      </c>
      <c r="F237" s="73" t="s">
        <v>618</v>
      </c>
      <c r="G237" s="86" t="s">
        <v>479</v>
      </c>
      <c r="H237" s="73" t="s">
        <v>480</v>
      </c>
      <c r="I237" s="73" t="s">
        <v>133</v>
      </c>
      <c r="J237" s="73"/>
      <c r="K237" s="83">
        <v>2.6100000000006038</v>
      </c>
      <c r="L237" s="86" t="s">
        <v>135</v>
      </c>
      <c r="M237" s="87">
        <v>2.6499999999999999E-2</v>
      </c>
      <c r="N237" s="87">
        <v>6.4300000000020979E-2</v>
      </c>
      <c r="O237" s="83">
        <v>1526843.0740460001</v>
      </c>
      <c r="P237" s="85">
        <v>91.15</v>
      </c>
      <c r="Q237" s="73"/>
      <c r="R237" s="83">
        <v>1391.7175136560002</v>
      </c>
      <c r="S237" s="84">
        <v>2.4844851372749967E-3</v>
      </c>
      <c r="T237" s="84">
        <f t="shared" si="3"/>
        <v>5.9774480822462144E-4</v>
      </c>
      <c r="U237" s="84">
        <f>R237/'סכום נכסי הקרן'!$C$42</f>
        <v>2.2409988368787596E-5</v>
      </c>
    </row>
    <row r="238" spans="2:21">
      <c r="B238" s="76" t="s">
        <v>620</v>
      </c>
      <c r="C238" s="73">
        <v>1168038</v>
      </c>
      <c r="D238" s="86" t="s">
        <v>122</v>
      </c>
      <c r="E238" s="86" t="s">
        <v>26</v>
      </c>
      <c r="F238" s="73" t="s">
        <v>618</v>
      </c>
      <c r="G238" s="86" t="s">
        <v>479</v>
      </c>
      <c r="H238" s="73" t="s">
        <v>480</v>
      </c>
      <c r="I238" s="73" t="s">
        <v>133</v>
      </c>
      <c r="J238" s="73"/>
      <c r="K238" s="83">
        <v>2.1599999999991515</v>
      </c>
      <c r="L238" s="86" t="s">
        <v>135</v>
      </c>
      <c r="M238" s="87">
        <v>4.99E-2</v>
      </c>
      <c r="N238" s="87">
        <v>5.9199999999985958E-2</v>
      </c>
      <c r="O238" s="83">
        <v>1236004.6383390003</v>
      </c>
      <c r="P238" s="85">
        <v>98.22</v>
      </c>
      <c r="Q238" s="83">
        <v>153.43602066700004</v>
      </c>
      <c r="R238" s="83">
        <v>1367.4397766760003</v>
      </c>
      <c r="S238" s="84">
        <v>6.99673801515355E-3</v>
      </c>
      <c r="T238" s="84">
        <f t="shared" si="3"/>
        <v>5.873174829284731E-4</v>
      </c>
      <c r="U238" s="84">
        <f>R238/'סכום נכסי הקרן'!$C$42</f>
        <v>2.201905860178837E-5</v>
      </c>
    </row>
    <row r="239" spans="2:21">
      <c r="B239" s="76" t="s">
        <v>621</v>
      </c>
      <c r="C239" s="73">
        <v>1190008</v>
      </c>
      <c r="D239" s="86" t="s">
        <v>122</v>
      </c>
      <c r="E239" s="86" t="s">
        <v>26</v>
      </c>
      <c r="F239" s="73" t="s">
        <v>622</v>
      </c>
      <c r="G239" s="86" t="s">
        <v>487</v>
      </c>
      <c r="H239" s="73" t="s">
        <v>488</v>
      </c>
      <c r="I239" s="73" t="s">
        <v>305</v>
      </c>
      <c r="J239" s="73"/>
      <c r="K239" s="83">
        <v>3.6699999999996931</v>
      </c>
      <c r="L239" s="86" t="s">
        <v>135</v>
      </c>
      <c r="M239" s="87">
        <v>5.3399999999999996E-2</v>
      </c>
      <c r="N239" s="87">
        <v>6.3199999999994733E-2</v>
      </c>
      <c r="O239" s="83">
        <v>5767890.6743750013</v>
      </c>
      <c r="P239" s="85">
        <v>98.56</v>
      </c>
      <c r="Q239" s="73"/>
      <c r="R239" s="83">
        <v>5684.8332405249994</v>
      </c>
      <c r="S239" s="84">
        <v>1.4419726685937504E-2</v>
      </c>
      <c r="T239" s="84">
        <f t="shared" si="3"/>
        <v>2.4416446023014511E-3</v>
      </c>
      <c r="U239" s="84">
        <f>R239/'סכום נכסי הקרן'!$C$42</f>
        <v>9.153944356422885E-5</v>
      </c>
    </row>
    <row r="240" spans="2:21">
      <c r="B240" s="76" t="s">
        <v>623</v>
      </c>
      <c r="C240" s="73">
        <v>1180355</v>
      </c>
      <c r="D240" s="86" t="s">
        <v>122</v>
      </c>
      <c r="E240" s="86" t="s">
        <v>26</v>
      </c>
      <c r="F240" s="73" t="s">
        <v>497</v>
      </c>
      <c r="G240" s="86" t="s">
        <v>315</v>
      </c>
      <c r="H240" s="73" t="s">
        <v>498</v>
      </c>
      <c r="I240" s="73" t="s">
        <v>305</v>
      </c>
      <c r="J240" s="73"/>
      <c r="K240" s="83">
        <v>3.7500000000013753</v>
      </c>
      <c r="L240" s="86" t="s">
        <v>135</v>
      </c>
      <c r="M240" s="87">
        <v>2.5000000000000001E-2</v>
      </c>
      <c r="N240" s="87">
        <v>6.4300000000030805E-2</v>
      </c>
      <c r="O240" s="83">
        <v>837977.27323000017</v>
      </c>
      <c r="P240" s="85">
        <v>86.77</v>
      </c>
      <c r="Q240" s="73"/>
      <c r="R240" s="83">
        <v>727.1128523320001</v>
      </c>
      <c r="S240" s="84">
        <v>9.8496682785063384E-4</v>
      </c>
      <c r="T240" s="84">
        <f t="shared" si="3"/>
        <v>3.1229608610234009E-4</v>
      </c>
      <c r="U240" s="84">
        <f>R240/'סכום נכסי הקרן'!$C$42</f>
        <v>1.1708260048226808E-5</v>
      </c>
    </row>
    <row r="241" spans="2:21">
      <c r="B241" s="76" t="s">
        <v>624</v>
      </c>
      <c r="C241" s="73">
        <v>1188572</v>
      </c>
      <c r="D241" s="86" t="s">
        <v>122</v>
      </c>
      <c r="E241" s="86" t="s">
        <v>26</v>
      </c>
      <c r="F241" s="73" t="s">
        <v>625</v>
      </c>
      <c r="G241" s="86" t="s">
        <v>487</v>
      </c>
      <c r="H241" s="73" t="s">
        <v>500</v>
      </c>
      <c r="I241" s="73" t="s">
        <v>133</v>
      </c>
      <c r="J241" s="73"/>
      <c r="K241" s="83">
        <v>3.1200000000001098</v>
      </c>
      <c r="L241" s="86" t="s">
        <v>135</v>
      </c>
      <c r="M241" s="87">
        <v>4.53E-2</v>
      </c>
      <c r="N241" s="87">
        <v>6.6700000000001938E-2</v>
      </c>
      <c r="O241" s="83">
        <v>11152211.632995002</v>
      </c>
      <c r="P241" s="85">
        <v>95.03</v>
      </c>
      <c r="Q241" s="73"/>
      <c r="R241" s="83">
        <v>10597.947086682001</v>
      </c>
      <c r="S241" s="84">
        <v>1.5931730904278574E-2</v>
      </c>
      <c r="T241" s="84">
        <f t="shared" si="3"/>
        <v>4.5518345402307328E-3</v>
      </c>
      <c r="U241" s="84">
        <f>R241/'סכום נכסי הקרן'!$C$42</f>
        <v>1.7065235481708137E-4</v>
      </c>
    </row>
    <row r="242" spans="2:21">
      <c r="B242" s="76" t="s">
        <v>626</v>
      </c>
      <c r="C242" s="73">
        <v>1198142</v>
      </c>
      <c r="D242" s="86" t="s">
        <v>122</v>
      </c>
      <c r="E242" s="86" t="s">
        <v>26</v>
      </c>
      <c r="F242" s="73" t="s">
        <v>491</v>
      </c>
      <c r="G242" s="86" t="s">
        <v>479</v>
      </c>
      <c r="H242" s="73" t="s">
        <v>500</v>
      </c>
      <c r="I242" s="73" t="s">
        <v>133</v>
      </c>
      <c r="J242" s="73"/>
      <c r="K242" s="83">
        <v>4.6600000000003599</v>
      </c>
      <c r="L242" s="86" t="s">
        <v>135</v>
      </c>
      <c r="M242" s="87">
        <v>5.5E-2</v>
      </c>
      <c r="N242" s="87">
        <v>7.2400000000007403E-2</v>
      </c>
      <c r="O242" s="83">
        <v>3989780.9000000004</v>
      </c>
      <c r="P242" s="85">
        <v>93.5</v>
      </c>
      <c r="Q242" s="73"/>
      <c r="R242" s="83">
        <v>3730.4450433510005</v>
      </c>
      <c r="S242" s="84">
        <v>8.9832009420495445E-3</v>
      </c>
      <c r="T242" s="84">
        <f t="shared" si="3"/>
        <v>1.6022318718779168E-3</v>
      </c>
      <c r="U242" s="84">
        <f>R242/'סכום נכסי הקרן'!$C$42</f>
        <v>6.006910828641122E-5</v>
      </c>
    </row>
    <row r="243" spans="2:21">
      <c r="B243" s="76" t="s">
        <v>627</v>
      </c>
      <c r="C243" s="73">
        <v>1150812</v>
      </c>
      <c r="D243" s="86" t="s">
        <v>122</v>
      </c>
      <c r="E243" s="86" t="s">
        <v>26</v>
      </c>
      <c r="F243" s="73" t="s">
        <v>511</v>
      </c>
      <c r="G243" s="86" t="s">
        <v>512</v>
      </c>
      <c r="H243" s="73" t="s">
        <v>500</v>
      </c>
      <c r="I243" s="73" t="s">
        <v>133</v>
      </c>
      <c r="J243" s="73"/>
      <c r="K243" s="83">
        <v>1.6600000000005355</v>
      </c>
      <c r="L243" s="86" t="s">
        <v>135</v>
      </c>
      <c r="M243" s="87">
        <v>3.7499999999999999E-2</v>
      </c>
      <c r="N243" s="87">
        <v>6.2300000000023475E-2</v>
      </c>
      <c r="O243" s="83">
        <v>1039491.5389940001</v>
      </c>
      <c r="P243" s="85">
        <v>97.06</v>
      </c>
      <c r="Q243" s="73"/>
      <c r="R243" s="83">
        <v>1008.9304883810001</v>
      </c>
      <c r="S243" s="84">
        <v>2.8125853495887788E-3</v>
      </c>
      <c r="T243" s="84">
        <f t="shared" si="3"/>
        <v>4.3333719333961223E-4</v>
      </c>
      <c r="U243" s="84">
        <f>R243/'סכום נכסי הקרן'!$C$42</f>
        <v>1.6246199597026908E-5</v>
      </c>
    </row>
    <row r="244" spans="2:21">
      <c r="B244" s="76" t="s">
        <v>628</v>
      </c>
      <c r="C244" s="73">
        <v>1161785</v>
      </c>
      <c r="D244" s="86" t="s">
        <v>122</v>
      </c>
      <c r="E244" s="86" t="s">
        <v>26</v>
      </c>
      <c r="F244" s="73" t="s">
        <v>511</v>
      </c>
      <c r="G244" s="86" t="s">
        <v>512</v>
      </c>
      <c r="H244" s="73" t="s">
        <v>500</v>
      </c>
      <c r="I244" s="73" t="s">
        <v>133</v>
      </c>
      <c r="J244" s="73"/>
      <c r="K244" s="83">
        <v>3.7400000000001241</v>
      </c>
      <c r="L244" s="86" t="s">
        <v>135</v>
      </c>
      <c r="M244" s="87">
        <v>2.6600000000000002E-2</v>
      </c>
      <c r="N244" s="87">
        <v>6.8300000000001887E-2</v>
      </c>
      <c r="O244" s="83">
        <v>12541841.599923</v>
      </c>
      <c r="P244" s="85">
        <v>86.05</v>
      </c>
      <c r="Q244" s="73"/>
      <c r="R244" s="83">
        <v>10792.254278459</v>
      </c>
      <c r="S244" s="84">
        <v>1.6178642413959218E-2</v>
      </c>
      <c r="T244" s="84">
        <f t="shared" si="3"/>
        <v>4.635289777335779E-3</v>
      </c>
      <c r="U244" s="84">
        <f>R244/'סכום נכסי הקרן'!$C$42</f>
        <v>1.7378116642214293E-4</v>
      </c>
    </row>
    <row r="245" spans="2:21">
      <c r="B245" s="76" t="s">
        <v>629</v>
      </c>
      <c r="C245" s="73">
        <v>1172725</v>
      </c>
      <c r="D245" s="86" t="s">
        <v>122</v>
      </c>
      <c r="E245" s="86" t="s">
        <v>26</v>
      </c>
      <c r="F245" s="73" t="s">
        <v>630</v>
      </c>
      <c r="G245" s="86" t="s">
        <v>487</v>
      </c>
      <c r="H245" s="73" t="s">
        <v>500</v>
      </c>
      <c r="I245" s="73" t="s">
        <v>133</v>
      </c>
      <c r="J245" s="73"/>
      <c r="K245" s="83">
        <v>3.1600000000002937</v>
      </c>
      <c r="L245" s="86" t="s">
        <v>135</v>
      </c>
      <c r="M245" s="87">
        <v>2.5000000000000001E-2</v>
      </c>
      <c r="N245" s="87">
        <v>6.6200000000006434E-2</v>
      </c>
      <c r="O245" s="83">
        <v>3989780.9000000004</v>
      </c>
      <c r="P245" s="85">
        <v>88.69</v>
      </c>
      <c r="Q245" s="73"/>
      <c r="R245" s="83">
        <v>3538.5368573560008</v>
      </c>
      <c r="S245" s="84">
        <v>1.8918265758856155E-2</v>
      </c>
      <c r="T245" s="84">
        <f t="shared" si="3"/>
        <v>1.5198070114384079E-3</v>
      </c>
      <c r="U245" s="84">
        <f>R245/'סכום נכסי הקרן'!$C$42</f>
        <v>5.6978926425635922E-5</v>
      </c>
    </row>
    <row r="246" spans="2:21">
      <c r="B246" s="76" t="s">
        <v>631</v>
      </c>
      <c r="C246" s="73">
        <v>1198571</v>
      </c>
      <c r="D246" s="86" t="s">
        <v>122</v>
      </c>
      <c r="E246" s="86" t="s">
        <v>26</v>
      </c>
      <c r="F246" s="73" t="s">
        <v>632</v>
      </c>
      <c r="G246" s="86" t="s">
        <v>315</v>
      </c>
      <c r="H246" s="73" t="s">
        <v>500</v>
      </c>
      <c r="I246" s="73" t="s">
        <v>133</v>
      </c>
      <c r="J246" s="73"/>
      <c r="K246" s="83">
        <v>4.9999999999998161</v>
      </c>
      <c r="L246" s="86" t="s">
        <v>135</v>
      </c>
      <c r="M246" s="87">
        <v>6.7699999999999996E-2</v>
      </c>
      <c r="N246" s="87">
        <v>6.6899999999999085E-2</v>
      </c>
      <c r="O246" s="83">
        <v>5330107.8955460014</v>
      </c>
      <c r="P246" s="85">
        <v>101.88</v>
      </c>
      <c r="Q246" s="73"/>
      <c r="R246" s="83">
        <v>5430.3138585500001</v>
      </c>
      <c r="S246" s="84">
        <v>7.1068105273946686E-3</v>
      </c>
      <c r="T246" s="84">
        <f t="shared" si="3"/>
        <v>2.3323281370883102E-3</v>
      </c>
      <c r="U246" s="84">
        <f>R246/'סכום נכסי הקרן'!$C$42</f>
        <v>8.7441071348801967E-5</v>
      </c>
    </row>
    <row r="247" spans="2:21">
      <c r="B247" s="76" t="s">
        <v>633</v>
      </c>
      <c r="C247" s="73">
        <v>1159375</v>
      </c>
      <c r="D247" s="86" t="s">
        <v>122</v>
      </c>
      <c r="E247" s="86" t="s">
        <v>26</v>
      </c>
      <c r="F247" s="73" t="s">
        <v>634</v>
      </c>
      <c r="G247" s="86" t="s">
        <v>523</v>
      </c>
      <c r="H247" s="73" t="s">
        <v>516</v>
      </c>
      <c r="I247" s="73"/>
      <c r="J247" s="73"/>
      <c r="K247" s="83">
        <v>1.2100000000013755</v>
      </c>
      <c r="L247" s="86" t="s">
        <v>135</v>
      </c>
      <c r="M247" s="87">
        <v>3.5499999999999997E-2</v>
      </c>
      <c r="N247" s="87">
        <v>7.5700000000047563E-2</v>
      </c>
      <c r="O247" s="83">
        <v>724527.48627800017</v>
      </c>
      <c r="P247" s="85">
        <v>96.33</v>
      </c>
      <c r="Q247" s="73"/>
      <c r="R247" s="83">
        <v>697.93733612400013</v>
      </c>
      <c r="S247" s="84">
        <v>2.5297535435387418E-3</v>
      </c>
      <c r="T247" s="84">
        <f t="shared" si="3"/>
        <v>2.9976515711029755E-4</v>
      </c>
      <c r="U247" s="84">
        <f>R247/'סכום נכסי הקרן'!$C$42</f>
        <v>1.1238464294089117E-5</v>
      </c>
    </row>
    <row r="248" spans="2:21">
      <c r="B248" s="76" t="s">
        <v>635</v>
      </c>
      <c r="C248" s="73">
        <v>1193275</v>
      </c>
      <c r="D248" s="86" t="s">
        <v>122</v>
      </c>
      <c r="E248" s="86" t="s">
        <v>26</v>
      </c>
      <c r="F248" s="73" t="s">
        <v>634</v>
      </c>
      <c r="G248" s="86" t="s">
        <v>523</v>
      </c>
      <c r="H248" s="73" t="s">
        <v>516</v>
      </c>
      <c r="I248" s="73"/>
      <c r="J248" s="73"/>
      <c r="K248" s="83">
        <v>3.5899999999997863</v>
      </c>
      <c r="L248" s="86" t="s">
        <v>135</v>
      </c>
      <c r="M248" s="87">
        <v>6.0499999999999998E-2</v>
      </c>
      <c r="N248" s="87">
        <v>6.1399999999997859E-2</v>
      </c>
      <c r="O248" s="83">
        <v>3636844.8815860003</v>
      </c>
      <c r="P248" s="85">
        <v>99.98</v>
      </c>
      <c r="Q248" s="83">
        <v>110.01455766800001</v>
      </c>
      <c r="R248" s="83">
        <v>3746.7432624200005</v>
      </c>
      <c r="S248" s="84">
        <v>1.6531113098118184E-2</v>
      </c>
      <c r="T248" s="84">
        <f t="shared" si="3"/>
        <v>1.6092319819837456E-3</v>
      </c>
      <c r="U248" s="84">
        <f>R248/'סכום נכסי הקרן'!$C$42</f>
        <v>6.0331548685547073E-5</v>
      </c>
    </row>
    <row r="249" spans="2:21">
      <c r="B249" s="76" t="s">
        <v>636</v>
      </c>
      <c r="C249" s="73">
        <v>7200116</v>
      </c>
      <c r="D249" s="86" t="s">
        <v>122</v>
      </c>
      <c r="E249" s="86" t="s">
        <v>26</v>
      </c>
      <c r="F249" s="73" t="s">
        <v>609</v>
      </c>
      <c r="G249" s="86" t="s">
        <v>523</v>
      </c>
      <c r="H249" s="73" t="s">
        <v>516</v>
      </c>
      <c r="I249" s="73"/>
      <c r="J249" s="73"/>
      <c r="K249" s="85">
        <v>1.31</v>
      </c>
      <c r="L249" s="86" t="s">
        <v>135</v>
      </c>
      <c r="M249" s="87">
        <v>4.2500000000000003E-2</v>
      </c>
      <c r="N249" s="87">
        <v>6.1200110970803204E-2</v>
      </c>
      <c r="O249" s="83">
        <v>0.10692600000000001</v>
      </c>
      <c r="P249" s="85">
        <v>98.05</v>
      </c>
      <c r="Q249" s="73"/>
      <c r="R249" s="83">
        <v>1.0453200000000001E-4</v>
      </c>
      <c r="S249" s="84">
        <v>1.2185299145299146E-9</v>
      </c>
      <c r="T249" s="84">
        <f t="shared" si="3"/>
        <v>4.4896654443324459E-11</v>
      </c>
      <c r="U249" s="84">
        <f>R249/'סכום נכסי הקרן'!$C$42</f>
        <v>1.6832157971571888E-12</v>
      </c>
    </row>
    <row r="250" spans="2:21">
      <c r="B250" s="76" t="s">
        <v>637</v>
      </c>
      <c r="C250" s="73">
        <v>1183581</v>
      </c>
      <c r="D250" s="86" t="s">
        <v>122</v>
      </c>
      <c r="E250" s="86" t="s">
        <v>26</v>
      </c>
      <c r="F250" s="73" t="s">
        <v>638</v>
      </c>
      <c r="G250" s="86" t="s">
        <v>308</v>
      </c>
      <c r="H250" s="73" t="s">
        <v>516</v>
      </c>
      <c r="I250" s="73"/>
      <c r="J250" s="73"/>
      <c r="K250" s="83">
        <v>2.2300000000002433</v>
      </c>
      <c r="L250" s="86" t="s">
        <v>135</v>
      </c>
      <c r="M250" s="87">
        <v>0.01</v>
      </c>
      <c r="N250" s="87">
        <v>7.0700000000011767E-2</v>
      </c>
      <c r="O250" s="83">
        <v>1119053.7468320003</v>
      </c>
      <c r="P250" s="85">
        <v>88</v>
      </c>
      <c r="Q250" s="73"/>
      <c r="R250" s="83">
        <v>984.76729721200024</v>
      </c>
      <c r="S250" s="84">
        <v>6.21696526017778E-3</v>
      </c>
      <c r="T250" s="84">
        <f t="shared" si="3"/>
        <v>4.2295906564510165E-4</v>
      </c>
      <c r="U250" s="84">
        <f>R250/'סכום נכסי הקרן'!$C$42</f>
        <v>1.5857114292188297E-5</v>
      </c>
    </row>
    <row r="251" spans="2:21">
      <c r="B251" s="72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83"/>
      <c r="P251" s="85"/>
      <c r="Q251" s="73"/>
      <c r="R251" s="73"/>
      <c r="S251" s="73"/>
      <c r="T251" s="84"/>
      <c r="U251" s="73"/>
    </row>
    <row r="252" spans="2:21">
      <c r="B252" s="92" t="s">
        <v>49</v>
      </c>
      <c r="C252" s="71"/>
      <c r="D252" s="71"/>
      <c r="E252" s="71"/>
      <c r="F252" s="71"/>
      <c r="G252" s="71"/>
      <c r="H252" s="71"/>
      <c r="I252" s="71"/>
      <c r="J252" s="71"/>
      <c r="K252" s="80">
        <v>3.3961974867435862</v>
      </c>
      <c r="L252" s="71"/>
      <c r="M252" s="71"/>
      <c r="N252" s="94">
        <v>5.6999436699427558E-2</v>
      </c>
      <c r="O252" s="80"/>
      <c r="P252" s="82"/>
      <c r="Q252" s="71"/>
      <c r="R252" s="80">
        <v>3612.1655196950005</v>
      </c>
      <c r="S252" s="71"/>
      <c r="T252" s="81">
        <f t="shared" si="3"/>
        <v>1.55143063492364E-3</v>
      </c>
      <c r="U252" s="81">
        <f>R252/'סכום נכסי הקרן'!$C$42</f>
        <v>5.8164524401112873E-5</v>
      </c>
    </row>
    <row r="253" spans="2:21">
      <c r="B253" s="76" t="s">
        <v>639</v>
      </c>
      <c r="C253" s="73">
        <v>1178250</v>
      </c>
      <c r="D253" s="86" t="s">
        <v>122</v>
      </c>
      <c r="E253" s="86" t="s">
        <v>26</v>
      </c>
      <c r="F253" s="73" t="s">
        <v>640</v>
      </c>
      <c r="G253" s="86" t="s">
        <v>530</v>
      </c>
      <c r="H253" s="73" t="s">
        <v>340</v>
      </c>
      <c r="I253" s="73" t="s">
        <v>305</v>
      </c>
      <c r="J253" s="73"/>
      <c r="K253" s="83">
        <v>3.0199999999994627</v>
      </c>
      <c r="L253" s="86" t="s">
        <v>135</v>
      </c>
      <c r="M253" s="87">
        <v>2.12E-2</v>
      </c>
      <c r="N253" s="87">
        <v>5.6899999999993733E-2</v>
      </c>
      <c r="O253" s="83">
        <v>2837337.6551100002</v>
      </c>
      <c r="P253" s="85">
        <v>106.21</v>
      </c>
      <c r="Q253" s="73"/>
      <c r="R253" s="83">
        <v>3013.5361689810002</v>
      </c>
      <c r="S253" s="84">
        <v>1.8915584367400002E-2</v>
      </c>
      <c r="T253" s="84">
        <f t="shared" si="3"/>
        <v>1.2943184099720639E-3</v>
      </c>
      <c r="U253" s="84">
        <f>R253/'סכום נכסי הקרן'!$C$42</f>
        <v>4.8525156745622152E-5</v>
      </c>
    </row>
    <row r="254" spans="2:21">
      <c r="B254" s="76" t="s">
        <v>641</v>
      </c>
      <c r="C254" s="73">
        <v>1178268</v>
      </c>
      <c r="D254" s="86" t="s">
        <v>122</v>
      </c>
      <c r="E254" s="86" t="s">
        <v>26</v>
      </c>
      <c r="F254" s="73" t="s">
        <v>640</v>
      </c>
      <c r="G254" s="86" t="s">
        <v>530</v>
      </c>
      <c r="H254" s="73" t="s">
        <v>340</v>
      </c>
      <c r="I254" s="73" t="s">
        <v>305</v>
      </c>
      <c r="J254" s="73"/>
      <c r="K254" s="83">
        <v>5.2899999999983791</v>
      </c>
      <c r="L254" s="86" t="s">
        <v>135</v>
      </c>
      <c r="M254" s="87">
        <v>2.6699999999999998E-2</v>
      </c>
      <c r="N254" s="87">
        <v>5.7499999999987457E-2</v>
      </c>
      <c r="O254" s="83">
        <v>594999.48954500013</v>
      </c>
      <c r="P254" s="85">
        <v>100.61</v>
      </c>
      <c r="Q254" s="73"/>
      <c r="R254" s="83">
        <v>598.62896849300012</v>
      </c>
      <c r="S254" s="84">
        <v>3.4705989824136731E-3</v>
      </c>
      <c r="T254" s="84">
        <f t="shared" si="3"/>
        <v>2.5711206078706992E-4</v>
      </c>
      <c r="U254" s="84">
        <f>R254/'סכום נכסי הקרן'!$C$42</f>
        <v>9.639361500816312E-6</v>
      </c>
    </row>
    <row r="255" spans="2:21">
      <c r="B255" s="76" t="s">
        <v>642</v>
      </c>
      <c r="C255" s="73">
        <v>2320174</v>
      </c>
      <c r="D255" s="86" t="s">
        <v>122</v>
      </c>
      <c r="E255" s="86" t="s">
        <v>26</v>
      </c>
      <c r="F255" s="73" t="s">
        <v>541</v>
      </c>
      <c r="G255" s="86" t="s">
        <v>129</v>
      </c>
      <c r="H255" s="73" t="s">
        <v>340</v>
      </c>
      <c r="I255" s="73" t="s">
        <v>305</v>
      </c>
      <c r="J255" s="73"/>
      <c r="K255" s="85">
        <v>0.97999951594382451</v>
      </c>
      <c r="L255" s="86" t="s">
        <v>135</v>
      </c>
      <c r="M255" s="87">
        <v>3.49E-2</v>
      </c>
      <c r="N255" s="87">
        <v>7.2699793744451971E-2</v>
      </c>
      <c r="O255" s="83">
        <v>0.14682400000000004</v>
      </c>
      <c r="P255" s="85">
        <v>104.41</v>
      </c>
      <c r="Q255" s="73"/>
      <c r="R255" s="83">
        <v>1.5320800000000003E-4</v>
      </c>
      <c r="S255" s="84">
        <v>1.7487925051915852E-10</v>
      </c>
      <c r="T255" s="84">
        <f t="shared" si="3"/>
        <v>6.580307115479331E-11</v>
      </c>
      <c r="U255" s="84">
        <f>R255/'סכום נכסי הקרן'!$C$42</f>
        <v>2.4670160893397106E-12</v>
      </c>
    </row>
    <row r="256" spans="2:21">
      <c r="B256" s="76" t="s">
        <v>643</v>
      </c>
      <c r="C256" s="73">
        <v>2320224</v>
      </c>
      <c r="D256" s="86" t="s">
        <v>122</v>
      </c>
      <c r="E256" s="86" t="s">
        <v>26</v>
      </c>
      <c r="F256" s="73" t="s">
        <v>541</v>
      </c>
      <c r="G256" s="86" t="s">
        <v>129</v>
      </c>
      <c r="H256" s="73" t="s">
        <v>340</v>
      </c>
      <c r="I256" s="73" t="s">
        <v>305</v>
      </c>
      <c r="J256" s="73"/>
      <c r="K256" s="85">
        <v>3.6500002698574616</v>
      </c>
      <c r="L256" s="86" t="s">
        <v>135</v>
      </c>
      <c r="M256" s="87">
        <v>3.7699999999999997E-2</v>
      </c>
      <c r="N256" s="87">
        <v>6.5700113094016493E-2</v>
      </c>
      <c r="O256" s="83">
        <v>0.22023600000000002</v>
      </c>
      <c r="P256" s="85">
        <v>104</v>
      </c>
      <c r="Q256" s="73"/>
      <c r="R256" s="83">
        <v>2.2901300000000002E-4</v>
      </c>
      <c r="S256" s="84">
        <v>1.1525062914359545E-9</v>
      </c>
      <c r="T256" s="84">
        <f t="shared" si="3"/>
        <v>9.8361435005826587E-11</v>
      </c>
      <c r="U256" s="84">
        <f>R256/'סכום נכסי הקרן'!$C$42</f>
        <v>3.6876583185470408E-12</v>
      </c>
    </row>
    <row r="257" spans="2:21">
      <c r="B257" s="72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83"/>
      <c r="P257" s="85"/>
      <c r="Q257" s="73"/>
      <c r="R257" s="73"/>
      <c r="S257" s="73"/>
      <c r="T257" s="84"/>
      <c r="U257" s="73"/>
    </row>
    <row r="258" spans="2:21">
      <c r="B258" s="70" t="s">
        <v>203</v>
      </c>
      <c r="C258" s="71"/>
      <c r="D258" s="71"/>
      <c r="E258" s="71"/>
      <c r="F258" s="71"/>
      <c r="G258" s="71"/>
      <c r="H258" s="71"/>
      <c r="I258" s="71"/>
      <c r="J258" s="71"/>
      <c r="K258" s="80">
        <v>4.9547745509333447</v>
      </c>
      <c r="L258" s="71"/>
      <c r="M258" s="71"/>
      <c r="N258" s="94">
        <v>7.7176571339042127E-2</v>
      </c>
      <c r="O258" s="80"/>
      <c r="P258" s="82"/>
      <c r="Q258" s="71"/>
      <c r="R258" s="80">
        <v>887049.00188923883</v>
      </c>
      <c r="S258" s="71"/>
      <c r="T258" s="81">
        <f t="shared" si="3"/>
        <v>0.38098890781882122</v>
      </c>
      <c r="U258" s="81">
        <f>R258/'סכום נכסי הקרן'!$C$42</f>
        <v>1.4283615474997931E-2</v>
      </c>
    </row>
    <row r="259" spans="2:21">
      <c r="B259" s="92" t="s">
        <v>66</v>
      </c>
      <c r="C259" s="71"/>
      <c r="D259" s="71"/>
      <c r="E259" s="71"/>
      <c r="F259" s="71"/>
      <c r="G259" s="71"/>
      <c r="H259" s="71"/>
      <c r="I259" s="71"/>
      <c r="J259" s="71"/>
      <c r="K259" s="80">
        <v>5.1821583605245802</v>
      </c>
      <c r="L259" s="71"/>
      <c r="M259" s="71"/>
      <c r="N259" s="94">
        <v>7.7449467747509257E-2</v>
      </c>
      <c r="O259" s="80"/>
      <c r="P259" s="82"/>
      <c r="Q259" s="71"/>
      <c r="R259" s="80">
        <v>154412.31746892299</v>
      </c>
      <c r="S259" s="71"/>
      <c r="T259" s="81">
        <f t="shared" si="3"/>
        <v>6.632032735616987E-2</v>
      </c>
      <c r="U259" s="81">
        <f>R259/'סכום נכסי הקרן'!$C$42</f>
        <v>2.4864084877295194E-3</v>
      </c>
    </row>
    <row r="260" spans="2:21">
      <c r="B260" s="76" t="s">
        <v>644</v>
      </c>
      <c r="C260" s="73" t="s">
        <v>645</v>
      </c>
      <c r="D260" s="86" t="s">
        <v>26</v>
      </c>
      <c r="E260" s="86" t="s">
        <v>26</v>
      </c>
      <c r="F260" s="73" t="s">
        <v>314</v>
      </c>
      <c r="G260" s="86" t="s">
        <v>315</v>
      </c>
      <c r="H260" s="73" t="s">
        <v>646</v>
      </c>
      <c r="I260" s="73" t="s">
        <v>647</v>
      </c>
      <c r="J260" s="73"/>
      <c r="K260" s="83">
        <v>7.0999999999997891</v>
      </c>
      <c r="L260" s="86" t="s">
        <v>134</v>
      </c>
      <c r="M260" s="87">
        <v>3.7499999999999999E-2</v>
      </c>
      <c r="N260" s="87">
        <v>6.4699999999998717E-2</v>
      </c>
      <c r="O260" s="83">
        <v>1648825.2968500003</v>
      </c>
      <c r="P260" s="85">
        <v>82.446830000000006</v>
      </c>
      <c r="Q260" s="73"/>
      <c r="R260" s="83">
        <v>5198.3618329610008</v>
      </c>
      <c r="S260" s="84">
        <v>3.2976505937000007E-3</v>
      </c>
      <c r="T260" s="84">
        <f t="shared" si="3"/>
        <v>2.2327043860809778E-3</v>
      </c>
      <c r="U260" s="84">
        <f>R260/'סכום נכסי הקרן'!$C$42</f>
        <v>8.370608767247307E-5</v>
      </c>
    </row>
    <row r="261" spans="2:21">
      <c r="B261" s="76" t="s">
        <v>648</v>
      </c>
      <c r="C261" s="73" t="s">
        <v>649</v>
      </c>
      <c r="D261" s="86" t="s">
        <v>26</v>
      </c>
      <c r="E261" s="86" t="s">
        <v>26</v>
      </c>
      <c r="F261" s="73" t="s">
        <v>310</v>
      </c>
      <c r="G261" s="86" t="s">
        <v>296</v>
      </c>
      <c r="H261" s="73" t="s">
        <v>650</v>
      </c>
      <c r="I261" s="73" t="s">
        <v>293</v>
      </c>
      <c r="J261" s="73"/>
      <c r="K261" s="83">
        <v>2.8899999999999668</v>
      </c>
      <c r="L261" s="86" t="s">
        <v>134</v>
      </c>
      <c r="M261" s="87">
        <v>3.2549999999999996E-2</v>
      </c>
      <c r="N261" s="87">
        <v>8.7299999999999531E-2</v>
      </c>
      <c r="O261" s="83">
        <v>4951743.7030000007</v>
      </c>
      <c r="P261" s="85">
        <v>85.865880000000004</v>
      </c>
      <c r="Q261" s="73"/>
      <c r="R261" s="83">
        <v>16259.105215086001</v>
      </c>
      <c r="S261" s="84">
        <v>4.9517437030000009E-3</v>
      </c>
      <c r="T261" s="84">
        <f t="shared" si="3"/>
        <v>6.9833106455379291E-3</v>
      </c>
      <c r="U261" s="84">
        <f>R261/'סכום נכסי הקרן'!$C$42</f>
        <v>2.6181057231922843E-4</v>
      </c>
    </row>
    <row r="262" spans="2:21">
      <c r="B262" s="76" t="s">
        <v>651</v>
      </c>
      <c r="C262" s="73" t="s">
        <v>652</v>
      </c>
      <c r="D262" s="86" t="s">
        <v>26</v>
      </c>
      <c r="E262" s="86" t="s">
        <v>26</v>
      </c>
      <c r="F262" s="73" t="s">
        <v>295</v>
      </c>
      <c r="G262" s="86" t="s">
        <v>296</v>
      </c>
      <c r="H262" s="73" t="s">
        <v>650</v>
      </c>
      <c r="I262" s="73" t="s">
        <v>293</v>
      </c>
      <c r="J262" s="73"/>
      <c r="K262" s="83">
        <v>2.2400000000000215</v>
      </c>
      <c r="L262" s="86" t="s">
        <v>134</v>
      </c>
      <c r="M262" s="87">
        <v>3.2750000000000001E-2</v>
      </c>
      <c r="N262" s="87">
        <v>8.3900000000000099E-2</v>
      </c>
      <c r="O262" s="83">
        <v>7009140.5334720006</v>
      </c>
      <c r="P262" s="85">
        <v>89.528930000000003</v>
      </c>
      <c r="Q262" s="73"/>
      <c r="R262" s="83">
        <v>23996.397536102006</v>
      </c>
      <c r="S262" s="84">
        <v>9.3455207112960008E-3</v>
      </c>
      <c r="T262" s="84">
        <f t="shared" si="3"/>
        <v>1.0306489573173901E-2</v>
      </c>
      <c r="U262" s="84">
        <f>R262/'סכום נכסי הקרן'!$C$42</f>
        <v>3.8639952749044059E-4</v>
      </c>
    </row>
    <row r="263" spans="2:21">
      <c r="B263" s="76" t="s">
        <v>653</v>
      </c>
      <c r="C263" s="73" t="s">
        <v>654</v>
      </c>
      <c r="D263" s="86" t="s">
        <v>26</v>
      </c>
      <c r="E263" s="86" t="s">
        <v>26</v>
      </c>
      <c r="F263" s="73" t="s">
        <v>295</v>
      </c>
      <c r="G263" s="86" t="s">
        <v>296</v>
      </c>
      <c r="H263" s="73" t="s">
        <v>650</v>
      </c>
      <c r="I263" s="73" t="s">
        <v>293</v>
      </c>
      <c r="J263" s="73"/>
      <c r="K263" s="83">
        <v>4.0700000000000998</v>
      </c>
      <c r="L263" s="86" t="s">
        <v>134</v>
      </c>
      <c r="M263" s="87">
        <v>7.1289999999999992E-2</v>
      </c>
      <c r="N263" s="87">
        <v>7.5800000000002546E-2</v>
      </c>
      <c r="O263" s="83">
        <v>4003537.4620000003</v>
      </c>
      <c r="P263" s="85">
        <v>99.190799999999996</v>
      </c>
      <c r="Q263" s="73"/>
      <c r="R263" s="83">
        <v>15185.642560564003</v>
      </c>
      <c r="S263" s="84">
        <v>8.007074924000001E-3</v>
      </c>
      <c r="T263" s="84">
        <f t="shared" si="3"/>
        <v>6.5222567877920908E-3</v>
      </c>
      <c r="U263" s="84">
        <f>R263/'סכום נכסי הקרן'!$C$42</f>
        <v>2.4452525014276842E-4</v>
      </c>
    </row>
    <row r="264" spans="2:21">
      <c r="B264" s="76" t="s">
        <v>655</v>
      </c>
      <c r="C264" s="73" t="s">
        <v>656</v>
      </c>
      <c r="D264" s="86" t="s">
        <v>26</v>
      </c>
      <c r="E264" s="86" t="s">
        <v>26</v>
      </c>
      <c r="F264" s="73" t="s">
        <v>532</v>
      </c>
      <c r="G264" s="86" t="s">
        <v>395</v>
      </c>
      <c r="H264" s="73" t="s">
        <v>657</v>
      </c>
      <c r="I264" s="73" t="s">
        <v>293</v>
      </c>
      <c r="J264" s="73"/>
      <c r="K264" s="83">
        <v>9.4599999999999849</v>
      </c>
      <c r="L264" s="86" t="s">
        <v>134</v>
      </c>
      <c r="M264" s="87">
        <v>6.3750000000000001E-2</v>
      </c>
      <c r="N264" s="87">
        <v>6.6499999999999865E-2</v>
      </c>
      <c r="O264" s="83">
        <v>10019379.279900001</v>
      </c>
      <c r="P264" s="85">
        <v>98.602000000000004</v>
      </c>
      <c r="Q264" s="73"/>
      <c r="R264" s="83">
        <v>37778.475159547001</v>
      </c>
      <c r="S264" s="84">
        <v>1.4455892771461552E-2</v>
      </c>
      <c r="T264" s="84">
        <f t="shared" si="3"/>
        <v>1.6225913066179719E-2</v>
      </c>
      <c r="U264" s="84">
        <f>R264/'סכום נכסי הקרן'!$C$42</f>
        <v>6.0832401734454478E-4</v>
      </c>
    </row>
    <row r="265" spans="2:21">
      <c r="B265" s="76" t="s">
        <v>658</v>
      </c>
      <c r="C265" s="73" t="s">
        <v>659</v>
      </c>
      <c r="D265" s="86" t="s">
        <v>26</v>
      </c>
      <c r="E265" s="86" t="s">
        <v>26</v>
      </c>
      <c r="F265" s="73" t="s">
        <v>660</v>
      </c>
      <c r="G265" s="86" t="s">
        <v>296</v>
      </c>
      <c r="H265" s="73" t="s">
        <v>657</v>
      </c>
      <c r="I265" s="73" t="s">
        <v>647</v>
      </c>
      <c r="J265" s="73"/>
      <c r="K265" s="83">
        <v>2.4300000000000628</v>
      </c>
      <c r="L265" s="86" t="s">
        <v>134</v>
      </c>
      <c r="M265" s="87">
        <v>3.0769999999999999E-2</v>
      </c>
      <c r="N265" s="87">
        <v>8.6900000000001365E-2</v>
      </c>
      <c r="O265" s="83">
        <v>5623916.5716200005</v>
      </c>
      <c r="P265" s="85">
        <v>88.698670000000007</v>
      </c>
      <c r="Q265" s="73"/>
      <c r="R265" s="83">
        <v>19075.408985760005</v>
      </c>
      <c r="S265" s="84">
        <v>9.3731942860333338E-3</v>
      </c>
      <c r="T265" s="84">
        <f t="shared" si="3"/>
        <v>8.1929174377104921E-3</v>
      </c>
      <c r="U265" s="84">
        <f>R265/'סכום נכסי הקרן'!$C$42</f>
        <v>3.0715981462198585E-4</v>
      </c>
    </row>
    <row r="266" spans="2:21">
      <c r="B266" s="76" t="s">
        <v>661</v>
      </c>
      <c r="C266" s="73" t="s">
        <v>662</v>
      </c>
      <c r="D266" s="86" t="s">
        <v>26</v>
      </c>
      <c r="E266" s="86" t="s">
        <v>26</v>
      </c>
      <c r="F266" s="143">
        <v>516301843</v>
      </c>
      <c r="G266" s="86" t="s">
        <v>663</v>
      </c>
      <c r="H266" s="73" t="s">
        <v>664</v>
      </c>
      <c r="I266" s="73" t="s">
        <v>647</v>
      </c>
      <c r="J266" s="73"/>
      <c r="K266" s="83">
        <v>5.3299999999999832</v>
      </c>
      <c r="L266" s="86" t="s">
        <v>134</v>
      </c>
      <c r="M266" s="87">
        <v>8.5000000000000006E-2</v>
      </c>
      <c r="N266" s="87">
        <v>8.4799999999999667E-2</v>
      </c>
      <c r="O266" s="83">
        <v>4214249.9600000009</v>
      </c>
      <c r="P266" s="85">
        <v>101.60928</v>
      </c>
      <c r="Q266" s="73"/>
      <c r="R266" s="83">
        <v>16374.631656622001</v>
      </c>
      <c r="S266" s="84">
        <v>5.6189999466666682E-3</v>
      </c>
      <c r="T266" s="84">
        <f t="shared" si="3"/>
        <v>7.0329294294960345E-3</v>
      </c>
      <c r="U266" s="84">
        <f>R266/'סכום נכסי הקרן'!$C$42</f>
        <v>2.6367082498236273E-4</v>
      </c>
    </row>
    <row r="267" spans="2:21">
      <c r="B267" s="76" t="s">
        <v>665</v>
      </c>
      <c r="C267" s="73" t="s">
        <v>666</v>
      </c>
      <c r="D267" s="86" t="s">
        <v>26</v>
      </c>
      <c r="E267" s="86" t="s">
        <v>26</v>
      </c>
      <c r="F267" s="73" t="s">
        <v>667</v>
      </c>
      <c r="G267" s="86" t="s">
        <v>668</v>
      </c>
      <c r="H267" s="73" t="s">
        <v>664</v>
      </c>
      <c r="I267" s="73" t="s">
        <v>293</v>
      </c>
      <c r="J267" s="73"/>
      <c r="K267" s="83">
        <v>5.6099999999992285</v>
      </c>
      <c r="L267" s="86" t="s">
        <v>136</v>
      </c>
      <c r="M267" s="87">
        <v>4.3749999999999997E-2</v>
      </c>
      <c r="N267" s="87">
        <v>7.109999999999092E-2</v>
      </c>
      <c r="O267" s="83">
        <v>1053562.4900000002</v>
      </c>
      <c r="P267" s="85">
        <v>87.09254</v>
      </c>
      <c r="Q267" s="73"/>
      <c r="R267" s="83">
        <v>3719.020602167001</v>
      </c>
      <c r="S267" s="84">
        <v>7.0237499333333352E-4</v>
      </c>
      <c r="T267" s="84">
        <f t="shared" ref="T267:T330" si="4">IFERROR(R267/$R$11,0)</f>
        <v>1.597325056854325E-3</v>
      </c>
      <c r="U267" s="84">
        <f>R267/'סכום נכסי הקרן'!$C$42</f>
        <v>5.9885147395252518E-5</v>
      </c>
    </row>
    <row r="268" spans="2:21">
      <c r="B268" s="76" t="s">
        <v>669</v>
      </c>
      <c r="C268" s="73" t="s">
        <v>670</v>
      </c>
      <c r="D268" s="86" t="s">
        <v>26</v>
      </c>
      <c r="E268" s="86" t="s">
        <v>26</v>
      </c>
      <c r="F268" s="73" t="s">
        <v>667</v>
      </c>
      <c r="G268" s="86" t="s">
        <v>668</v>
      </c>
      <c r="H268" s="73" t="s">
        <v>664</v>
      </c>
      <c r="I268" s="73" t="s">
        <v>293</v>
      </c>
      <c r="J268" s="73"/>
      <c r="K268" s="83">
        <v>4.7499999999997211</v>
      </c>
      <c r="L268" s="86" t="s">
        <v>136</v>
      </c>
      <c r="M268" s="87">
        <v>7.3749999999999996E-2</v>
      </c>
      <c r="N268" s="87">
        <v>6.959999999999647E-2</v>
      </c>
      <c r="O268" s="83">
        <v>2159803.1045000004</v>
      </c>
      <c r="P268" s="85">
        <v>101.86429</v>
      </c>
      <c r="Q268" s="73"/>
      <c r="R268" s="83">
        <v>8917.0961516459993</v>
      </c>
      <c r="S268" s="84">
        <v>2.6997538806250005E-3</v>
      </c>
      <c r="T268" s="84">
        <f t="shared" si="4"/>
        <v>3.8299064837403743E-3</v>
      </c>
      <c r="U268" s="84">
        <f>R268/'סכום נכסי הקרן'!$C$42</f>
        <v>1.4358662521735086E-4</v>
      </c>
    </row>
    <row r="269" spans="2:21">
      <c r="B269" s="76" t="s">
        <v>671</v>
      </c>
      <c r="C269" s="73" t="s">
        <v>672</v>
      </c>
      <c r="D269" s="86" t="s">
        <v>26</v>
      </c>
      <c r="E269" s="86" t="s">
        <v>26</v>
      </c>
      <c r="F269" s="73" t="s">
        <v>667</v>
      </c>
      <c r="G269" s="86" t="s">
        <v>668</v>
      </c>
      <c r="H269" s="73" t="s">
        <v>664</v>
      </c>
      <c r="I269" s="73" t="s">
        <v>293</v>
      </c>
      <c r="J269" s="73"/>
      <c r="K269" s="83">
        <v>5.8800000000000203</v>
      </c>
      <c r="L269" s="86" t="s">
        <v>134</v>
      </c>
      <c r="M269" s="87">
        <v>8.1250000000000003E-2</v>
      </c>
      <c r="N269" s="87">
        <v>7.529999999999995E-2</v>
      </c>
      <c r="O269" s="83">
        <v>2001768.7310000001</v>
      </c>
      <c r="P269" s="85">
        <v>103.31054</v>
      </c>
      <c r="Q269" s="73"/>
      <c r="R269" s="83">
        <v>7908.177768468001</v>
      </c>
      <c r="S269" s="84">
        <v>4.0035374620000005E-3</v>
      </c>
      <c r="T269" s="84">
        <f t="shared" si="4"/>
        <v>3.3965744896040312E-3</v>
      </c>
      <c r="U269" s="84">
        <f>R269/'סכום נכסי הקרן'!$C$42</f>
        <v>1.2734062054311238E-4</v>
      </c>
    </row>
    <row r="270" spans="2:21">
      <c r="B270" s="72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83"/>
      <c r="P270" s="85"/>
      <c r="Q270" s="73"/>
      <c r="R270" s="73"/>
      <c r="S270" s="73"/>
      <c r="T270" s="84"/>
      <c r="U270" s="73"/>
    </row>
    <row r="271" spans="2:21">
      <c r="B271" s="92" t="s">
        <v>65</v>
      </c>
      <c r="C271" s="71"/>
      <c r="D271" s="71"/>
      <c r="E271" s="71"/>
      <c r="F271" s="71"/>
      <c r="G271" s="71"/>
      <c r="H271" s="71"/>
      <c r="I271" s="71"/>
      <c r="J271" s="71"/>
      <c r="K271" s="80">
        <v>4.9068505775089495</v>
      </c>
      <c r="L271" s="71"/>
      <c r="M271" s="71"/>
      <c r="N271" s="94">
        <v>7.7119055017847091E-2</v>
      </c>
      <c r="O271" s="80"/>
      <c r="P271" s="82"/>
      <c r="Q271" s="71"/>
      <c r="R271" s="80">
        <v>732636.68442031601</v>
      </c>
      <c r="S271" s="71"/>
      <c r="T271" s="81">
        <f t="shared" si="4"/>
        <v>0.31466858046265145</v>
      </c>
      <c r="U271" s="81">
        <f>R271/'סכום נכסי הקרן'!$C$42</f>
        <v>1.1797206987268414E-2</v>
      </c>
    </row>
    <row r="272" spans="2:21">
      <c r="B272" s="76" t="s">
        <v>673</v>
      </c>
      <c r="C272" s="73" t="s">
        <v>674</v>
      </c>
      <c r="D272" s="86" t="s">
        <v>26</v>
      </c>
      <c r="E272" s="86" t="s">
        <v>26</v>
      </c>
      <c r="F272" s="73"/>
      <c r="G272" s="86" t="s">
        <v>675</v>
      </c>
      <c r="H272" s="73" t="s">
        <v>292</v>
      </c>
      <c r="I272" s="73" t="s">
        <v>647</v>
      </c>
      <c r="J272" s="73"/>
      <c r="K272" s="83">
        <v>7.340000000000285</v>
      </c>
      <c r="L272" s="86" t="s">
        <v>136</v>
      </c>
      <c r="M272" s="87">
        <v>4.2519999999999995E-2</v>
      </c>
      <c r="N272" s="87">
        <v>5.5700000000001922E-2</v>
      </c>
      <c r="O272" s="83">
        <v>2107124.9800000004</v>
      </c>
      <c r="P272" s="85">
        <v>91.755489999999995</v>
      </c>
      <c r="Q272" s="73"/>
      <c r="R272" s="83">
        <v>7836.2751269640021</v>
      </c>
      <c r="S272" s="84">
        <v>1.6856999840000003E-3</v>
      </c>
      <c r="T272" s="84">
        <f t="shared" si="4"/>
        <v>3.3656921947166542E-3</v>
      </c>
      <c r="U272" s="84">
        <f>R272/'סכום נכסי הקרן'!$C$42</f>
        <v>1.2618281564091152E-4</v>
      </c>
    </row>
    <row r="273" spans="2:21">
      <c r="B273" s="76" t="s">
        <v>676</v>
      </c>
      <c r="C273" s="73" t="s">
        <v>677</v>
      </c>
      <c r="D273" s="86" t="s">
        <v>26</v>
      </c>
      <c r="E273" s="86" t="s">
        <v>26</v>
      </c>
      <c r="F273" s="73"/>
      <c r="G273" s="86" t="s">
        <v>675</v>
      </c>
      <c r="H273" s="73" t="s">
        <v>678</v>
      </c>
      <c r="I273" s="73" t="s">
        <v>647</v>
      </c>
      <c r="J273" s="73"/>
      <c r="K273" s="83">
        <v>0.94000000001986883</v>
      </c>
      <c r="L273" s="86" t="s">
        <v>134</v>
      </c>
      <c r="M273" s="87">
        <v>4.4999999999999998E-2</v>
      </c>
      <c r="N273" s="87">
        <v>8.7599999992847302E-2</v>
      </c>
      <c r="O273" s="83">
        <v>1369.6312370000003</v>
      </c>
      <c r="P273" s="85">
        <v>96.096999999999994</v>
      </c>
      <c r="Q273" s="73"/>
      <c r="R273" s="83">
        <v>5.0330513349999997</v>
      </c>
      <c r="S273" s="84">
        <v>2.7392624740000006E-6</v>
      </c>
      <c r="T273" s="84">
        <f t="shared" si="4"/>
        <v>2.1617032734761396E-6</v>
      </c>
      <c r="U273" s="84">
        <f>R273/'סכום נכסי הקרן'!$C$42</f>
        <v>8.1044192352342601E-8</v>
      </c>
    </row>
    <row r="274" spans="2:21">
      <c r="B274" s="76" t="s">
        <v>679</v>
      </c>
      <c r="C274" s="73" t="s">
        <v>680</v>
      </c>
      <c r="D274" s="86" t="s">
        <v>26</v>
      </c>
      <c r="E274" s="86" t="s">
        <v>26</v>
      </c>
      <c r="F274" s="73"/>
      <c r="G274" s="86" t="s">
        <v>675</v>
      </c>
      <c r="H274" s="73" t="s">
        <v>681</v>
      </c>
      <c r="I274" s="73" t="s">
        <v>682</v>
      </c>
      <c r="J274" s="73"/>
      <c r="K274" s="83">
        <v>6.6300000000001607</v>
      </c>
      <c r="L274" s="86" t="s">
        <v>134</v>
      </c>
      <c r="M274" s="87">
        <v>0.03</v>
      </c>
      <c r="N274" s="87">
        <v>7.1000000000002159E-2</v>
      </c>
      <c r="O274" s="83">
        <v>3898181.2130000009</v>
      </c>
      <c r="P274" s="85">
        <v>77.453670000000002</v>
      </c>
      <c r="Q274" s="73"/>
      <c r="R274" s="83">
        <v>11545.743099105002</v>
      </c>
      <c r="S274" s="84">
        <v>2.2275321217142862E-3</v>
      </c>
      <c r="T274" s="84">
        <f t="shared" si="4"/>
        <v>4.9589143823127397E-3</v>
      </c>
      <c r="U274" s="84">
        <f>R274/'סכום נכסי הקרן'!$C$42</f>
        <v>1.8591414279198843E-4</v>
      </c>
    </row>
    <row r="275" spans="2:21">
      <c r="B275" s="76" t="s">
        <v>683</v>
      </c>
      <c r="C275" s="73" t="s">
        <v>684</v>
      </c>
      <c r="D275" s="86" t="s">
        <v>26</v>
      </c>
      <c r="E275" s="86" t="s">
        <v>26</v>
      </c>
      <c r="F275" s="73"/>
      <c r="G275" s="86" t="s">
        <v>675</v>
      </c>
      <c r="H275" s="73" t="s">
        <v>681</v>
      </c>
      <c r="I275" s="73" t="s">
        <v>682</v>
      </c>
      <c r="J275" s="73"/>
      <c r="K275" s="83">
        <v>7.2600000000003515</v>
      </c>
      <c r="L275" s="86" t="s">
        <v>134</v>
      </c>
      <c r="M275" s="87">
        <v>3.5000000000000003E-2</v>
      </c>
      <c r="N275" s="87">
        <v>7.0500000000003282E-2</v>
      </c>
      <c r="O275" s="83">
        <v>1580343.7350000003</v>
      </c>
      <c r="P275" s="85">
        <v>78.625889999999998</v>
      </c>
      <c r="Q275" s="73"/>
      <c r="R275" s="83">
        <v>4751.5467964089994</v>
      </c>
      <c r="S275" s="84">
        <v>3.1606874700000009E-3</v>
      </c>
      <c r="T275" s="84">
        <f t="shared" si="4"/>
        <v>2.0407966420776433E-3</v>
      </c>
      <c r="U275" s="84">
        <f>R275/'סכום נכסי הקרן'!$C$42</f>
        <v>7.6511294423212603E-5</v>
      </c>
    </row>
    <row r="276" spans="2:21">
      <c r="B276" s="76" t="s">
        <v>685</v>
      </c>
      <c r="C276" s="73" t="s">
        <v>686</v>
      </c>
      <c r="D276" s="86" t="s">
        <v>26</v>
      </c>
      <c r="E276" s="86" t="s">
        <v>26</v>
      </c>
      <c r="F276" s="73"/>
      <c r="G276" s="86" t="s">
        <v>675</v>
      </c>
      <c r="H276" s="73" t="s">
        <v>687</v>
      </c>
      <c r="I276" s="73" t="s">
        <v>682</v>
      </c>
      <c r="J276" s="73"/>
      <c r="K276" s="83">
        <v>3.7800000000000349</v>
      </c>
      <c r="L276" s="86" t="s">
        <v>134</v>
      </c>
      <c r="M276" s="87">
        <v>3.2000000000000001E-2</v>
      </c>
      <c r="N276" s="87">
        <v>0.12590000000000318</v>
      </c>
      <c r="O276" s="83">
        <v>3371399.9680000003</v>
      </c>
      <c r="P276" s="85">
        <v>72.319329999999994</v>
      </c>
      <c r="Q276" s="73"/>
      <c r="R276" s="83">
        <v>9323.5773045560018</v>
      </c>
      <c r="S276" s="84">
        <v>2.6971199744000003E-3</v>
      </c>
      <c r="T276" s="84">
        <f t="shared" si="4"/>
        <v>4.004490762812089E-3</v>
      </c>
      <c r="U276" s="84">
        <f>R276/'סכום נכסי הקרן'!$C$42</f>
        <v>1.5013194624655514E-4</v>
      </c>
    </row>
    <row r="277" spans="2:21">
      <c r="B277" s="76" t="s">
        <v>688</v>
      </c>
      <c r="C277" s="73" t="s">
        <v>689</v>
      </c>
      <c r="D277" s="86" t="s">
        <v>26</v>
      </c>
      <c r="E277" s="86" t="s">
        <v>26</v>
      </c>
      <c r="F277" s="73"/>
      <c r="G277" s="86" t="s">
        <v>675</v>
      </c>
      <c r="H277" s="73" t="s">
        <v>690</v>
      </c>
      <c r="I277" s="73" t="s">
        <v>293</v>
      </c>
      <c r="J277" s="73"/>
      <c r="K277" s="83">
        <v>7.3500000000000272</v>
      </c>
      <c r="L277" s="86" t="s">
        <v>136</v>
      </c>
      <c r="M277" s="87">
        <v>4.2500000000000003E-2</v>
      </c>
      <c r="N277" s="87">
        <v>5.6800000000000093E-2</v>
      </c>
      <c r="O277" s="83">
        <v>4214249.9600000009</v>
      </c>
      <c r="P277" s="85">
        <v>92.249340000000004</v>
      </c>
      <c r="Q277" s="73"/>
      <c r="R277" s="83">
        <v>15756.904022313005</v>
      </c>
      <c r="S277" s="84">
        <v>3.3713999680000007E-3</v>
      </c>
      <c r="T277" s="84">
        <f t="shared" si="4"/>
        <v>6.7676144624269716E-3</v>
      </c>
      <c r="U277" s="84">
        <f>R277/'סכום נכסי הקרן'!$C$42</f>
        <v>2.5372392917620345E-4</v>
      </c>
    </row>
    <row r="278" spans="2:21">
      <c r="B278" s="76" t="s">
        <v>691</v>
      </c>
      <c r="C278" s="73" t="s">
        <v>692</v>
      </c>
      <c r="D278" s="86" t="s">
        <v>26</v>
      </c>
      <c r="E278" s="86" t="s">
        <v>26</v>
      </c>
      <c r="F278" s="73"/>
      <c r="G278" s="86" t="s">
        <v>693</v>
      </c>
      <c r="H278" s="73" t="s">
        <v>690</v>
      </c>
      <c r="I278" s="73" t="s">
        <v>647</v>
      </c>
      <c r="J278" s="73"/>
      <c r="K278" s="83">
        <v>7.6400000000004287</v>
      </c>
      <c r="L278" s="86" t="s">
        <v>134</v>
      </c>
      <c r="M278" s="87">
        <v>5.8749999999999997E-2</v>
      </c>
      <c r="N278" s="87">
        <v>6.4900000000003844E-2</v>
      </c>
      <c r="O278" s="83">
        <v>2107124.9800000004</v>
      </c>
      <c r="P278" s="85">
        <v>97.216849999999994</v>
      </c>
      <c r="Q278" s="73"/>
      <c r="R278" s="83">
        <v>7833.3893297510003</v>
      </c>
      <c r="S278" s="84">
        <v>1.9155681636363641E-3</v>
      </c>
      <c r="T278" s="84">
        <f t="shared" si="4"/>
        <v>3.3644527403843385E-3</v>
      </c>
      <c r="U278" s="84">
        <f>R278/'סכום נכסי הקרן'!$C$42</f>
        <v>1.2613634738758894E-4</v>
      </c>
    </row>
    <row r="279" spans="2:21">
      <c r="B279" s="76" t="s">
        <v>694</v>
      </c>
      <c r="C279" s="73" t="s">
        <v>695</v>
      </c>
      <c r="D279" s="86" t="s">
        <v>26</v>
      </c>
      <c r="E279" s="86" t="s">
        <v>26</v>
      </c>
      <c r="F279" s="73"/>
      <c r="G279" s="86" t="s">
        <v>696</v>
      </c>
      <c r="H279" s="73" t="s">
        <v>690</v>
      </c>
      <c r="I279" s="73" t="s">
        <v>647</v>
      </c>
      <c r="J279" s="73"/>
      <c r="K279" s="83">
        <v>3.5700000000001548</v>
      </c>
      <c r="L279" s="86" t="s">
        <v>137</v>
      </c>
      <c r="M279" s="87">
        <v>4.6249999999999999E-2</v>
      </c>
      <c r="N279" s="87">
        <v>7.0100000000002313E-2</v>
      </c>
      <c r="O279" s="83">
        <v>3160687.4700000007</v>
      </c>
      <c r="P279" s="85">
        <v>92.304349999999999</v>
      </c>
      <c r="Q279" s="73"/>
      <c r="R279" s="83">
        <v>13647.548417684002</v>
      </c>
      <c r="S279" s="84">
        <v>6.3213749400000017E-3</v>
      </c>
      <c r="T279" s="84">
        <f t="shared" si="4"/>
        <v>5.8616429926462528E-3</v>
      </c>
      <c r="U279" s="84">
        <f>R279/'סכום נכסי הקרן'!$C$42</f>
        <v>2.1975824713114936E-4</v>
      </c>
    </row>
    <row r="280" spans="2:21">
      <c r="B280" s="76" t="s">
        <v>697</v>
      </c>
      <c r="C280" s="73" t="s">
        <v>698</v>
      </c>
      <c r="D280" s="86" t="s">
        <v>26</v>
      </c>
      <c r="E280" s="86" t="s">
        <v>26</v>
      </c>
      <c r="F280" s="73"/>
      <c r="G280" s="86" t="s">
        <v>696</v>
      </c>
      <c r="H280" s="73" t="s">
        <v>646</v>
      </c>
      <c r="I280" s="73" t="s">
        <v>647</v>
      </c>
      <c r="J280" s="73"/>
      <c r="K280" s="83">
        <v>6.8500000000005921</v>
      </c>
      <c r="L280" s="86" t="s">
        <v>134</v>
      </c>
      <c r="M280" s="87">
        <v>6.7419999999999994E-2</v>
      </c>
      <c r="N280" s="87">
        <v>6.6800000000005702E-2</v>
      </c>
      <c r="O280" s="83">
        <v>1580343.7350000003</v>
      </c>
      <c r="P280" s="85">
        <v>102.12251000000001</v>
      </c>
      <c r="Q280" s="73"/>
      <c r="R280" s="83">
        <v>6171.5027669110013</v>
      </c>
      <c r="S280" s="84">
        <v>1.2642749880000003E-3</v>
      </c>
      <c r="T280" s="84">
        <f t="shared" si="4"/>
        <v>2.6506699108600619E-3</v>
      </c>
      <c r="U280" s="84">
        <f>R280/'סכום נכסי הקרן'!$C$42</f>
        <v>9.9375989643974059E-5</v>
      </c>
    </row>
    <row r="281" spans="2:21">
      <c r="B281" s="76" t="s">
        <v>699</v>
      </c>
      <c r="C281" s="73" t="s">
        <v>700</v>
      </c>
      <c r="D281" s="86" t="s">
        <v>26</v>
      </c>
      <c r="E281" s="86" t="s">
        <v>26</v>
      </c>
      <c r="F281" s="73"/>
      <c r="G281" s="86" t="s">
        <v>696</v>
      </c>
      <c r="H281" s="73" t="s">
        <v>646</v>
      </c>
      <c r="I281" s="73" t="s">
        <v>647</v>
      </c>
      <c r="J281" s="73"/>
      <c r="K281" s="83">
        <v>5.1699999999998818</v>
      </c>
      <c r="L281" s="86" t="s">
        <v>134</v>
      </c>
      <c r="M281" s="87">
        <v>3.9329999999999997E-2</v>
      </c>
      <c r="N281" s="87">
        <v>7.0199999999998458E-2</v>
      </c>
      <c r="O281" s="83">
        <v>3281847.1563500003</v>
      </c>
      <c r="P281" s="85">
        <v>85.751649999999998</v>
      </c>
      <c r="Q281" s="73"/>
      <c r="R281" s="83">
        <v>10761.646445884</v>
      </c>
      <c r="S281" s="84">
        <v>2.1878981042333335E-3</v>
      </c>
      <c r="T281" s="84">
        <f t="shared" si="4"/>
        <v>4.6221436662656863E-3</v>
      </c>
      <c r="U281" s="84">
        <f>R281/'סכום נכסי הקרן'!$C$42</f>
        <v>1.7328830694076898E-4</v>
      </c>
    </row>
    <row r="282" spans="2:21">
      <c r="B282" s="76" t="s">
        <v>701</v>
      </c>
      <c r="C282" s="73" t="s">
        <v>702</v>
      </c>
      <c r="D282" s="86" t="s">
        <v>26</v>
      </c>
      <c r="E282" s="86" t="s">
        <v>26</v>
      </c>
      <c r="F282" s="73"/>
      <c r="G282" s="86" t="s">
        <v>703</v>
      </c>
      <c r="H282" s="73" t="s">
        <v>646</v>
      </c>
      <c r="I282" s="73" t="s">
        <v>293</v>
      </c>
      <c r="J282" s="73"/>
      <c r="K282" s="83">
        <v>2.8</v>
      </c>
      <c r="L282" s="86" t="s">
        <v>134</v>
      </c>
      <c r="M282" s="87">
        <v>4.7500000000000001E-2</v>
      </c>
      <c r="N282" s="87">
        <v>8.6100000000002008E-2</v>
      </c>
      <c r="O282" s="83">
        <v>2423193.727</v>
      </c>
      <c r="P282" s="85">
        <v>89.656170000000003</v>
      </c>
      <c r="Q282" s="73"/>
      <c r="R282" s="83">
        <v>8307.8029256350001</v>
      </c>
      <c r="S282" s="84">
        <v>1.6154624846666666E-3</v>
      </c>
      <c r="T282" s="84">
        <f t="shared" si="4"/>
        <v>3.5682141079810448E-3</v>
      </c>
      <c r="U282" s="84">
        <f>R282/'סכום נכסי הקרן'!$C$42</f>
        <v>1.337755436048056E-4</v>
      </c>
    </row>
    <row r="283" spans="2:21">
      <c r="B283" s="76" t="s">
        <v>704</v>
      </c>
      <c r="C283" s="73" t="s">
        <v>705</v>
      </c>
      <c r="D283" s="86" t="s">
        <v>26</v>
      </c>
      <c r="E283" s="86" t="s">
        <v>26</v>
      </c>
      <c r="F283" s="73"/>
      <c r="G283" s="86" t="s">
        <v>703</v>
      </c>
      <c r="H283" s="73" t="s">
        <v>646</v>
      </c>
      <c r="I283" s="73" t="s">
        <v>293</v>
      </c>
      <c r="J283" s="73"/>
      <c r="K283" s="83">
        <v>5.8299999999999956</v>
      </c>
      <c r="L283" s="86" t="s">
        <v>134</v>
      </c>
      <c r="M283" s="87">
        <v>5.1249999999999997E-2</v>
      </c>
      <c r="N283" s="87">
        <v>8.2200000000000578E-2</v>
      </c>
      <c r="O283" s="83">
        <v>1733110.2960500002</v>
      </c>
      <c r="P283" s="85">
        <v>83.315420000000003</v>
      </c>
      <c r="Q283" s="73"/>
      <c r="R283" s="83">
        <v>5521.6573980940011</v>
      </c>
      <c r="S283" s="84">
        <v>1.1554068640333335E-3</v>
      </c>
      <c r="T283" s="84">
        <f t="shared" si="4"/>
        <v>2.3715603275231739E-3</v>
      </c>
      <c r="U283" s="84">
        <f>R283/'סכום נכסי הקרן'!$C$42</f>
        <v>8.8911921315594104E-5</v>
      </c>
    </row>
    <row r="284" spans="2:21">
      <c r="B284" s="76" t="s">
        <v>706</v>
      </c>
      <c r="C284" s="73" t="s">
        <v>707</v>
      </c>
      <c r="D284" s="86" t="s">
        <v>26</v>
      </c>
      <c r="E284" s="86" t="s">
        <v>26</v>
      </c>
      <c r="F284" s="73"/>
      <c r="G284" s="86" t="s">
        <v>708</v>
      </c>
      <c r="H284" s="73" t="s">
        <v>650</v>
      </c>
      <c r="I284" s="73" t="s">
        <v>293</v>
      </c>
      <c r="J284" s="73"/>
      <c r="K284" s="83">
        <v>7.1500000000003565</v>
      </c>
      <c r="L284" s="86" t="s">
        <v>134</v>
      </c>
      <c r="M284" s="87">
        <v>3.3000000000000002E-2</v>
      </c>
      <c r="N284" s="87">
        <v>6.500000000000361E-2</v>
      </c>
      <c r="O284" s="83">
        <v>3160687.4700000007</v>
      </c>
      <c r="P284" s="85">
        <v>80.058000000000007</v>
      </c>
      <c r="Q284" s="73"/>
      <c r="R284" s="83">
        <v>9676.1852601770006</v>
      </c>
      <c r="S284" s="84">
        <v>7.9017186750000021E-4</v>
      </c>
      <c r="T284" s="84">
        <f t="shared" si="4"/>
        <v>4.1559364209596715E-3</v>
      </c>
      <c r="U284" s="84">
        <f>R284/'סכום נכסי הקרן'!$C$42</f>
        <v>1.5580977964785395E-4</v>
      </c>
    </row>
    <row r="285" spans="2:21">
      <c r="B285" s="76" t="s">
        <v>709</v>
      </c>
      <c r="C285" s="73" t="s">
        <v>710</v>
      </c>
      <c r="D285" s="86" t="s">
        <v>26</v>
      </c>
      <c r="E285" s="86" t="s">
        <v>26</v>
      </c>
      <c r="F285" s="73"/>
      <c r="G285" s="86" t="s">
        <v>675</v>
      </c>
      <c r="H285" s="73" t="s">
        <v>711</v>
      </c>
      <c r="I285" s="73" t="s">
        <v>682</v>
      </c>
      <c r="J285" s="73"/>
      <c r="K285" s="83">
        <v>6.7199999999999216</v>
      </c>
      <c r="L285" s="86" t="s">
        <v>136</v>
      </c>
      <c r="M285" s="87">
        <v>5.7999999999999996E-2</v>
      </c>
      <c r="N285" s="87">
        <v>5.3899999999999643E-2</v>
      </c>
      <c r="O285" s="83">
        <v>1580343.7350000003</v>
      </c>
      <c r="P285" s="85">
        <v>103.53984</v>
      </c>
      <c r="Q285" s="73"/>
      <c r="R285" s="83">
        <v>6632.0283505160005</v>
      </c>
      <c r="S285" s="84">
        <v>3.1606874700000009E-3</v>
      </c>
      <c r="T285" s="84">
        <f t="shared" si="4"/>
        <v>2.8484663558666053E-3</v>
      </c>
      <c r="U285" s="84">
        <f>R285/'סכום נכסי הקרן'!$C$42</f>
        <v>1.0679155556942242E-4</v>
      </c>
    </row>
    <row r="286" spans="2:21">
      <c r="B286" s="76" t="s">
        <v>712</v>
      </c>
      <c r="C286" s="73" t="s">
        <v>713</v>
      </c>
      <c r="D286" s="86" t="s">
        <v>26</v>
      </c>
      <c r="E286" s="86" t="s">
        <v>26</v>
      </c>
      <c r="F286" s="73"/>
      <c r="G286" s="86" t="s">
        <v>696</v>
      </c>
      <c r="H286" s="73" t="s">
        <v>650</v>
      </c>
      <c r="I286" s="73" t="s">
        <v>647</v>
      </c>
      <c r="J286" s="73"/>
      <c r="K286" s="83">
        <v>7.189999999999694</v>
      </c>
      <c r="L286" s="86" t="s">
        <v>134</v>
      </c>
      <c r="M286" s="87">
        <v>6.1740000000000003E-2</v>
      </c>
      <c r="N286" s="87">
        <v>6.7899999999996949E-2</v>
      </c>
      <c r="O286" s="83">
        <v>1580343.7350000003</v>
      </c>
      <c r="P286" s="85">
        <v>97.583749999999995</v>
      </c>
      <c r="Q286" s="73"/>
      <c r="R286" s="83">
        <v>5897.214790420001</v>
      </c>
      <c r="S286" s="84">
        <v>4.9385741718750015E-4</v>
      </c>
      <c r="T286" s="84">
        <f t="shared" si="4"/>
        <v>2.5328628039600204E-3</v>
      </c>
      <c r="U286" s="84">
        <f>R286/'סכום נכסי הקרן'!$C$42</f>
        <v>9.4959295665097436E-5</v>
      </c>
    </row>
    <row r="287" spans="2:21">
      <c r="B287" s="76" t="s">
        <v>714</v>
      </c>
      <c r="C287" s="73" t="s">
        <v>715</v>
      </c>
      <c r="D287" s="86" t="s">
        <v>26</v>
      </c>
      <c r="E287" s="86" t="s">
        <v>26</v>
      </c>
      <c r="F287" s="73"/>
      <c r="G287" s="86" t="s">
        <v>716</v>
      </c>
      <c r="H287" s="73" t="s">
        <v>650</v>
      </c>
      <c r="I287" s="73" t="s">
        <v>293</v>
      </c>
      <c r="J287" s="73"/>
      <c r="K287" s="83">
        <v>7.0000000000005809</v>
      </c>
      <c r="L287" s="86" t="s">
        <v>134</v>
      </c>
      <c r="M287" s="87">
        <v>6.4000000000000001E-2</v>
      </c>
      <c r="N287" s="87">
        <v>6.7500000000006291E-2</v>
      </c>
      <c r="O287" s="83">
        <v>1369631.2370000002</v>
      </c>
      <c r="P287" s="85">
        <v>98.754000000000005</v>
      </c>
      <c r="Q287" s="73"/>
      <c r="R287" s="83">
        <v>5172.2109759530003</v>
      </c>
      <c r="S287" s="84">
        <v>1.3696312370000002E-3</v>
      </c>
      <c r="T287" s="84">
        <f t="shared" si="4"/>
        <v>2.2214725528578025E-3</v>
      </c>
      <c r="U287" s="84">
        <f>R287/'סכום נכסי הקרן'!$C$42</f>
        <v>8.3284996182545916E-5</v>
      </c>
    </row>
    <row r="288" spans="2:21">
      <c r="B288" s="76" t="s">
        <v>717</v>
      </c>
      <c r="C288" s="73" t="s">
        <v>718</v>
      </c>
      <c r="D288" s="86" t="s">
        <v>26</v>
      </c>
      <c r="E288" s="86" t="s">
        <v>26</v>
      </c>
      <c r="F288" s="73"/>
      <c r="G288" s="86" t="s">
        <v>696</v>
      </c>
      <c r="H288" s="73" t="s">
        <v>650</v>
      </c>
      <c r="I288" s="73" t="s">
        <v>647</v>
      </c>
      <c r="J288" s="73"/>
      <c r="K288" s="83">
        <v>4.2800000000000633</v>
      </c>
      <c r="L288" s="86" t="s">
        <v>136</v>
      </c>
      <c r="M288" s="87">
        <v>4.1250000000000002E-2</v>
      </c>
      <c r="N288" s="87">
        <v>5.5400000000000983E-2</v>
      </c>
      <c r="O288" s="83">
        <v>3129080.5953000002</v>
      </c>
      <c r="P288" s="85">
        <v>94.556010000000001</v>
      </c>
      <c r="Q288" s="73"/>
      <c r="R288" s="83">
        <v>11992.043574683001</v>
      </c>
      <c r="S288" s="84">
        <v>3.1290805953000001E-3</v>
      </c>
      <c r="T288" s="84">
        <f t="shared" si="4"/>
        <v>5.1506011215879544E-3</v>
      </c>
      <c r="U288" s="84">
        <f>R288/'סכום נכסי הקרן'!$C$42</f>
        <v>1.9310065037599769E-4</v>
      </c>
    </row>
    <row r="289" spans="2:21">
      <c r="B289" s="76" t="s">
        <v>719</v>
      </c>
      <c r="C289" s="73" t="s">
        <v>720</v>
      </c>
      <c r="D289" s="86" t="s">
        <v>26</v>
      </c>
      <c r="E289" s="86" t="s">
        <v>26</v>
      </c>
      <c r="F289" s="73"/>
      <c r="G289" s="86" t="s">
        <v>721</v>
      </c>
      <c r="H289" s="73" t="s">
        <v>650</v>
      </c>
      <c r="I289" s="73" t="s">
        <v>647</v>
      </c>
      <c r="J289" s="73"/>
      <c r="K289" s="83">
        <v>6.9199999999999777</v>
      </c>
      <c r="L289" s="86" t="s">
        <v>134</v>
      </c>
      <c r="M289" s="87">
        <v>6.7979999999999999E-2</v>
      </c>
      <c r="N289" s="87">
        <v>7.0699999999999652E-2</v>
      </c>
      <c r="O289" s="83">
        <v>5057099.9520000005</v>
      </c>
      <c r="P289" s="85">
        <v>99.102599999999995</v>
      </c>
      <c r="Q289" s="73"/>
      <c r="R289" s="83">
        <v>19164.807861395006</v>
      </c>
      <c r="S289" s="84">
        <v>5.0570999520000003E-3</v>
      </c>
      <c r="T289" s="84">
        <f t="shared" si="4"/>
        <v>8.231314392011628E-3</v>
      </c>
      <c r="U289" s="84">
        <f>R289/'סכום נכסי הקרן'!$C$42</f>
        <v>3.0859935083785205E-4</v>
      </c>
    </row>
    <row r="290" spans="2:21">
      <c r="B290" s="76" t="s">
        <v>722</v>
      </c>
      <c r="C290" s="73" t="s">
        <v>723</v>
      </c>
      <c r="D290" s="86" t="s">
        <v>26</v>
      </c>
      <c r="E290" s="86" t="s">
        <v>26</v>
      </c>
      <c r="F290" s="73"/>
      <c r="G290" s="86" t="s">
        <v>675</v>
      </c>
      <c r="H290" s="73" t="s">
        <v>650</v>
      </c>
      <c r="I290" s="73" t="s">
        <v>293</v>
      </c>
      <c r="J290" s="73"/>
      <c r="K290" s="83">
        <v>6.7500000000000817</v>
      </c>
      <c r="L290" s="86" t="s">
        <v>134</v>
      </c>
      <c r="M290" s="87">
        <v>0.06</v>
      </c>
      <c r="N290" s="87">
        <v>7.320000000000125E-2</v>
      </c>
      <c r="O290" s="83">
        <v>2633906.2250000006</v>
      </c>
      <c r="P290" s="85">
        <v>91.508330000000001</v>
      </c>
      <c r="Q290" s="73"/>
      <c r="R290" s="83">
        <v>9216.771861387002</v>
      </c>
      <c r="S290" s="84">
        <v>2.1949218541666669E-3</v>
      </c>
      <c r="T290" s="84">
        <f t="shared" si="4"/>
        <v>3.958617661038233E-3</v>
      </c>
      <c r="U290" s="84">
        <f>R290/'סכום נכסי הקרן'!$C$42</f>
        <v>1.4841212256419534E-4</v>
      </c>
    </row>
    <row r="291" spans="2:21">
      <c r="B291" s="76" t="s">
        <v>724</v>
      </c>
      <c r="C291" s="73" t="s">
        <v>725</v>
      </c>
      <c r="D291" s="86" t="s">
        <v>26</v>
      </c>
      <c r="E291" s="86" t="s">
        <v>26</v>
      </c>
      <c r="F291" s="73"/>
      <c r="G291" s="86" t="s">
        <v>716</v>
      </c>
      <c r="H291" s="73" t="s">
        <v>650</v>
      </c>
      <c r="I291" s="73" t="s">
        <v>647</v>
      </c>
      <c r="J291" s="73"/>
      <c r="K291" s="83">
        <v>6.9100000000008608</v>
      </c>
      <c r="L291" s="86" t="s">
        <v>134</v>
      </c>
      <c r="M291" s="87">
        <v>6.3750000000000001E-2</v>
      </c>
      <c r="N291" s="87">
        <v>6.6200000000007586E-2</v>
      </c>
      <c r="O291" s="83">
        <v>884992.49160000007</v>
      </c>
      <c r="P291" s="85">
        <v>98.280749999999998</v>
      </c>
      <c r="Q291" s="73"/>
      <c r="R291" s="83">
        <v>3326.0282361540003</v>
      </c>
      <c r="S291" s="84">
        <v>1.2642749880000001E-3</v>
      </c>
      <c r="T291" s="84">
        <f t="shared" si="4"/>
        <v>1.4285342324584444E-3</v>
      </c>
      <c r="U291" s="84">
        <f>R291/'סכום נכסי הקרן'!$C$42</f>
        <v>5.3557028172093458E-5</v>
      </c>
    </row>
    <row r="292" spans="2:21">
      <c r="B292" s="76" t="s">
        <v>726</v>
      </c>
      <c r="C292" s="73" t="s">
        <v>727</v>
      </c>
      <c r="D292" s="86" t="s">
        <v>26</v>
      </c>
      <c r="E292" s="86" t="s">
        <v>26</v>
      </c>
      <c r="F292" s="73"/>
      <c r="G292" s="86" t="s">
        <v>696</v>
      </c>
      <c r="H292" s="73" t="s">
        <v>650</v>
      </c>
      <c r="I292" s="73" t="s">
        <v>647</v>
      </c>
      <c r="J292" s="73"/>
      <c r="K292" s="83">
        <v>3.459999999999988</v>
      </c>
      <c r="L292" s="86" t="s">
        <v>134</v>
      </c>
      <c r="M292" s="87">
        <v>8.1250000000000003E-2</v>
      </c>
      <c r="N292" s="87">
        <v>8.1600000000000505E-2</v>
      </c>
      <c r="O292" s="83">
        <v>2107124.9800000004</v>
      </c>
      <c r="P292" s="85">
        <v>100.77016999999999</v>
      </c>
      <c r="Q292" s="73"/>
      <c r="R292" s="83">
        <v>8119.7032247850011</v>
      </c>
      <c r="S292" s="84">
        <v>1.2040714171428575E-3</v>
      </c>
      <c r="T292" s="84">
        <f t="shared" si="4"/>
        <v>3.487424997756854E-3</v>
      </c>
      <c r="U292" s="84">
        <f>R292/'סכום נכסי הקרן'!$C$42</f>
        <v>1.3074668748504076E-4</v>
      </c>
    </row>
    <row r="293" spans="2:21">
      <c r="B293" s="76" t="s">
        <v>728</v>
      </c>
      <c r="C293" s="73" t="s">
        <v>729</v>
      </c>
      <c r="D293" s="86" t="s">
        <v>26</v>
      </c>
      <c r="E293" s="86" t="s">
        <v>26</v>
      </c>
      <c r="F293" s="73"/>
      <c r="G293" s="86" t="s">
        <v>696</v>
      </c>
      <c r="H293" s="73" t="s">
        <v>657</v>
      </c>
      <c r="I293" s="73" t="s">
        <v>647</v>
      </c>
      <c r="J293" s="73"/>
      <c r="K293" s="83">
        <v>4.1999999999999744</v>
      </c>
      <c r="L293" s="86" t="s">
        <v>136</v>
      </c>
      <c r="M293" s="87">
        <v>7.2499999999999995E-2</v>
      </c>
      <c r="N293" s="87">
        <v>7.5999999999999207E-2</v>
      </c>
      <c r="O293" s="83">
        <v>3761218.0893000006</v>
      </c>
      <c r="P293" s="85">
        <v>98.366420000000005</v>
      </c>
      <c r="Q293" s="73"/>
      <c r="R293" s="83">
        <v>14995.560884262</v>
      </c>
      <c r="S293" s="84">
        <v>3.0089744714400005E-3</v>
      </c>
      <c r="T293" s="84">
        <f t="shared" si="4"/>
        <v>6.440616416069184E-3</v>
      </c>
      <c r="U293" s="84">
        <f>R293/'סכום נכסי הקרן'!$C$42</f>
        <v>2.4146447946678739E-4</v>
      </c>
    </row>
    <row r="294" spans="2:21">
      <c r="B294" s="76" t="s">
        <v>730</v>
      </c>
      <c r="C294" s="73" t="s">
        <v>731</v>
      </c>
      <c r="D294" s="86" t="s">
        <v>26</v>
      </c>
      <c r="E294" s="86" t="s">
        <v>26</v>
      </c>
      <c r="F294" s="73"/>
      <c r="G294" s="86" t="s">
        <v>696</v>
      </c>
      <c r="H294" s="73" t="s">
        <v>657</v>
      </c>
      <c r="I294" s="73" t="s">
        <v>647</v>
      </c>
      <c r="J294" s="73"/>
      <c r="K294" s="83">
        <v>6.9999999999996181</v>
      </c>
      <c r="L294" s="86" t="s">
        <v>134</v>
      </c>
      <c r="M294" s="87">
        <v>7.1190000000000003E-2</v>
      </c>
      <c r="N294" s="87">
        <v>7.6599999999996934E-2</v>
      </c>
      <c r="O294" s="83">
        <v>2107124.9800000004</v>
      </c>
      <c r="P294" s="85">
        <v>97.892080000000007</v>
      </c>
      <c r="Q294" s="73"/>
      <c r="R294" s="83">
        <v>7887.7967906870026</v>
      </c>
      <c r="S294" s="84">
        <v>1.404749986666667E-3</v>
      </c>
      <c r="T294" s="84">
        <f t="shared" si="4"/>
        <v>3.3878208283648838E-3</v>
      </c>
      <c r="U294" s="84">
        <f>R294/'סכום נכסי הקרן'!$C$42</f>
        <v>1.2701243794101458E-4</v>
      </c>
    </row>
    <row r="295" spans="2:21">
      <c r="B295" s="76" t="s">
        <v>732</v>
      </c>
      <c r="C295" s="73" t="s">
        <v>733</v>
      </c>
      <c r="D295" s="86" t="s">
        <v>26</v>
      </c>
      <c r="E295" s="86" t="s">
        <v>26</v>
      </c>
      <c r="F295" s="73"/>
      <c r="G295" s="86" t="s">
        <v>721</v>
      </c>
      <c r="H295" s="73" t="s">
        <v>657</v>
      </c>
      <c r="I295" s="73" t="s">
        <v>647</v>
      </c>
      <c r="J295" s="73"/>
      <c r="K295" s="83">
        <v>3.0500000000000176</v>
      </c>
      <c r="L295" s="86" t="s">
        <v>134</v>
      </c>
      <c r="M295" s="87">
        <v>2.6249999999999999E-2</v>
      </c>
      <c r="N295" s="87">
        <v>7.6100000000001847E-2</v>
      </c>
      <c r="O295" s="83">
        <v>2671307.6933950004</v>
      </c>
      <c r="P295" s="85">
        <v>86.704629999999995</v>
      </c>
      <c r="Q295" s="73"/>
      <c r="R295" s="83">
        <v>8856.9473451170015</v>
      </c>
      <c r="S295" s="84">
        <v>2.1513777728878703E-3</v>
      </c>
      <c r="T295" s="84">
        <f t="shared" si="4"/>
        <v>3.8040724790154019E-3</v>
      </c>
      <c r="U295" s="84">
        <f>R295/'סכום נכסי הקרן'!$C$42</f>
        <v>1.4261808523600771E-4</v>
      </c>
    </row>
    <row r="296" spans="2:21">
      <c r="B296" s="76" t="s">
        <v>734</v>
      </c>
      <c r="C296" s="73" t="s">
        <v>735</v>
      </c>
      <c r="D296" s="86" t="s">
        <v>26</v>
      </c>
      <c r="E296" s="86" t="s">
        <v>26</v>
      </c>
      <c r="F296" s="73"/>
      <c r="G296" s="86" t="s">
        <v>721</v>
      </c>
      <c r="H296" s="73" t="s">
        <v>657</v>
      </c>
      <c r="I296" s="73" t="s">
        <v>647</v>
      </c>
      <c r="J296" s="73"/>
      <c r="K296" s="83">
        <v>1.8899999999998955</v>
      </c>
      <c r="L296" s="86" t="s">
        <v>134</v>
      </c>
      <c r="M296" s="87">
        <v>7.0499999999999993E-2</v>
      </c>
      <c r="N296" s="87">
        <v>6.92999999999937E-2</v>
      </c>
      <c r="O296" s="83">
        <v>1053562.4900000002</v>
      </c>
      <c r="P296" s="85">
        <v>100.08857999999999</v>
      </c>
      <c r="Q296" s="73"/>
      <c r="R296" s="83">
        <v>4032.3918256780012</v>
      </c>
      <c r="S296" s="84">
        <v>1.3272358724215865E-3</v>
      </c>
      <c r="T296" s="84">
        <f t="shared" si="4"/>
        <v>1.7319184783372696E-3</v>
      </c>
      <c r="U296" s="84">
        <f>R296/'סכום נכסי הקרן'!$C$42</f>
        <v>6.4931175346388931E-5</v>
      </c>
    </row>
    <row r="297" spans="2:21">
      <c r="B297" s="76" t="s">
        <v>736</v>
      </c>
      <c r="C297" s="73" t="s">
        <v>737</v>
      </c>
      <c r="D297" s="86" t="s">
        <v>26</v>
      </c>
      <c r="E297" s="86" t="s">
        <v>26</v>
      </c>
      <c r="F297" s="73"/>
      <c r="G297" s="86" t="s">
        <v>663</v>
      </c>
      <c r="H297" s="73" t="s">
        <v>657</v>
      </c>
      <c r="I297" s="73" t="s">
        <v>293</v>
      </c>
      <c r="J297" s="73"/>
      <c r="K297" s="83">
        <v>3.3999999999994359</v>
      </c>
      <c r="L297" s="86" t="s">
        <v>134</v>
      </c>
      <c r="M297" s="87">
        <v>5.5E-2</v>
      </c>
      <c r="N297" s="87">
        <v>9.539999999998855E-2</v>
      </c>
      <c r="O297" s="83">
        <v>737493.74300000013</v>
      </c>
      <c r="P297" s="85">
        <v>87.977109999999996</v>
      </c>
      <c r="Q297" s="73"/>
      <c r="R297" s="83">
        <v>2481.1094382960005</v>
      </c>
      <c r="S297" s="84">
        <v>7.3749374300000016E-4</v>
      </c>
      <c r="T297" s="84">
        <f t="shared" si="4"/>
        <v>1.065640311935545E-3</v>
      </c>
      <c r="U297" s="84">
        <f>R297/'סכום נכסי הקרן'!$C$42</f>
        <v>3.9951809981781914E-5</v>
      </c>
    </row>
    <row r="298" spans="2:21">
      <c r="B298" s="76" t="s">
        <v>738</v>
      </c>
      <c r="C298" s="73" t="s">
        <v>739</v>
      </c>
      <c r="D298" s="86" t="s">
        <v>26</v>
      </c>
      <c r="E298" s="86" t="s">
        <v>26</v>
      </c>
      <c r="F298" s="73"/>
      <c r="G298" s="86" t="s">
        <v>663</v>
      </c>
      <c r="H298" s="73" t="s">
        <v>657</v>
      </c>
      <c r="I298" s="73" t="s">
        <v>293</v>
      </c>
      <c r="J298" s="73"/>
      <c r="K298" s="83">
        <v>2.9799999999999809</v>
      </c>
      <c r="L298" s="86" t="s">
        <v>134</v>
      </c>
      <c r="M298" s="87">
        <v>0.06</v>
      </c>
      <c r="N298" s="87">
        <v>9.0699999999999392E-2</v>
      </c>
      <c r="O298" s="83">
        <v>3319775.4059900003</v>
      </c>
      <c r="P298" s="85">
        <v>92.069670000000002</v>
      </c>
      <c r="Q298" s="73"/>
      <c r="R298" s="83">
        <v>11688.079520039</v>
      </c>
      <c r="S298" s="84">
        <v>4.4263672079866674E-3</v>
      </c>
      <c r="T298" s="84">
        <f t="shared" si="4"/>
        <v>5.0200480935721943E-3</v>
      </c>
      <c r="U298" s="84">
        <f>R298/'סכום נכסי הקרן'!$C$42</f>
        <v>1.882061003956593E-4</v>
      </c>
    </row>
    <row r="299" spans="2:21">
      <c r="B299" s="76" t="s">
        <v>740</v>
      </c>
      <c r="C299" s="73" t="s">
        <v>741</v>
      </c>
      <c r="D299" s="86" t="s">
        <v>26</v>
      </c>
      <c r="E299" s="86" t="s">
        <v>26</v>
      </c>
      <c r="F299" s="73"/>
      <c r="G299" s="86" t="s">
        <v>742</v>
      </c>
      <c r="H299" s="73" t="s">
        <v>657</v>
      </c>
      <c r="I299" s="73" t="s">
        <v>293</v>
      </c>
      <c r="J299" s="73"/>
      <c r="K299" s="83">
        <v>6.0899999999999741</v>
      </c>
      <c r="L299" s="86" t="s">
        <v>136</v>
      </c>
      <c r="M299" s="87">
        <v>6.6250000000000003E-2</v>
      </c>
      <c r="N299" s="87">
        <v>6.4599999999999255E-2</v>
      </c>
      <c r="O299" s="83">
        <v>4214249.9600000009</v>
      </c>
      <c r="P299" s="85">
        <v>101.98945000000001</v>
      </c>
      <c r="Q299" s="73"/>
      <c r="R299" s="83">
        <v>17420.590371205002</v>
      </c>
      <c r="S299" s="84">
        <v>5.6189999466666682E-3</v>
      </c>
      <c r="T299" s="84">
        <f t="shared" si="4"/>
        <v>7.4821703028230243E-3</v>
      </c>
      <c r="U299" s="84">
        <f>R299/'סכום נכסי הקרן'!$C$42</f>
        <v>2.805132677899272E-4</v>
      </c>
    </row>
    <row r="300" spans="2:21">
      <c r="B300" s="76" t="s">
        <v>743</v>
      </c>
      <c r="C300" s="73" t="s">
        <v>744</v>
      </c>
      <c r="D300" s="86" t="s">
        <v>26</v>
      </c>
      <c r="E300" s="86" t="s">
        <v>26</v>
      </c>
      <c r="F300" s="73"/>
      <c r="G300" s="86" t="s">
        <v>721</v>
      </c>
      <c r="H300" s="73" t="s">
        <v>657</v>
      </c>
      <c r="I300" s="73" t="s">
        <v>293</v>
      </c>
      <c r="J300" s="73"/>
      <c r="K300" s="83">
        <v>1.3300000000000951</v>
      </c>
      <c r="L300" s="86" t="s">
        <v>134</v>
      </c>
      <c r="M300" s="87">
        <v>4.2500000000000003E-2</v>
      </c>
      <c r="N300" s="87">
        <v>7.6200000000002752E-2</v>
      </c>
      <c r="O300" s="83">
        <v>2317837.4780000006</v>
      </c>
      <c r="P300" s="85">
        <v>96.11806</v>
      </c>
      <c r="Q300" s="73"/>
      <c r="R300" s="83">
        <v>8519.3378429430013</v>
      </c>
      <c r="S300" s="84">
        <v>4.8796578484210538E-3</v>
      </c>
      <c r="T300" s="84">
        <f t="shared" si="4"/>
        <v>3.6590686796440239E-3</v>
      </c>
      <c r="U300" s="84">
        <f>R300/'סכום נכסי הקרן'!$C$42</f>
        <v>1.3718176289137019E-4</v>
      </c>
    </row>
    <row r="301" spans="2:21">
      <c r="B301" s="76" t="s">
        <v>745</v>
      </c>
      <c r="C301" s="73" t="s">
        <v>746</v>
      </c>
      <c r="D301" s="86" t="s">
        <v>26</v>
      </c>
      <c r="E301" s="86" t="s">
        <v>26</v>
      </c>
      <c r="F301" s="73"/>
      <c r="G301" s="86" t="s">
        <v>721</v>
      </c>
      <c r="H301" s="73" t="s">
        <v>657</v>
      </c>
      <c r="I301" s="73" t="s">
        <v>293</v>
      </c>
      <c r="J301" s="73"/>
      <c r="K301" s="83">
        <v>4.560000000000505</v>
      </c>
      <c r="L301" s="86" t="s">
        <v>134</v>
      </c>
      <c r="M301" s="87">
        <v>3.125E-2</v>
      </c>
      <c r="N301" s="87">
        <v>7.6600000000010451E-2</v>
      </c>
      <c r="O301" s="83">
        <v>1053562.4900000002</v>
      </c>
      <c r="P301" s="85">
        <v>82.666330000000002</v>
      </c>
      <c r="Q301" s="73"/>
      <c r="R301" s="83">
        <v>3330.4802172220006</v>
      </c>
      <c r="S301" s="84">
        <v>1.404749986666667E-3</v>
      </c>
      <c r="T301" s="84">
        <f t="shared" si="4"/>
        <v>1.4304463651603752E-3</v>
      </c>
      <c r="U301" s="84">
        <f>R301/'סכום נכסי הקרן'!$C$42</f>
        <v>5.3628715740132942E-5</v>
      </c>
    </row>
    <row r="302" spans="2:21">
      <c r="B302" s="76" t="s">
        <v>747</v>
      </c>
      <c r="C302" s="73" t="s">
        <v>748</v>
      </c>
      <c r="D302" s="86" t="s">
        <v>26</v>
      </c>
      <c r="E302" s="86" t="s">
        <v>26</v>
      </c>
      <c r="F302" s="73"/>
      <c r="G302" s="86" t="s">
        <v>742</v>
      </c>
      <c r="H302" s="73" t="s">
        <v>657</v>
      </c>
      <c r="I302" s="73" t="s">
        <v>647</v>
      </c>
      <c r="J302" s="73"/>
      <c r="K302" s="83">
        <v>4.3599999999999932</v>
      </c>
      <c r="L302" s="86" t="s">
        <v>136</v>
      </c>
      <c r="M302" s="87">
        <v>4.8750000000000002E-2</v>
      </c>
      <c r="N302" s="87">
        <v>5.7099999999999887E-2</v>
      </c>
      <c r="O302" s="83">
        <v>2886761.2226000004</v>
      </c>
      <c r="P302" s="85">
        <v>97.068420000000003</v>
      </c>
      <c r="Q302" s="73"/>
      <c r="R302" s="83">
        <v>11357.327091403002</v>
      </c>
      <c r="S302" s="84">
        <v>2.8867612226000003E-3</v>
      </c>
      <c r="T302" s="84">
        <f t="shared" si="4"/>
        <v>4.8779894178101234E-3</v>
      </c>
      <c r="U302" s="84">
        <f>R302/'סכום נכסי הקרן'!$C$42</f>
        <v>1.8288019337361609E-4</v>
      </c>
    </row>
    <row r="303" spans="2:21">
      <c r="B303" s="76" t="s">
        <v>749</v>
      </c>
      <c r="C303" s="73" t="s">
        <v>750</v>
      </c>
      <c r="D303" s="86" t="s">
        <v>26</v>
      </c>
      <c r="E303" s="86" t="s">
        <v>26</v>
      </c>
      <c r="F303" s="73"/>
      <c r="G303" s="86" t="s">
        <v>751</v>
      </c>
      <c r="H303" s="73" t="s">
        <v>657</v>
      </c>
      <c r="I303" s="73" t="s">
        <v>647</v>
      </c>
      <c r="J303" s="73"/>
      <c r="K303" s="83">
        <v>7.2500000000002096</v>
      </c>
      <c r="L303" s="86" t="s">
        <v>134</v>
      </c>
      <c r="M303" s="87">
        <v>5.9000000000000004E-2</v>
      </c>
      <c r="N303" s="87">
        <v>6.6400000000001777E-2</v>
      </c>
      <c r="O303" s="83">
        <v>2949974.9720000005</v>
      </c>
      <c r="P303" s="85">
        <v>94.992279999999994</v>
      </c>
      <c r="Q303" s="73"/>
      <c r="R303" s="83">
        <v>10715.797958047002</v>
      </c>
      <c r="S303" s="84">
        <v>5.8999499440000013E-3</v>
      </c>
      <c r="T303" s="84">
        <f t="shared" si="4"/>
        <v>4.6024516703680983E-3</v>
      </c>
      <c r="U303" s="84">
        <f>R303/'סכום נכסי הקרן'!$C$42</f>
        <v>1.7255003637287584E-4</v>
      </c>
    </row>
    <row r="304" spans="2:21">
      <c r="B304" s="76" t="s">
        <v>752</v>
      </c>
      <c r="C304" s="73" t="s">
        <v>753</v>
      </c>
      <c r="D304" s="86" t="s">
        <v>26</v>
      </c>
      <c r="E304" s="86" t="s">
        <v>26</v>
      </c>
      <c r="F304" s="73"/>
      <c r="G304" s="86" t="s">
        <v>754</v>
      </c>
      <c r="H304" s="73" t="s">
        <v>657</v>
      </c>
      <c r="I304" s="73" t="s">
        <v>647</v>
      </c>
      <c r="J304" s="73"/>
      <c r="K304" s="83">
        <v>6.8600000000002526</v>
      </c>
      <c r="L304" s="86" t="s">
        <v>134</v>
      </c>
      <c r="M304" s="87">
        <v>3.15E-2</v>
      </c>
      <c r="N304" s="87">
        <v>7.1900000000002795E-2</v>
      </c>
      <c r="O304" s="83">
        <v>2107124.9800000004</v>
      </c>
      <c r="P304" s="85">
        <v>76.870750000000001</v>
      </c>
      <c r="Q304" s="73"/>
      <c r="R304" s="83">
        <v>6193.9728537540004</v>
      </c>
      <c r="S304" s="84">
        <v>3.24989547586475E-3</v>
      </c>
      <c r="T304" s="84">
        <f t="shared" si="4"/>
        <v>2.6603208476478554E-3</v>
      </c>
      <c r="U304" s="84">
        <f>R304/'סכום נכסי הקרן'!$C$42</f>
        <v>9.9737811910243055E-5</v>
      </c>
    </row>
    <row r="305" spans="2:21">
      <c r="B305" s="76" t="s">
        <v>755</v>
      </c>
      <c r="C305" s="73" t="s">
        <v>756</v>
      </c>
      <c r="D305" s="86" t="s">
        <v>26</v>
      </c>
      <c r="E305" s="86" t="s">
        <v>26</v>
      </c>
      <c r="F305" s="73"/>
      <c r="G305" s="86" t="s">
        <v>757</v>
      </c>
      <c r="H305" s="73" t="s">
        <v>657</v>
      </c>
      <c r="I305" s="73" t="s">
        <v>293</v>
      </c>
      <c r="J305" s="73"/>
      <c r="K305" s="83">
        <v>7.2099999999998872</v>
      </c>
      <c r="L305" s="86" t="s">
        <v>134</v>
      </c>
      <c r="M305" s="87">
        <v>6.25E-2</v>
      </c>
      <c r="N305" s="87">
        <v>6.7399999999999641E-2</v>
      </c>
      <c r="O305" s="83">
        <v>2633906.2250000006</v>
      </c>
      <c r="P305" s="85">
        <v>98.270499999999998</v>
      </c>
      <c r="Q305" s="73"/>
      <c r="R305" s="83">
        <v>9897.8611715910029</v>
      </c>
      <c r="S305" s="84">
        <v>4.3898437083333339E-3</v>
      </c>
      <c r="T305" s="84">
        <f t="shared" si="4"/>
        <v>4.251146565156314E-3</v>
      </c>
      <c r="U305" s="84">
        <f>R305/'סכום נכסי הקרן'!$C$42</f>
        <v>1.5937929325078191E-4</v>
      </c>
    </row>
    <row r="306" spans="2:21">
      <c r="B306" s="76" t="s">
        <v>758</v>
      </c>
      <c r="C306" s="73" t="s">
        <v>759</v>
      </c>
      <c r="D306" s="86" t="s">
        <v>26</v>
      </c>
      <c r="E306" s="86" t="s">
        <v>26</v>
      </c>
      <c r="F306" s="73"/>
      <c r="G306" s="86" t="s">
        <v>708</v>
      </c>
      <c r="H306" s="73" t="s">
        <v>657</v>
      </c>
      <c r="I306" s="73" t="s">
        <v>293</v>
      </c>
      <c r="J306" s="73"/>
      <c r="K306" s="83">
        <v>4.3700000000001253</v>
      </c>
      <c r="L306" s="86" t="s">
        <v>134</v>
      </c>
      <c r="M306" s="87">
        <v>4.4999999999999998E-2</v>
      </c>
      <c r="N306" s="87">
        <v>6.9800000000002305E-2</v>
      </c>
      <c r="O306" s="83">
        <v>3177228.4010930005</v>
      </c>
      <c r="P306" s="85">
        <v>90.208500000000001</v>
      </c>
      <c r="Q306" s="73"/>
      <c r="R306" s="83">
        <v>10960.081436726003</v>
      </c>
      <c r="S306" s="84">
        <v>5.2953806684883338E-3</v>
      </c>
      <c r="T306" s="84">
        <f t="shared" si="4"/>
        <v>4.7073717994047986E-3</v>
      </c>
      <c r="U306" s="84">
        <f>R306/'סכום נכסי הקרן'!$C$42</f>
        <v>1.7648358600645222E-4</v>
      </c>
    </row>
    <row r="307" spans="2:21">
      <c r="B307" s="76" t="s">
        <v>760</v>
      </c>
      <c r="C307" s="73" t="s">
        <v>761</v>
      </c>
      <c r="D307" s="86" t="s">
        <v>26</v>
      </c>
      <c r="E307" s="86" t="s">
        <v>26</v>
      </c>
      <c r="F307" s="73"/>
      <c r="G307" s="86" t="s">
        <v>663</v>
      </c>
      <c r="H307" s="73" t="s">
        <v>657</v>
      </c>
      <c r="I307" s="73" t="s">
        <v>293</v>
      </c>
      <c r="J307" s="73"/>
      <c r="K307" s="83">
        <v>6.9299999999999669</v>
      </c>
      <c r="L307" s="86" t="s">
        <v>134</v>
      </c>
      <c r="M307" s="87">
        <v>0.04</v>
      </c>
      <c r="N307" s="87">
        <v>6.55000000000001E-2</v>
      </c>
      <c r="O307" s="83">
        <v>1580343.7350000003</v>
      </c>
      <c r="P307" s="85">
        <v>84.433329999999998</v>
      </c>
      <c r="Q307" s="73"/>
      <c r="R307" s="83">
        <v>5102.5042810690011</v>
      </c>
      <c r="S307" s="84">
        <v>1.5803437350000004E-3</v>
      </c>
      <c r="T307" s="84">
        <f t="shared" si="4"/>
        <v>2.1915334204142141E-3</v>
      </c>
      <c r="U307" s="84">
        <f>R307/'סכום נכסי הקרן'!$C$42</f>
        <v>8.2162551285324361E-5</v>
      </c>
    </row>
    <row r="308" spans="2:21">
      <c r="B308" s="76" t="s">
        <v>762</v>
      </c>
      <c r="C308" s="73" t="s">
        <v>763</v>
      </c>
      <c r="D308" s="86" t="s">
        <v>26</v>
      </c>
      <c r="E308" s="86" t="s">
        <v>26</v>
      </c>
      <c r="F308" s="73"/>
      <c r="G308" s="86" t="s">
        <v>663</v>
      </c>
      <c r="H308" s="73" t="s">
        <v>657</v>
      </c>
      <c r="I308" s="73" t="s">
        <v>293</v>
      </c>
      <c r="J308" s="73"/>
      <c r="K308" s="83">
        <v>2.94999999999999</v>
      </c>
      <c r="L308" s="86" t="s">
        <v>134</v>
      </c>
      <c r="M308" s="87">
        <v>6.8750000000000006E-2</v>
      </c>
      <c r="N308" s="87">
        <v>6.8400000000000058E-2</v>
      </c>
      <c r="O308" s="83">
        <v>2633906.2250000006</v>
      </c>
      <c r="P308" s="85">
        <v>101.36229</v>
      </c>
      <c r="Q308" s="73"/>
      <c r="R308" s="83">
        <v>10209.268204838003</v>
      </c>
      <c r="S308" s="84">
        <v>3.8771888717479188E-3</v>
      </c>
      <c r="T308" s="84">
        <f t="shared" si="4"/>
        <v>4.3848963639060885E-3</v>
      </c>
      <c r="U308" s="84">
        <f>R308/'סכום נכסי הקרן'!$C$42</f>
        <v>1.6439369302986587E-4</v>
      </c>
    </row>
    <row r="309" spans="2:21">
      <c r="B309" s="76" t="s">
        <v>764</v>
      </c>
      <c r="C309" s="73" t="s">
        <v>765</v>
      </c>
      <c r="D309" s="86" t="s">
        <v>26</v>
      </c>
      <c r="E309" s="86" t="s">
        <v>26</v>
      </c>
      <c r="F309" s="73"/>
      <c r="G309" s="86" t="s">
        <v>716</v>
      </c>
      <c r="H309" s="73" t="s">
        <v>657</v>
      </c>
      <c r="I309" s="73" t="s">
        <v>293</v>
      </c>
      <c r="J309" s="73"/>
      <c r="K309" s="83">
        <v>4.2499999999993792</v>
      </c>
      <c r="L309" s="86" t="s">
        <v>134</v>
      </c>
      <c r="M309" s="87">
        <v>7.0499999999999993E-2</v>
      </c>
      <c r="N309" s="87">
        <v>7.0599999999990906E-2</v>
      </c>
      <c r="O309" s="83">
        <v>316068.74700000003</v>
      </c>
      <c r="P309" s="85">
        <v>100.08575</v>
      </c>
      <c r="Q309" s="73"/>
      <c r="R309" s="83">
        <v>1209.6833032350003</v>
      </c>
      <c r="S309" s="84">
        <v>4.5152678142857148E-4</v>
      </c>
      <c r="T309" s="84">
        <f t="shared" si="4"/>
        <v>5.1956083544944212E-4</v>
      </c>
      <c r="U309" s="84">
        <f>R309/'סכום נכסי הקרן'!$C$42</f>
        <v>1.9478801185880327E-5</v>
      </c>
    </row>
    <row r="310" spans="2:21">
      <c r="B310" s="76" t="s">
        <v>766</v>
      </c>
      <c r="C310" s="73" t="s">
        <v>767</v>
      </c>
      <c r="D310" s="86" t="s">
        <v>26</v>
      </c>
      <c r="E310" s="86" t="s">
        <v>26</v>
      </c>
      <c r="F310" s="73"/>
      <c r="G310" s="86" t="s">
        <v>696</v>
      </c>
      <c r="H310" s="73" t="s">
        <v>657</v>
      </c>
      <c r="I310" s="73" t="s">
        <v>647</v>
      </c>
      <c r="J310" s="73"/>
      <c r="K310" s="83">
        <v>3.7600000000000779</v>
      </c>
      <c r="L310" s="86" t="s">
        <v>137</v>
      </c>
      <c r="M310" s="87">
        <v>7.4160000000000004E-2</v>
      </c>
      <c r="N310" s="87">
        <v>7.5800000000001505E-2</v>
      </c>
      <c r="O310" s="83">
        <v>3582112.466</v>
      </c>
      <c r="P310" s="85">
        <v>101.56543000000001</v>
      </c>
      <c r="Q310" s="73"/>
      <c r="R310" s="83">
        <v>17019.078682918</v>
      </c>
      <c r="S310" s="84">
        <v>5.5109422553846158E-3</v>
      </c>
      <c r="T310" s="84">
        <f t="shared" si="4"/>
        <v>7.3097204164343831E-3</v>
      </c>
      <c r="U310" s="84">
        <f>R310/'סכום נכסי הקרן'!$C$42</f>
        <v>2.7404796705457409E-4</v>
      </c>
    </row>
    <row r="311" spans="2:21">
      <c r="B311" s="76" t="s">
        <v>768</v>
      </c>
      <c r="C311" s="73" t="s">
        <v>769</v>
      </c>
      <c r="D311" s="86" t="s">
        <v>26</v>
      </c>
      <c r="E311" s="86" t="s">
        <v>26</v>
      </c>
      <c r="F311" s="73"/>
      <c r="G311" s="86" t="s">
        <v>693</v>
      </c>
      <c r="H311" s="73" t="s">
        <v>657</v>
      </c>
      <c r="I311" s="73" t="s">
        <v>647</v>
      </c>
      <c r="J311" s="73"/>
      <c r="K311" s="83">
        <v>3.1</v>
      </c>
      <c r="L311" s="86" t="s">
        <v>134</v>
      </c>
      <c r="M311" s="87">
        <v>4.7E-2</v>
      </c>
      <c r="N311" s="87">
        <v>7.8399999999999151E-2</v>
      </c>
      <c r="O311" s="83">
        <v>2001768.7310000001</v>
      </c>
      <c r="P311" s="85">
        <v>91.355890000000002</v>
      </c>
      <c r="Q311" s="73"/>
      <c r="R311" s="83">
        <v>6993.0773550400008</v>
      </c>
      <c r="S311" s="84">
        <v>4.0366378927203066E-3</v>
      </c>
      <c r="T311" s="84">
        <f t="shared" si="4"/>
        <v>3.0035374574739629E-3</v>
      </c>
      <c r="U311" s="84">
        <f>R311/'סכום נכסי הקרן'!$C$42</f>
        <v>1.1260531009399552E-4</v>
      </c>
    </row>
    <row r="312" spans="2:21">
      <c r="B312" s="76" t="s">
        <v>770</v>
      </c>
      <c r="C312" s="73" t="s">
        <v>771</v>
      </c>
      <c r="D312" s="86" t="s">
        <v>26</v>
      </c>
      <c r="E312" s="86" t="s">
        <v>26</v>
      </c>
      <c r="F312" s="73"/>
      <c r="G312" s="86" t="s">
        <v>721</v>
      </c>
      <c r="H312" s="73" t="s">
        <v>657</v>
      </c>
      <c r="I312" s="73" t="s">
        <v>647</v>
      </c>
      <c r="J312" s="73"/>
      <c r="K312" s="83">
        <v>3.910000000000013</v>
      </c>
      <c r="L312" s="86" t="s">
        <v>134</v>
      </c>
      <c r="M312" s="87">
        <v>7.9500000000000001E-2</v>
      </c>
      <c r="N312" s="87">
        <v>8.1799999999999734E-2</v>
      </c>
      <c r="O312" s="83">
        <v>1580343.7350000003</v>
      </c>
      <c r="P312" s="85">
        <v>101.19292</v>
      </c>
      <c r="Q312" s="73"/>
      <c r="R312" s="83">
        <v>6115.3251935120006</v>
      </c>
      <c r="S312" s="84">
        <v>2.4312980538461542E-3</v>
      </c>
      <c r="T312" s="84">
        <f t="shared" si="4"/>
        <v>2.6265415568597615E-3</v>
      </c>
      <c r="U312" s="84">
        <f>R312/'סכום נכסי הקרן'!$C$42</f>
        <v>9.847139603635959E-5</v>
      </c>
    </row>
    <row r="313" spans="2:21">
      <c r="B313" s="76" t="s">
        <v>772</v>
      </c>
      <c r="C313" s="73" t="s">
        <v>773</v>
      </c>
      <c r="D313" s="86" t="s">
        <v>26</v>
      </c>
      <c r="E313" s="86" t="s">
        <v>26</v>
      </c>
      <c r="F313" s="73"/>
      <c r="G313" s="86" t="s">
        <v>696</v>
      </c>
      <c r="H313" s="73" t="s">
        <v>774</v>
      </c>
      <c r="I313" s="73" t="s">
        <v>682</v>
      </c>
      <c r="J313" s="73"/>
      <c r="K313" s="83">
        <v>3.2900000000000644</v>
      </c>
      <c r="L313" s="86" t="s">
        <v>134</v>
      </c>
      <c r="M313" s="87">
        <v>6.8750000000000006E-2</v>
      </c>
      <c r="N313" s="87">
        <v>8.4799999999998169E-2</v>
      </c>
      <c r="O313" s="83">
        <v>1137847.4892000002</v>
      </c>
      <c r="P313" s="85">
        <v>96.239750000000001</v>
      </c>
      <c r="Q313" s="73"/>
      <c r="R313" s="83">
        <v>4187.5154778370006</v>
      </c>
      <c r="S313" s="84">
        <v>2.2756949784000003E-3</v>
      </c>
      <c r="T313" s="84">
        <f t="shared" si="4"/>
        <v>1.7985443250346355E-3</v>
      </c>
      <c r="U313" s="84">
        <f>R313/'סכום נכסי הקרן'!$C$42</f>
        <v>6.7429038027928985E-5</v>
      </c>
    </row>
    <row r="314" spans="2:21">
      <c r="B314" s="76" t="s">
        <v>775</v>
      </c>
      <c r="C314" s="73" t="s">
        <v>776</v>
      </c>
      <c r="D314" s="86" t="s">
        <v>26</v>
      </c>
      <c r="E314" s="86" t="s">
        <v>26</v>
      </c>
      <c r="F314" s="73"/>
      <c r="G314" s="86" t="s">
        <v>675</v>
      </c>
      <c r="H314" s="73" t="s">
        <v>657</v>
      </c>
      <c r="I314" s="73" t="s">
        <v>293</v>
      </c>
      <c r="J314" s="73"/>
      <c r="K314" s="83">
        <v>1.8099999999998941</v>
      </c>
      <c r="L314" s="86" t="s">
        <v>134</v>
      </c>
      <c r="M314" s="87">
        <v>5.7500000000000002E-2</v>
      </c>
      <c r="N314" s="87">
        <v>7.9099999999997422E-2</v>
      </c>
      <c r="O314" s="83">
        <v>892894.21027500008</v>
      </c>
      <c r="P314" s="85">
        <v>96.763720000000006</v>
      </c>
      <c r="Q314" s="73"/>
      <c r="R314" s="83">
        <v>3303.9271037350004</v>
      </c>
      <c r="S314" s="84">
        <v>1.2755631575357145E-3</v>
      </c>
      <c r="T314" s="84">
        <f t="shared" si="4"/>
        <v>1.4190417621620568E-3</v>
      </c>
      <c r="U314" s="84">
        <f>R314/'סכום נכסי הקרן'!$C$42</f>
        <v>5.3201146956554457E-5</v>
      </c>
    </row>
    <row r="315" spans="2:21">
      <c r="B315" s="76" t="s">
        <v>777</v>
      </c>
      <c r="C315" s="73" t="s">
        <v>778</v>
      </c>
      <c r="D315" s="86" t="s">
        <v>26</v>
      </c>
      <c r="E315" s="86" t="s">
        <v>26</v>
      </c>
      <c r="F315" s="73"/>
      <c r="G315" s="86" t="s">
        <v>742</v>
      </c>
      <c r="H315" s="73" t="s">
        <v>657</v>
      </c>
      <c r="I315" s="73" t="s">
        <v>647</v>
      </c>
      <c r="J315" s="73"/>
      <c r="K315" s="83">
        <v>3.950000000000021</v>
      </c>
      <c r="L315" s="86" t="s">
        <v>136</v>
      </c>
      <c r="M315" s="87">
        <v>0.04</v>
      </c>
      <c r="N315" s="87">
        <v>6.0699999999999699E-2</v>
      </c>
      <c r="O315" s="83">
        <v>2528549.9760000003</v>
      </c>
      <c r="P315" s="85">
        <v>93.701669999999993</v>
      </c>
      <c r="Q315" s="73"/>
      <c r="R315" s="83">
        <v>9602.9833633040016</v>
      </c>
      <c r="S315" s="84">
        <v>2.5285499760000002E-3</v>
      </c>
      <c r="T315" s="84">
        <f t="shared" si="4"/>
        <v>4.1244960938971176E-3</v>
      </c>
      <c r="U315" s="84">
        <f>R315/'סכום נכסי הקרן'!$C$42</f>
        <v>1.5463105361947503E-4</v>
      </c>
    </row>
    <row r="316" spans="2:21">
      <c r="B316" s="76" t="s">
        <v>779</v>
      </c>
      <c r="C316" s="73" t="s">
        <v>780</v>
      </c>
      <c r="D316" s="86" t="s">
        <v>26</v>
      </c>
      <c r="E316" s="86" t="s">
        <v>26</v>
      </c>
      <c r="F316" s="73"/>
      <c r="G316" s="86" t="s">
        <v>781</v>
      </c>
      <c r="H316" s="73" t="s">
        <v>657</v>
      </c>
      <c r="I316" s="73" t="s">
        <v>647</v>
      </c>
      <c r="J316" s="73"/>
      <c r="K316" s="83">
        <v>3.7399999999999087</v>
      </c>
      <c r="L316" s="86" t="s">
        <v>136</v>
      </c>
      <c r="M316" s="87">
        <v>4.6249999999999999E-2</v>
      </c>
      <c r="N316" s="87">
        <v>5.7099999999999207E-2</v>
      </c>
      <c r="O316" s="83">
        <v>2159803.1045000004</v>
      </c>
      <c r="P316" s="85">
        <v>100.33504000000001</v>
      </c>
      <c r="Q316" s="73"/>
      <c r="R316" s="83">
        <v>8783.2271165700022</v>
      </c>
      <c r="S316" s="84">
        <v>3.599671840833334E-3</v>
      </c>
      <c r="T316" s="84">
        <f t="shared" si="4"/>
        <v>3.7724095277032912E-3</v>
      </c>
      <c r="U316" s="84">
        <f>R316/'סכום נכסי הקרן'!$C$42</f>
        <v>1.4143101282506804E-4</v>
      </c>
    </row>
    <row r="317" spans="2:21">
      <c r="B317" s="76" t="s">
        <v>782</v>
      </c>
      <c r="C317" s="73" t="s">
        <v>783</v>
      </c>
      <c r="D317" s="86" t="s">
        <v>26</v>
      </c>
      <c r="E317" s="86" t="s">
        <v>26</v>
      </c>
      <c r="F317" s="73"/>
      <c r="G317" s="86" t="s">
        <v>716</v>
      </c>
      <c r="H317" s="73" t="s">
        <v>657</v>
      </c>
      <c r="I317" s="73" t="s">
        <v>647</v>
      </c>
      <c r="J317" s="73"/>
      <c r="K317" s="83">
        <v>4.2799999999997791</v>
      </c>
      <c r="L317" s="86" t="s">
        <v>136</v>
      </c>
      <c r="M317" s="87">
        <v>4.6249999999999999E-2</v>
      </c>
      <c r="N317" s="87">
        <v>7.3699999999996685E-2</v>
      </c>
      <c r="O317" s="83">
        <v>1485523.1109</v>
      </c>
      <c r="P317" s="85">
        <v>90.165480000000002</v>
      </c>
      <c r="Q317" s="73"/>
      <c r="R317" s="83">
        <v>5428.839744840001</v>
      </c>
      <c r="S317" s="84">
        <v>9.903487406E-4</v>
      </c>
      <c r="T317" s="84">
        <f t="shared" si="4"/>
        <v>2.3316950029872887E-3</v>
      </c>
      <c r="U317" s="84">
        <f>R317/'סכום נכסי הקרן'!$C$42</f>
        <v>8.7417334584141609E-5</v>
      </c>
    </row>
    <row r="318" spans="2:21">
      <c r="B318" s="76" t="s">
        <v>784</v>
      </c>
      <c r="C318" s="73" t="s">
        <v>785</v>
      </c>
      <c r="D318" s="86" t="s">
        <v>26</v>
      </c>
      <c r="E318" s="86" t="s">
        <v>26</v>
      </c>
      <c r="F318" s="73"/>
      <c r="G318" s="86" t="s">
        <v>742</v>
      </c>
      <c r="H318" s="73" t="s">
        <v>657</v>
      </c>
      <c r="I318" s="73" t="s">
        <v>647</v>
      </c>
      <c r="J318" s="73"/>
      <c r="K318" s="83">
        <v>6.7200000000001738</v>
      </c>
      <c r="L318" s="86" t="s">
        <v>136</v>
      </c>
      <c r="M318" s="87">
        <v>7.8750000000000001E-2</v>
      </c>
      <c r="N318" s="87">
        <v>7.6200000000002002E-2</v>
      </c>
      <c r="O318" s="83">
        <v>2844618.7230000007</v>
      </c>
      <c r="P318" s="85">
        <v>101.75939</v>
      </c>
      <c r="Q318" s="73"/>
      <c r="R318" s="83">
        <v>11732.373837793002</v>
      </c>
      <c r="S318" s="84">
        <v>3.7928249640000011E-3</v>
      </c>
      <c r="T318" s="84">
        <f t="shared" si="4"/>
        <v>5.0390725710336816E-3</v>
      </c>
      <c r="U318" s="84">
        <f>R318/'סכום נכסי הקרן'!$C$42</f>
        <v>1.8891934509936568E-4</v>
      </c>
    </row>
    <row r="319" spans="2:21">
      <c r="B319" s="76" t="s">
        <v>786</v>
      </c>
      <c r="C319" s="73" t="s">
        <v>787</v>
      </c>
      <c r="D319" s="86" t="s">
        <v>26</v>
      </c>
      <c r="E319" s="86" t="s">
        <v>26</v>
      </c>
      <c r="F319" s="73"/>
      <c r="G319" s="86" t="s">
        <v>788</v>
      </c>
      <c r="H319" s="73" t="s">
        <v>657</v>
      </c>
      <c r="I319" s="73" t="s">
        <v>293</v>
      </c>
      <c r="J319" s="73"/>
      <c r="K319" s="83">
        <v>7.0300000000001202</v>
      </c>
      <c r="L319" s="86" t="s">
        <v>134</v>
      </c>
      <c r="M319" s="87">
        <v>4.2790000000000002E-2</v>
      </c>
      <c r="N319" s="87">
        <v>6.6600000000001505E-2</v>
      </c>
      <c r="O319" s="83">
        <v>4214249.9600000009</v>
      </c>
      <c r="P319" s="85">
        <v>84.753290000000007</v>
      </c>
      <c r="Q319" s="73"/>
      <c r="R319" s="83">
        <v>13658.240303812003</v>
      </c>
      <c r="S319" s="84">
        <v>8.4482078993876938E-4</v>
      </c>
      <c r="T319" s="84">
        <f t="shared" si="4"/>
        <v>5.8662351741489149E-3</v>
      </c>
      <c r="U319" s="84">
        <f>R319/'סכום נכסי הקרן'!$C$42</f>
        <v>2.1993041212973408E-4</v>
      </c>
    </row>
    <row r="320" spans="2:21">
      <c r="B320" s="76" t="s">
        <v>789</v>
      </c>
      <c r="C320" s="73" t="s">
        <v>790</v>
      </c>
      <c r="D320" s="86" t="s">
        <v>26</v>
      </c>
      <c r="E320" s="86" t="s">
        <v>26</v>
      </c>
      <c r="F320" s="73"/>
      <c r="G320" s="86" t="s">
        <v>708</v>
      </c>
      <c r="H320" s="73" t="s">
        <v>791</v>
      </c>
      <c r="I320" s="73" t="s">
        <v>293</v>
      </c>
      <c r="J320" s="73"/>
      <c r="K320" s="83">
        <v>1.6100000000001229</v>
      </c>
      <c r="L320" s="86" t="s">
        <v>134</v>
      </c>
      <c r="M320" s="87">
        <v>6.5000000000000002E-2</v>
      </c>
      <c r="N320" s="87">
        <v>7.8500000000006634E-2</v>
      </c>
      <c r="O320" s="83">
        <v>1053562.4900000002</v>
      </c>
      <c r="P320" s="85">
        <v>99.104830000000007</v>
      </c>
      <c r="Q320" s="73"/>
      <c r="R320" s="83">
        <v>3992.7582797910004</v>
      </c>
      <c r="S320" s="84">
        <v>2.1071249800000006E-3</v>
      </c>
      <c r="T320" s="84">
        <f t="shared" si="4"/>
        <v>1.7148958095463507E-3</v>
      </c>
      <c r="U320" s="84">
        <f>R320/'סכום נכסי הקרן'!$C$42</f>
        <v>6.4292980243125305E-5</v>
      </c>
    </row>
    <row r="321" spans="2:21">
      <c r="B321" s="76" t="s">
        <v>792</v>
      </c>
      <c r="C321" s="73" t="s">
        <v>793</v>
      </c>
      <c r="D321" s="86" t="s">
        <v>26</v>
      </c>
      <c r="E321" s="86" t="s">
        <v>26</v>
      </c>
      <c r="F321" s="73"/>
      <c r="G321" s="86" t="s">
        <v>742</v>
      </c>
      <c r="H321" s="73" t="s">
        <v>791</v>
      </c>
      <c r="I321" s="73" t="s">
        <v>293</v>
      </c>
      <c r="J321" s="73"/>
      <c r="K321" s="83">
        <v>4.2299999999999303</v>
      </c>
      <c r="L321" s="86" t="s">
        <v>134</v>
      </c>
      <c r="M321" s="87">
        <v>4.1250000000000002E-2</v>
      </c>
      <c r="N321" s="87">
        <v>7.5299999999998674E-2</v>
      </c>
      <c r="O321" s="83">
        <v>3771753.7142000003</v>
      </c>
      <c r="P321" s="85">
        <v>87.540130000000005</v>
      </c>
      <c r="Q321" s="73"/>
      <c r="R321" s="83">
        <v>12626.075230756001</v>
      </c>
      <c r="S321" s="84">
        <v>9.4293842855000011E-3</v>
      </c>
      <c r="T321" s="84">
        <f t="shared" si="4"/>
        <v>5.4229186910292569E-3</v>
      </c>
      <c r="U321" s="84">
        <f>R321/'סכום נכסי הקרן'!$C$42</f>
        <v>2.0331008001859332E-4</v>
      </c>
    </row>
    <row r="322" spans="2:21">
      <c r="B322" s="76" t="s">
        <v>794</v>
      </c>
      <c r="C322" s="73" t="s">
        <v>795</v>
      </c>
      <c r="D322" s="86" t="s">
        <v>26</v>
      </c>
      <c r="E322" s="86" t="s">
        <v>26</v>
      </c>
      <c r="F322" s="73"/>
      <c r="G322" s="86" t="s">
        <v>796</v>
      </c>
      <c r="H322" s="73" t="s">
        <v>791</v>
      </c>
      <c r="I322" s="73" t="s">
        <v>647</v>
      </c>
      <c r="J322" s="73"/>
      <c r="K322" s="83">
        <v>3.7900000000000587</v>
      </c>
      <c r="L322" s="86" t="s">
        <v>136</v>
      </c>
      <c r="M322" s="87">
        <v>3.125E-2</v>
      </c>
      <c r="N322" s="87">
        <v>6.7600000000001673E-2</v>
      </c>
      <c r="O322" s="83">
        <v>1580343.7350000003</v>
      </c>
      <c r="P322" s="85">
        <v>89.575850000000003</v>
      </c>
      <c r="Q322" s="73"/>
      <c r="R322" s="83">
        <v>5737.593986754001</v>
      </c>
      <c r="S322" s="84">
        <v>2.1071249800000006E-3</v>
      </c>
      <c r="T322" s="84">
        <f t="shared" si="4"/>
        <v>2.464305423787842E-3</v>
      </c>
      <c r="U322" s="84">
        <f>R322/'סכום נכסי הקרן'!$C$42</f>
        <v>9.2389018063161792E-5</v>
      </c>
    </row>
    <row r="323" spans="2:21">
      <c r="B323" s="76" t="s">
        <v>797</v>
      </c>
      <c r="C323" s="73" t="s">
        <v>798</v>
      </c>
      <c r="D323" s="86" t="s">
        <v>26</v>
      </c>
      <c r="E323" s="86" t="s">
        <v>26</v>
      </c>
      <c r="F323" s="73"/>
      <c r="G323" s="86" t="s">
        <v>799</v>
      </c>
      <c r="H323" s="73" t="s">
        <v>791</v>
      </c>
      <c r="I323" s="73" t="s">
        <v>647</v>
      </c>
      <c r="J323" s="73"/>
      <c r="K323" s="83">
        <v>4.5700000000000616</v>
      </c>
      <c r="L323" s="86" t="s">
        <v>136</v>
      </c>
      <c r="M323" s="87">
        <v>6.6250000000000003E-2</v>
      </c>
      <c r="N323" s="87">
        <v>6.8400000000001779E-2</v>
      </c>
      <c r="O323" s="83">
        <v>1791056.233</v>
      </c>
      <c r="P323" s="85">
        <v>98.946749999999994</v>
      </c>
      <c r="Q323" s="73"/>
      <c r="R323" s="83">
        <v>7182.8713719080006</v>
      </c>
      <c r="S323" s="84">
        <v>2.3880749773333332E-3</v>
      </c>
      <c r="T323" s="84">
        <f t="shared" si="4"/>
        <v>3.0850542790284447E-3</v>
      </c>
      <c r="U323" s="84">
        <f>R323/'סכום נכסי הקרן'!$C$42</f>
        <v>1.1566144876347601E-4</v>
      </c>
    </row>
    <row r="324" spans="2:21">
      <c r="B324" s="76" t="s">
        <v>800</v>
      </c>
      <c r="C324" s="73" t="s">
        <v>801</v>
      </c>
      <c r="D324" s="86" t="s">
        <v>26</v>
      </c>
      <c r="E324" s="86" t="s">
        <v>26</v>
      </c>
      <c r="F324" s="73"/>
      <c r="G324" s="86" t="s">
        <v>696</v>
      </c>
      <c r="H324" s="73" t="s">
        <v>802</v>
      </c>
      <c r="I324" s="73" t="s">
        <v>682</v>
      </c>
      <c r="J324" s="73"/>
      <c r="K324" s="83">
        <v>4.7499999999998748</v>
      </c>
      <c r="L324" s="86" t="s">
        <v>134</v>
      </c>
      <c r="M324" s="87">
        <v>7.7499999999999999E-2</v>
      </c>
      <c r="N324" s="87">
        <v>8.7699999999997863E-2</v>
      </c>
      <c r="O324" s="83">
        <v>2175290.4731030003</v>
      </c>
      <c r="P324" s="85">
        <v>95.854219999999998</v>
      </c>
      <c r="Q324" s="73"/>
      <c r="R324" s="83">
        <v>7973.4520901360011</v>
      </c>
      <c r="S324" s="84">
        <v>1.0876452365515001E-3</v>
      </c>
      <c r="T324" s="84">
        <f t="shared" si="4"/>
        <v>3.4246099109482187E-3</v>
      </c>
      <c r="U324" s="84">
        <f>R324/'סכום נכסי הקרן'!$C$42</f>
        <v>1.2839169360571808E-4</v>
      </c>
    </row>
    <row r="325" spans="2:21">
      <c r="B325" s="76" t="s">
        <v>803</v>
      </c>
      <c r="C325" s="73" t="s">
        <v>804</v>
      </c>
      <c r="D325" s="86" t="s">
        <v>26</v>
      </c>
      <c r="E325" s="86" t="s">
        <v>26</v>
      </c>
      <c r="F325" s="73"/>
      <c r="G325" s="86" t="s">
        <v>781</v>
      </c>
      <c r="H325" s="73" t="s">
        <v>791</v>
      </c>
      <c r="I325" s="73" t="s">
        <v>293</v>
      </c>
      <c r="J325" s="73"/>
      <c r="K325" s="83">
        <v>4.3299999999999885</v>
      </c>
      <c r="L325" s="86" t="s">
        <v>137</v>
      </c>
      <c r="M325" s="87">
        <v>8.3750000000000005E-2</v>
      </c>
      <c r="N325" s="87">
        <v>8.3599999999999564E-2</v>
      </c>
      <c r="O325" s="83">
        <v>3160687.4700000007</v>
      </c>
      <c r="P325" s="85">
        <v>102.05441</v>
      </c>
      <c r="Q325" s="73"/>
      <c r="R325" s="83">
        <v>15089.132382549004</v>
      </c>
      <c r="S325" s="84">
        <v>4.5152678142857151E-3</v>
      </c>
      <c r="T325" s="84">
        <f t="shared" si="4"/>
        <v>6.4808055182038003E-3</v>
      </c>
      <c r="U325" s="84">
        <f>R325/'סכום נכסי הקרן'!$C$42</f>
        <v>2.4297120491048263E-4</v>
      </c>
    </row>
    <row r="326" spans="2:21">
      <c r="B326" s="76" t="s">
        <v>805</v>
      </c>
      <c r="C326" s="73" t="s">
        <v>806</v>
      </c>
      <c r="D326" s="86" t="s">
        <v>26</v>
      </c>
      <c r="E326" s="86" t="s">
        <v>26</v>
      </c>
      <c r="F326" s="73"/>
      <c r="G326" s="86" t="s">
        <v>716</v>
      </c>
      <c r="H326" s="73" t="s">
        <v>791</v>
      </c>
      <c r="I326" s="73" t="s">
        <v>647</v>
      </c>
      <c r="J326" s="73"/>
      <c r="K326" s="83">
        <v>6.860000000001671</v>
      </c>
      <c r="L326" s="86" t="s">
        <v>134</v>
      </c>
      <c r="M326" s="87">
        <v>6.0999999999999999E-2</v>
      </c>
      <c r="N326" s="87">
        <v>7.0000000000015772E-2</v>
      </c>
      <c r="O326" s="83">
        <v>526781.24500000011</v>
      </c>
      <c r="P326" s="85">
        <v>94.474720000000005</v>
      </c>
      <c r="Q326" s="73"/>
      <c r="R326" s="83">
        <v>1903.1096500370002</v>
      </c>
      <c r="S326" s="84">
        <v>3.0101785428571437E-4</v>
      </c>
      <c r="T326" s="84">
        <f t="shared" si="4"/>
        <v>8.1738851572214571E-4</v>
      </c>
      <c r="U326" s="84">
        <f>R326/'סכום נכסי הקרן'!$C$42</f>
        <v>3.0644627737578613E-5</v>
      </c>
    </row>
    <row r="327" spans="2:21">
      <c r="B327" s="76" t="s">
        <v>807</v>
      </c>
      <c r="C327" s="73" t="s">
        <v>808</v>
      </c>
      <c r="D327" s="86" t="s">
        <v>26</v>
      </c>
      <c r="E327" s="86" t="s">
        <v>26</v>
      </c>
      <c r="F327" s="73"/>
      <c r="G327" s="86" t="s">
        <v>716</v>
      </c>
      <c r="H327" s="73" t="s">
        <v>791</v>
      </c>
      <c r="I327" s="73" t="s">
        <v>647</v>
      </c>
      <c r="J327" s="73"/>
      <c r="K327" s="83">
        <v>4.0800000000001564</v>
      </c>
      <c r="L327" s="86" t="s">
        <v>136</v>
      </c>
      <c r="M327" s="87">
        <v>6.1249999999999999E-2</v>
      </c>
      <c r="N327" s="87">
        <v>5.3700000000002898E-2</v>
      </c>
      <c r="O327" s="83">
        <v>2107124.9800000004</v>
      </c>
      <c r="P327" s="85">
        <v>104.98788</v>
      </c>
      <c r="Q327" s="73"/>
      <c r="R327" s="83">
        <v>8966.3721469200009</v>
      </c>
      <c r="S327" s="84">
        <v>3.5118749666666676E-3</v>
      </c>
      <c r="T327" s="84">
        <f t="shared" si="4"/>
        <v>3.8510705993429432E-3</v>
      </c>
      <c r="U327" s="84">
        <f>R327/'סכום נכסי הקרן'!$C$42</f>
        <v>1.4438008687182836E-4</v>
      </c>
    </row>
    <row r="328" spans="2:21">
      <c r="B328" s="76" t="s">
        <v>809</v>
      </c>
      <c r="C328" s="73" t="s">
        <v>810</v>
      </c>
      <c r="D328" s="86" t="s">
        <v>26</v>
      </c>
      <c r="E328" s="86" t="s">
        <v>26</v>
      </c>
      <c r="F328" s="73"/>
      <c r="G328" s="86" t="s">
        <v>716</v>
      </c>
      <c r="H328" s="73" t="s">
        <v>791</v>
      </c>
      <c r="I328" s="73" t="s">
        <v>647</v>
      </c>
      <c r="J328" s="73"/>
      <c r="K328" s="83">
        <v>3.4400000000001247</v>
      </c>
      <c r="L328" s="86" t="s">
        <v>134</v>
      </c>
      <c r="M328" s="87">
        <v>7.3499999999999996E-2</v>
      </c>
      <c r="N328" s="87">
        <v>6.8700000000003453E-2</v>
      </c>
      <c r="O328" s="83">
        <v>1685699.9840000002</v>
      </c>
      <c r="P328" s="85">
        <v>104.29483</v>
      </c>
      <c r="Q328" s="73"/>
      <c r="R328" s="83">
        <v>6722.966707464001</v>
      </c>
      <c r="S328" s="84">
        <v>1.1237999893333336E-3</v>
      </c>
      <c r="T328" s="84">
        <f t="shared" si="4"/>
        <v>2.8875245197545829E-3</v>
      </c>
      <c r="U328" s="84">
        <f>R328/'סכום נכסי הקרן'!$C$42</f>
        <v>1.0825588112506465E-4</v>
      </c>
    </row>
    <row r="329" spans="2:21">
      <c r="B329" s="76" t="s">
        <v>811</v>
      </c>
      <c r="C329" s="73" t="s">
        <v>812</v>
      </c>
      <c r="D329" s="86" t="s">
        <v>26</v>
      </c>
      <c r="E329" s="86" t="s">
        <v>26</v>
      </c>
      <c r="F329" s="73"/>
      <c r="G329" s="86" t="s">
        <v>696</v>
      </c>
      <c r="H329" s="73" t="s">
        <v>802</v>
      </c>
      <c r="I329" s="73" t="s">
        <v>682</v>
      </c>
      <c r="J329" s="73"/>
      <c r="K329" s="83">
        <v>4.1800000000002253</v>
      </c>
      <c r="L329" s="86" t="s">
        <v>134</v>
      </c>
      <c r="M329" s="87">
        <v>7.4999999999999997E-2</v>
      </c>
      <c r="N329" s="87">
        <v>9.5200000000004212E-2</v>
      </c>
      <c r="O329" s="83">
        <v>2528549.9760000003</v>
      </c>
      <c r="P329" s="85">
        <v>94.310670000000002</v>
      </c>
      <c r="Q329" s="73"/>
      <c r="R329" s="83">
        <v>9119.0635057330019</v>
      </c>
      <c r="S329" s="84">
        <v>2.5285499760000002E-3</v>
      </c>
      <c r="T329" s="84">
        <f t="shared" si="4"/>
        <v>3.9166517723149413E-3</v>
      </c>
      <c r="U329" s="84">
        <f>R329/'סכום נכסי הקרן'!$C$42</f>
        <v>1.4683878379950066E-4</v>
      </c>
    </row>
    <row r="330" spans="2:21">
      <c r="B330" s="76" t="s">
        <v>813</v>
      </c>
      <c r="C330" s="73" t="s">
        <v>814</v>
      </c>
      <c r="D330" s="86" t="s">
        <v>26</v>
      </c>
      <c r="E330" s="86" t="s">
        <v>26</v>
      </c>
      <c r="F330" s="73"/>
      <c r="G330" s="86" t="s">
        <v>757</v>
      </c>
      <c r="H330" s="73" t="s">
        <v>791</v>
      </c>
      <c r="I330" s="73" t="s">
        <v>293</v>
      </c>
      <c r="J330" s="73"/>
      <c r="K330" s="83">
        <v>4.9700000000000957</v>
      </c>
      <c r="L330" s="86" t="s">
        <v>134</v>
      </c>
      <c r="M330" s="87">
        <v>3.7499999999999999E-2</v>
      </c>
      <c r="N330" s="87">
        <v>6.5900000000002748E-2</v>
      </c>
      <c r="O330" s="83">
        <v>1053562.4900000002</v>
      </c>
      <c r="P330" s="85">
        <v>88.659580000000005</v>
      </c>
      <c r="Q330" s="73"/>
      <c r="R330" s="83">
        <v>3571.9376493780005</v>
      </c>
      <c r="S330" s="84">
        <v>1.7559374833333338E-3</v>
      </c>
      <c r="T330" s="84">
        <f t="shared" si="4"/>
        <v>1.5341527028778243E-3</v>
      </c>
      <c r="U330" s="84">
        <f>R330/'סכום נכסי הקרן'!$C$42</f>
        <v>5.7516759249737553E-5</v>
      </c>
    </row>
    <row r="331" spans="2:21">
      <c r="B331" s="76" t="s">
        <v>815</v>
      </c>
      <c r="C331" s="73" t="s">
        <v>816</v>
      </c>
      <c r="D331" s="86" t="s">
        <v>26</v>
      </c>
      <c r="E331" s="86" t="s">
        <v>26</v>
      </c>
      <c r="F331" s="73"/>
      <c r="G331" s="86" t="s">
        <v>788</v>
      </c>
      <c r="H331" s="73" t="s">
        <v>791</v>
      </c>
      <c r="I331" s="73" t="s">
        <v>647</v>
      </c>
      <c r="J331" s="73"/>
      <c r="K331" s="83">
        <v>6.7400000000001432</v>
      </c>
      <c r="L331" s="86" t="s">
        <v>134</v>
      </c>
      <c r="M331" s="87">
        <v>5.1249999999999997E-2</v>
      </c>
      <c r="N331" s="87">
        <v>7.1100000000002134E-2</v>
      </c>
      <c r="O331" s="83">
        <v>2265159.3535000007</v>
      </c>
      <c r="P331" s="85">
        <v>87.669629999999998</v>
      </c>
      <c r="Q331" s="73"/>
      <c r="R331" s="83">
        <v>7593.9160644580006</v>
      </c>
      <c r="S331" s="84">
        <v>4.5303187070000013E-3</v>
      </c>
      <c r="T331" s="84">
        <f t="shared" ref="T331:T361" si="5">IFERROR(R331/$R$11,0)</f>
        <v>3.2615986053799915E-3</v>
      </c>
      <c r="U331" s="84">
        <f>R331/'סכום נכסי הקרן'!$C$42</f>
        <v>1.2228025372117108E-4</v>
      </c>
    </row>
    <row r="332" spans="2:21">
      <c r="B332" s="76" t="s">
        <v>817</v>
      </c>
      <c r="C332" s="73" t="s">
        <v>818</v>
      </c>
      <c r="D332" s="86" t="s">
        <v>26</v>
      </c>
      <c r="E332" s="86" t="s">
        <v>26</v>
      </c>
      <c r="F332" s="73"/>
      <c r="G332" s="86" t="s">
        <v>708</v>
      </c>
      <c r="H332" s="73" t="s">
        <v>791</v>
      </c>
      <c r="I332" s="73" t="s">
        <v>647</v>
      </c>
      <c r="J332" s="73"/>
      <c r="K332" s="83">
        <v>7.0100000000000424</v>
      </c>
      <c r="L332" s="86" t="s">
        <v>134</v>
      </c>
      <c r="M332" s="87">
        <v>6.4000000000000001E-2</v>
      </c>
      <c r="N332" s="87">
        <v>6.9400000000000489E-2</v>
      </c>
      <c r="O332" s="83">
        <v>2633906.2250000006</v>
      </c>
      <c r="P332" s="85">
        <v>98.756330000000005</v>
      </c>
      <c r="Q332" s="73"/>
      <c r="R332" s="83">
        <v>9946.7945820580007</v>
      </c>
      <c r="S332" s="84">
        <v>2.1071249800000006E-3</v>
      </c>
      <c r="T332" s="84">
        <f t="shared" si="5"/>
        <v>4.2721635400584509E-3</v>
      </c>
      <c r="U332" s="84">
        <f>R332/'סכום נכסי הקרן'!$C$42</f>
        <v>1.6016723846857961E-4</v>
      </c>
    </row>
    <row r="333" spans="2:21">
      <c r="B333" s="76" t="s">
        <v>819</v>
      </c>
      <c r="C333" s="73" t="s">
        <v>820</v>
      </c>
      <c r="D333" s="86" t="s">
        <v>26</v>
      </c>
      <c r="E333" s="86" t="s">
        <v>26</v>
      </c>
      <c r="F333" s="73"/>
      <c r="G333" s="86" t="s">
        <v>696</v>
      </c>
      <c r="H333" s="73" t="s">
        <v>802</v>
      </c>
      <c r="I333" s="73" t="s">
        <v>682</v>
      </c>
      <c r="J333" s="73"/>
      <c r="K333" s="83">
        <v>4.170000000000079</v>
      </c>
      <c r="L333" s="86" t="s">
        <v>134</v>
      </c>
      <c r="M333" s="87">
        <v>7.6249999999999998E-2</v>
      </c>
      <c r="N333" s="87">
        <v>9.3500000000001277E-2</v>
      </c>
      <c r="O333" s="83">
        <v>3160687.4700000007</v>
      </c>
      <c r="P333" s="85">
        <v>93.07535</v>
      </c>
      <c r="Q333" s="73"/>
      <c r="R333" s="83">
        <v>11249.522883636</v>
      </c>
      <c r="S333" s="84">
        <v>6.3213749400000017E-3</v>
      </c>
      <c r="T333" s="84">
        <f t="shared" si="5"/>
        <v>4.8316873451084491E-3</v>
      </c>
      <c r="U333" s="84">
        <f>R333/'סכום נכסי הקרן'!$C$42</f>
        <v>1.8114428718686533E-4</v>
      </c>
    </row>
    <row r="334" spans="2:21">
      <c r="B334" s="76" t="s">
        <v>821</v>
      </c>
      <c r="C334" s="73" t="s">
        <v>822</v>
      </c>
      <c r="D334" s="86" t="s">
        <v>26</v>
      </c>
      <c r="E334" s="86" t="s">
        <v>26</v>
      </c>
      <c r="F334" s="73"/>
      <c r="G334" s="86" t="s">
        <v>663</v>
      </c>
      <c r="H334" s="73" t="s">
        <v>802</v>
      </c>
      <c r="I334" s="73" t="s">
        <v>682</v>
      </c>
      <c r="J334" s="73"/>
      <c r="K334" s="83">
        <v>3.1699999999999275</v>
      </c>
      <c r="L334" s="86" t="s">
        <v>134</v>
      </c>
      <c r="M334" s="87">
        <v>5.2999999999999999E-2</v>
      </c>
      <c r="N334" s="87">
        <v>0.10099999999999616</v>
      </c>
      <c r="O334" s="83">
        <v>3260775.9065500004</v>
      </c>
      <c r="P334" s="85">
        <v>85.987830000000002</v>
      </c>
      <c r="Q334" s="73"/>
      <c r="R334" s="83">
        <v>10722.000991581002</v>
      </c>
      <c r="S334" s="84">
        <v>2.1738506043666671E-3</v>
      </c>
      <c r="T334" s="84">
        <f t="shared" si="5"/>
        <v>4.6051158827918196E-3</v>
      </c>
      <c r="U334" s="84">
        <f>R334/'סכום נכסי הקרן'!$C$42</f>
        <v>1.7264992008345946E-4</v>
      </c>
    </row>
    <row r="335" spans="2:21">
      <c r="B335" s="76" t="s">
        <v>823</v>
      </c>
      <c r="C335" s="73" t="s">
        <v>824</v>
      </c>
      <c r="D335" s="86" t="s">
        <v>26</v>
      </c>
      <c r="E335" s="86" t="s">
        <v>26</v>
      </c>
      <c r="F335" s="73"/>
      <c r="G335" s="86" t="s">
        <v>781</v>
      </c>
      <c r="H335" s="73" t="s">
        <v>791</v>
      </c>
      <c r="I335" s="73" t="s">
        <v>293</v>
      </c>
      <c r="J335" s="73"/>
      <c r="K335" s="83">
        <v>6.1899999999999631</v>
      </c>
      <c r="L335" s="86" t="s">
        <v>134</v>
      </c>
      <c r="M335" s="87">
        <v>4.1250000000000002E-2</v>
      </c>
      <c r="N335" s="87">
        <v>8.4199999999999497E-2</v>
      </c>
      <c r="O335" s="83">
        <v>1106240.6145000001</v>
      </c>
      <c r="P335" s="85">
        <v>77.059169999999995</v>
      </c>
      <c r="Q335" s="73"/>
      <c r="R335" s="83">
        <v>3259.8062708480006</v>
      </c>
      <c r="S335" s="84">
        <v>1.1062406145000002E-3</v>
      </c>
      <c r="T335" s="84">
        <f t="shared" si="5"/>
        <v>1.4000917967172237E-3</v>
      </c>
      <c r="U335" s="84">
        <f>R335/'סכום נכסי הקרן'!$C$42</f>
        <v>5.2490695775106374E-5</v>
      </c>
    </row>
    <row r="336" spans="2:21">
      <c r="B336" s="76" t="s">
        <v>825</v>
      </c>
      <c r="C336" s="73" t="s">
        <v>826</v>
      </c>
      <c r="D336" s="86" t="s">
        <v>26</v>
      </c>
      <c r="E336" s="86" t="s">
        <v>26</v>
      </c>
      <c r="F336" s="73"/>
      <c r="G336" s="86" t="s">
        <v>781</v>
      </c>
      <c r="H336" s="73" t="s">
        <v>791</v>
      </c>
      <c r="I336" s="73" t="s">
        <v>293</v>
      </c>
      <c r="J336" s="73"/>
      <c r="K336" s="83">
        <v>0.75000000000000011</v>
      </c>
      <c r="L336" s="86" t="s">
        <v>134</v>
      </c>
      <c r="M336" s="87">
        <v>6.25E-2</v>
      </c>
      <c r="N336" s="87">
        <v>8.209999999999773E-2</v>
      </c>
      <c r="O336" s="83">
        <v>2812379.710806</v>
      </c>
      <c r="P336" s="85">
        <v>104.31292000000001</v>
      </c>
      <c r="Q336" s="73"/>
      <c r="R336" s="83">
        <v>11218.374365512002</v>
      </c>
      <c r="S336" s="84">
        <v>2.8815602082865434E-3</v>
      </c>
      <c r="T336" s="84">
        <f t="shared" si="5"/>
        <v>4.8183090087651785E-3</v>
      </c>
      <c r="U336" s="84">
        <f>R336/'סכום נכסי הקרן'!$C$42</f>
        <v>1.8064272137195361E-4</v>
      </c>
    </row>
    <row r="337" spans="2:21">
      <c r="B337" s="76" t="s">
        <v>827</v>
      </c>
      <c r="C337" s="73" t="s">
        <v>828</v>
      </c>
      <c r="D337" s="86" t="s">
        <v>26</v>
      </c>
      <c r="E337" s="86" t="s">
        <v>26</v>
      </c>
      <c r="F337" s="73"/>
      <c r="G337" s="86" t="s">
        <v>781</v>
      </c>
      <c r="H337" s="73" t="s">
        <v>791</v>
      </c>
      <c r="I337" s="73" t="s">
        <v>293</v>
      </c>
      <c r="J337" s="73"/>
      <c r="K337" s="83">
        <v>4.8800000000001775</v>
      </c>
      <c r="L337" s="86" t="s">
        <v>136</v>
      </c>
      <c r="M337" s="87">
        <v>6.5000000000000002E-2</v>
      </c>
      <c r="N337" s="87">
        <v>6.2800000000002937E-2</v>
      </c>
      <c r="O337" s="83">
        <v>1264274.9880000001</v>
      </c>
      <c r="P337" s="85">
        <v>101.17655000000001</v>
      </c>
      <c r="Q337" s="73"/>
      <c r="R337" s="83">
        <v>5184.5219326660008</v>
      </c>
      <c r="S337" s="84">
        <v>1.6856999840000001E-3</v>
      </c>
      <c r="T337" s="84">
        <f t="shared" si="5"/>
        <v>2.2267601276617891E-3</v>
      </c>
      <c r="U337" s="84">
        <f>R337/'סכום נכסי הקרן'!$C$42</f>
        <v>8.3483232098987206E-5</v>
      </c>
    </row>
    <row r="338" spans="2:21">
      <c r="B338" s="76" t="s">
        <v>829</v>
      </c>
      <c r="C338" s="73" t="s">
        <v>830</v>
      </c>
      <c r="D338" s="86" t="s">
        <v>26</v>
      </c>
      <c r="E338" s="86" t="s">
        <v>26</v>
      </c>
      <c r="F338" s="73"/>
      <c r="G338" s="86" t="s">
        <v>708</v>
      </c>
      <c r="H338" s="73" t="s">
        <v>791</v>
      </c>
      <c r="I338" s="73" t="s">
        <v>647</v>
      </c>
      <c r="J338" s="73"/>
      <c r="K338" s="83">
        <v>2.670000000000246</v>
      </c>
      <c r="L338" s="86" t="s">
        <v>136</v>
      </c>
      <c r="M338" s="87">
        <v>5.7500000000000002E-2</v>
      </c>
      <c r="N338" s="87">
        <v>5.7400000000005426E-2</v>
      </c>
      <c r="O338" s="83">
        <v>958741.86590000021</v>
      </c>
      <c r="P338" s="85">
        <v>100.5562</v>
      </c>
      <c r="Q338" s="73"/>
      <c r="R338" s="83">
        <v>3907.4899886120002</v>
      </c>
      <c r="S338" s="84">
        <v>1.4749874860000003E-3</v>
      </c>
      <c r="T338" s="84">
        <f t="shared" si="5"/>
        <v>1.6782729476089886E-3</v>
      </c>
      <c r="U338" s="84">
        <f>R338/'סכום נכסי הקרן'!$C$42</f>
        <v>6.2919956339353329E-5</v>
      </c>
    </row>
    <row r="339" spans="2:21">
      <c r="B339" s="76" t="s">
        <v>831</v>
      </c>
      <c r="C339" s="73" t="s">
        <v>832</v>
      </c>
      <c r="D339" s="86" t="s">
        <v>26</v>
      </c>
      <c r="E339" s="86" t="s">
        <v>26</v>
      </c>
      <c r="F339" s="73"/>
      <c r="G339" s="86" t="s">
        <v>708</v>
      </c>
      <c r="H339" s="73" t="s">
        <v>791</v>
      </c>
      <c r="I339" s="73" t="s">
        <v>647</v>
      </c>
      <c r="J339" s="73"/>
      <c r="K339" s="83">
        <v>4.7699999999998033</v>
      </c>
      <c r="L339" s="86" t="s">
        <v>136</v>
      </c>
      <c r="M339" s="87">
        <v>6.1249999999999999E-2</v>
      </c>
      <c r="N339" s="87">
        <v>6.0899999999998178E-2</v>
      </c>
      <c r="O339" s="83">
        <v>2107124.9800000004</v>
      </c>
      <c r="P339" s="85">
        <v>100.17949</v>
      </c>
      <c r="Q339" s="73"/>
      <c r="R339" s="83">
        <v>8555.7177876840015</v>
      </c>
      <c r="S339" s="84">
        <v>3.2417307384615393E-3</v>
      </c>
      <c r="T339" s="84">
        <f t="shared" si="5"/>
        <v>3.6746939217488714E-3</v>
      </c>
      <c r="U339" s="84">
        <f>R339/'סכום נכסי הקרן'!$C$42</f>
        <v>1.3776756721624444E-4</v>
      </c>
    </row>
    <row r="340" spans="2:21">
      <c r="B340" s="76" t="s">
        <v>833</v>
      </c>
      <c r="C340" s="73" t="s">
        <v>834</v>
      </c>
      <c r="D340" s="86" t="s">
        <v>26</v>
      </c>
      <c r="E340" s="86" t="s">
        <v>26</v>
      </c>
      <c r="F340" s="73"/>
      <c r="G340" s="86" t="s">
        <v>708</v>
      </c>
      <c r="H340" s="73" t="s">
        <v>835</v>
      </c>
      <c r="I340" s="73" t="s">
        <v>682</v>
      </c>
      <c r="J340" s="73"/>
      <c r="K340" s="83">
        <v>6.309999999999798</v>
      </c>
      <c r="L340" s="86" t="s">
        <v>134</v>
      </c>
      <c r="M340" s="87">
        <v>3.7499999999999999E-2</v>
      </c>
      <c r="N340" s="87">
        <v>7.1099999999997221E-2</v>
      </c>
      <c r="O340" s="83">
        <v>3371399.9680000003</v>
      </c>
      <c r="P340" s="85">
        <v>81.206999999999994</v>
      </c>
      <c r="Q340" s="73"/>
      <c r="R340" s="83">
        <v>10469.396040181002</v>
      </c>
      <c r="S340" s="84">
        <v>3.3713999680000002E-3</v>
      </c>
      <c r="T340" s="84">
        <f t="shared" si="5"/>
        <v>4.496621668449048E-3</v>
      </c>
      <c r="U340" s="84">
        <f>R340/'סכום נכסי הקרן'!$C$42</f>
        <v>1.6858237478980197E-4</v>
      </c>
    </row>
    <row r="341" spans="2:21">
      <c r="B341" s="76" t="s">
        <v>836</v>
      </c>
      <c r="C341" s="73" t="s">
        <v>837</v>
      </c>
      <c r="D341" s="86" t="s">
        <v>26</v>
      </c>
      <c r="E341" s="86" t="s">
        <v>26</v>
      </c>
      <c r="F341" s="73"/>
      <c r="G341" s="86" t="s">
        <v>708</v>
      </c>
      <c r="H341" s="73" t="s">
        <v>835</v>
      </c>
      <c r="I341" s="73" t="s">
        <v>682</v>
      </c>
      <c r="J341" s="73"/>
      <c r="K341" s="83">
        <v>4.7700000000017813</v>
      </c>
      <c r="L341" s="86" t="s">
        <v>134</v>
      </c>
      <c r="M341" s="87">
        <v>5.8749999999999997E-2</v>
      </c>
      <c r="N341" s="87">
        <v>7.100000000002421E-2</v>
      </c>
      <c r="O341" s="83">
        <v>316068.74700000003</v>
      </c>
      <c r="P341" s="85">
        <v>95.765010000000004</v>
      </c>
      <c r="Q341" s="73"/>
      <c r="R341" s="83">
        <v>1157.460862422</v>
      </c>
      <c r="S341" s="84">
        <v>6.3213749400000004E-4</v>
      </c>
      <c r="T341" s="84">
        <f t="shared" si="5"/>
        <v>4.9713121696545412E-4</v>
      </c>
      <c r="U341" s="84">
        <f>R341/'סכום נכסי הקרן'!$C$42</f>
        <v>1.8637894694637947E-5</v>
      </c>
    </row>
    <row r="342" spans="2:21">
      <c r="B342" s="76" t="s">
        <v>838</v>
      </c>
      <c r="C342" s="73" t="s">
        <v>839</v>
      </c>
      <c r="D342" s="86" t="s">
        <v>26</v>
      </c>
      <c r="E342" s="86" t="s">
        <v>26</v>
      </c>
      <c r="F342" s="73"/>
      <c r="G342" s="86" t="s">
        <v>796</v>
      </c>
      <c r="H342" s="73" t="s">
        <v>840</v>
      </c>
      <c r="I342" s="73" t="s">
        <v>647</v>
      </c>
      <c r="J342" s="73"/>
      <c r="K342" s="83">
        <v>6.4000000000000181</v>
      </c>
      <c r="L342" s="86" t="s">
        <v>134</v>
      </c>
      <c r="M342" s="87">
        <v>0.04</v>
      </c>
      <c r="N342" s="87">
        <v>6.6800000000000428E-2</v>
      </c>
      <c r="O342" s="83">
        <v>3160687.4700000007</v>
      </c>
      <c r="P342" s="85">
        <v>83.989670000000004</v>
      </c>
      <c r="Q342" s="73"/>
      <c r="R342" s="83">
        <v>10151.384928517002</v>
      </c>
      <c r="S342" s="84">
        <v>6.3213749400000017E-3</v>
      </c>
      <c r="T342" s="84">
        <f t="shared" si="5"/>
        <v>4.3600354078827518E-3</v>
      </c>
      <c r="U342" s="84">
        <f>R342/'סכום נכסי הקרן'!$C$42</f>
        <v>1.6346163351608326E-4</v>
      </c>
    </row>
    <row r="343" spans="2:21">
      <c r="B343" s="76" t="s">
        <v>841</v>
      </c>
      <c r="C343" s="73" t="s">
        <v>842</v>
      </c>
      <c r="D343" s="86" t="s">
        <v>26</v>
      </c>
      <c r="E343" s="86" t="s">
        <v>26</v>
      </c>
      <c r="F343" s="73"/>
      <c r="G343" s="86" t="s">
        <v>716</v>
      </c>
      <c r="H343" s="73" t="s">
        <v>840</v>
      </c>
      <c r="I343" s="73" t="s">
        <v>647</v>
      </c>
      <c r="J343" s="73"/>
      <c r="K343" s="83">
        <v>5.5799999999996723</v>
      </c>
      <c r="L343" s="86" t="s">
        <v>134</v>
      </c>
      <c r="M343" s="87">
        <v>3.7499999999999999E-2</v>
      </c>
      <c r="N343" s="87">
        <v>7.0499999999996468E-2</v>
      </c>
      <c r="O343" s="83">
        <v>2001768.7310000001</v>
      </c>
      <c r="P343" s="85">
        <v>83.414580000000001</v>
      </c>
      <c r="Q343" s="73"/>
      <c r="R343" s="83">
        <v>6385.1891831450002</v>
      </c>
      <c r="S343" s="84">
        <v>5.0044218275000002E-3</v>
      </c>
      <c r="T343" s="84">
        <f t="shared" si="5"/>
        <v>2.7424485546140346E-3</v>
      </c>
      <c r="U343" s="84">
        <f>R343/'סכום נכסי הקרן'!$C$42</f>
        <v>1.0281685322108894E-4</v>
      </c>
    </row>
    <row r="344" spans="2:21">
      <c r="B344" s="76" t="s">
        <v>843</v>
      </c>
      <c r="C344" s="73" t="s">
        <v>844</v>
      </c>
      <c r="D344" s="86" t="s">
        <v>26</v>
      </c>
      <c r="E344" s="86" t="s">
        <v>26</v>
      </c>
      <c r="F344" s="73"/>
      <c r="G344" s="86" t="s">
        <v>663</v>
      </c>
      <c r="H344" s="73" t="s">
        <v>835</v>
      </c>
      <c r="I344" s="73" t="s">
        <v>682</v>
      </c>
      <c r="J344" s="73"/>
      <c r="K344" s="83">
        <v>4.1499999999999497</v>
      </c>
      <c r="L344" s="86" t="s">
        <v>134</v>
      </c>
      <c r="M344" s="87">
        <v>5.1249999999999997E-2</v>
      </c>
      <c r="N344" s="87">
        <v>7.0999999999999369E-2</v>
      </c>
      <c r="O344" s="83">
        <v>3020247.5900830003</v>
      </c>
      <c r="P344" s="85">
        <v>93.291790000000006</v>
      </c>
      <c r="Q344" s="73"/>
      <c r="R344" s="83">
        <v>10774.667176056999</v>
      </c>
      <c r="S344" s="84">
        <v>5.4913592546963642E-3</v>
      </c>
      <c r="T344" s="84">
        <f t="shared" si="5"/>
        <v>4.6277360898601544E-3</v>
      </c>
      <c r="U344" s="84">
        <f>R344/'סכום נכסי הקרן'!$C$42</f>
        <v>1.7349797191147377E-4</v>
      </c>
    </row>
    <row r="345" spans="2:21">
      <c r="B345" s="76" t="s">
        <v>845</v>
      </c>
      <c r="C345" s="73" t="s">
        <v>846</v>
      </c>
      <c r="D345" s="86" t="s">
        <v>26</v>
      </c>
      <c r="E345" s="86" t="s">
        <v>26</v>
      </c>
      <c r="F345" s="73"/>
      <c r="G345" s="86" t="s">
        <v>847</v>
      </c>
      <c r="H345" s="73" t="s">
        <v>835</v>
      </c>
      <c r="I345" s="73" t="s">
        <v>682</v>
      </c>
      <c r="J345" s="73"/>
      <c r="K345" s="83">
        <v>6.3800000000004511</v>
      </c>
      <c r="L345" s="86" t="s">
        <v>134</v>
      </c>
      <c r="M345" s="87">
        <v>0.04</v>
      </c>
      <c r="N345" s="87">
        <v>6.7200000000003354E-2</v>
      </c>
      <c r="O345" s="83">
        <v>1211596.8635</v>
      </c>
      <c r="P345" s="85">
        <v>85.367559999999997</v>
      </c>
      <c r="Q345" s="73"/>
      <c r="R345" s="83">
        <v>3955.2038330690002</v>
      </c>
      <c r="S345" s="84">
        <v>1.1014516940909091E-3</v>
      </c>
      <c r="T345" s="84">
        <f t="shared" si="5"/>
        <v>1.6987661170379525E-3</v>
      </c>
      <c r="U345" s="84">
        <f>R345/'סכום נכסי הקרן'!$C$42</f>
        <v>6.3688263620694194E-5</v>
      </c>
    </row>
    <row r="346" spans="2:21">
      <c r="B346" s="76" t="s">
        <v>848</v>
      </c>
      <c r="C346" s="73" t="s">
        <v>849</v>
      </c>
      <c r="D346" s="86" t="s">
        <v>26</v>
      </c>
      <c r="E346" s="86" t="s">
        <v>26</v>
      </c>
      <c r="F346" s="73"/>
      <c r="G346" s="86" t="s">
        <v>696</v>
      </c>
      <c r="H346" s="73" t="s">
        <v>840</v>
      </c>
      <c r="I346" s="73" t="s">
        <v>647</v>
      </c>
      <c r="J346" s="73"/>
      <c r="K346" s="83">
        <v>4.6600000000001351</v>
      </c>
      <c r="L346" s="86" t="s">
        <v>136</v>
      </c>
      <c r="M346" s="87">
        <v>7.8750000000000001E-2</v>
      </c>
      <c r="N346" s="87">
        <v>8.8000000000003076E-2</v>
      </c>
      <c r="O346" s="83">
        <v>3139616.2202000003</v>
      </c>
      <c r="P346" s="85">
        <v>97.086560000000006</v>
      </c>
      <c r="Q346" s="73"/>
      <c r="R346" s="83">
        <v>12354.438035399002</v>
      </c>
      <c r="S346" s="84">
        <v>3.1396162202000002E-3</v>
      </c>
      <c r="T346" s="84">
        <f t="shared" si="5"/>
        <v>5.3062500986948806E-3</v>
      </c>
      <c r="U346" s="84">
        <f>R346/'סכום נכסי הקרן'!$C$42</f>
        <v>1.9893606997075749E-4</v>
      </c>
    </row>
    <row r="347" spans="2:21">
      <c r="B347" s="76" t="s">
        <v>850</v>
      </c>
      <c r="C347" s="73" t="s">
        <v>851</v>
      </c>
      <c r="D347" s="86" t="s">
        <v>26</v>
      </c>
      <c r="E347" s="86" t="s">
        <v>26</v>
      </c>
      <c r="F347" s="73"/>
      <c r="G347" s="86" t="s">
        <v>781</v>
      </c>
      <c r="H347" s="73" t="s">
        <v>840</v>
      </c>
      <c r="I347" s="73" t="s">
        <v>647</v>
      </c>
      <c r="J347" s="73"/>
      <c r="K347" s="83">
        <v>5.7299999999999409</v>
      </c>
      <c r="L347" s="86" t="s">
        <v>136</v>
      </c>
      <c r="M347" s="87">
        <v>6.1349999999999995E-2</v>
      </c>
      <c r="N347" s="87">
        <v>6.4199999999998827E-2</v>
      </c>
      <c r="O347" s="83">
        <v>1053562.4900000002</v>
      </c>
      <c r="P347" s="85">
        <v>100.02007999999999</v>
      </c>
      <c r="Q347" s="73"/>
      <c r="R347" s="83">
        <v>4271.0517544250015</v>
      </c>
      <c r="S347" s="84">
        <v>1.0535624900000003E-3</v>
      </c>
      <c r="T347" s="84">
        <f t="shared" si="5"/>
        <v>1.8344232840467414E-3</v>
      </c>
      <c r="U347" s="84">
        <f>R347/'סכום נכסי הקרן'!$C$42</f>
        <v>6.8774172344584312E-5</v>
      </c>
    </row>
    <row r="348" spans="2:21">
      <c r="B348" s="76" t="s">
        <v>852</v>
      </c>
      <c r="C348" s="73" t="s">
        <v>853</v>
      </c>
      <c r="D348" s="86" t="s">
        <v>26</v>
      </c>
      <c r="E348" s="86" t="s">
        <v>26</v>
      </c>
      <c r="F348" s="73"/>
      <c r="G348" s="86" t="s">
        <v>781</v>
      </c>
      <c r="H348" s="73" t="s">
        <v>840</v>
      </c>
      <c r="I348" s="73" t="s">
        <v>647</v>
      </c>
      <c r="J348" s="73"/>
      <c r="K348" s="83">
        <v>4.0600000000000129</v>
      </c>
      <c r="L348" s="86" t="s">
        <v>136</v>
      </c>
      <c r="M348" s="87">
        <v>7.1249999999999994E-2</v>
      </c>
      <c r="N348" s="87">
        <v>6.4000000000000862E-2</v>
      </c>
      <c r="O348" s="83">
        <v>3160687.4700000007</v>
      </c>
      <c r="P348" s="85">
        <v>108.63289</v>
      </c>
      <c r="Q348" s="73"/>
      <c r="R348" s="83">
        <v>13916.505921097003</v>
      </c>
      <c r="S348" s="84">
        <v>4.2142499600000011E-3</v>
      </c>
      <c r="T348" s="84">
        <f t="shared" si="5"/>
        <v>5.9771606531776955E-3</v>
      </c>
      <c r="U348" s="84">
        <f>R348/'סכום נכסי הקרן'!$C$42</f>
        <v>2.2408910771459483E-4</v>
      </c>
    </row>
    <row r="349" spans="2:21">
      <c r="B349" s="76" t="s">
        <v>854</v>
      </c>
      <c r="C349" s="73" t="s">
        <v>855</v>
      </c>
      <c r="D349" s="86" t="s">
        <v>26</v>
      </c>
      <c r="E349" s="86" t="s">
        <v>26</v>
      </c>
      <c r="F349" s="73"/>
      <c r="G349" s="86" t="s">
        <v>751</v>
      </c>
      <c r="H349" s="73" t="s">
        <v>664</v>
      </c>
      <c r="I349" s="73" t="s">
        <v>647</v>
      </c>
      <c r="J349" s="73"/>
      <c r="K349" s="83">
        <v>4.1000000000001746</v>
      </c>
      <c r="L349" s="86" t="s">
        <v>134</v>
      </c>
      <c r="M349" s="87">
        <v>4.6249999999999999E-2</v>
      </c>
      <c r="N349" s="87">
        <v>7.3200000000002319E-2</v>
      </c>
      <c r="O349" s="83">
        <v>2634222.2937470004</v>
      </c>
      <c r="P349" s="85">
        <v>90.838380000000001</v>
      </c>
      <c r="Q349" s="73"/>
      <c r="R349" s="83">
        <v>9150.3911895340007</v>
      </c>
      <c r="S349" s="84">
        <v>4.7894950795400008E-3</v>
      </c>
      <c r="T349" s="84">
        <f t="shared" si="5"/>
        <v>3.930107060591481E-3</v>
      </c>
      <c r="U349" s="84">
        <f>R349/'סכום נכסי הקרן'!$C$42</f>
        <v>1.4734323461133039E-4</v>
      </c>
    </row>
    <row r="350" spans="2:21">
      <c r="B350" s="76" t="s">
        <v>856</v>
      </c>
      <c r="C350" s="73" t="s">
        <v>857</v>
      </c>
      <c r="D350" s="86" t="s">
        <v>26</v>
      </c>
      <c r="E350" s="86" t="s">
        <v>26</v>
      </c>
      <c r="F350" s="73"/>
      <c r="G350" s="86" t="s">
        <v>696</v>
      </c>
      <c r="H350" s="73" t="s">
        <v>664</v>
      </c>
      <c r="I350" s="73" t="s">
        <v>647</v>
      </c>
      <c r="J350" s="73"/>
      <c r="K350" s="83">
        <v>3.6699999999998107</v>
      </c>
      <c r="L350" s="86" t="s">
        <v>137</v>
      </c>
      <c r="M350" s="87">
        <v>8.8749999999999996E-2</v>
      </c>
      <c r="N350" s="87">
        <v>0.10889999999999436</v>
      </c>
      <c r="O350" s="83">
        <v>2138731.8547000005</v>
      </c>
      <c r="P350" s="85">
        <v>92.862729999999999</v>
      </c>
      <c r="Q350" s="73"/>
      <c r="R350" s="83">
        <v>9290.7058314250025</v>
      </c>
      <c r="S350" s="84">
        <v>1.7109854837600003E-3</v>
      </c>
      <c r="T350" s="84">
        <f t="shared" si="5"/>
        <v>3.9903724146487943E-3</v>
      </c>
      <c r="U350" s="84">
        <f>R350/'סכום נכסי הקרן'!$C$42</f>
        <v>1.4960263672554795E-4</v>
      </c>
    </row>
    <row r="351" spans="2:21">
      <c r="B351" s="76" t="s">
        <v>858</v>
      </c>
      <c r="C351" s="73" t="s">
        <v>859</v>
      </c>
      <c r="D351" s="86" t="s">
        <v>26</v>
      </c>
      <c r="E351" s="86" t="s">
        <v>26</v>
      </c>
      <c r="F351" s="73"/>
      <c r="G351" s="86" t="s">
        <v>796</v>
      </c>
      <c r="H351" s="73" t="s">
        <v>860</v>
      </c>
      <c r="I351" s="73" t="s">
        <v>682</v>
      </c>
      <c r="J351" s="73"/>
      <c r="K351" s="83">
        <v>5.8799999999997503</v>
      </c>
      <c r="L351" s="86" t="s">
        <v>134</v>
      </c>
      <c r="M351" s="87">
        <v>6.3750000000000001E-2</v>
      </c>
      <c r="N351" s="87">
        <v>6.8699999999997513E-2</v>
      </c>
      <c r="O351" s="83">
        <v>2949974.9720000005</v>
      </c>
      <c r="P351" s="85">
        <v>98.00779</v>
      </c>
      <c r="Q351" s="73"/>
      <c r="R351" s="83">
        <v>11055.969163702002</v>
      </c>
      <c r="S351" s="84">
        <v>5.8999499440000013E-3</v>
      </c>
      <c r="T351" s="84">
        <f t="shared" si="5"/>
        <v>4.7485557253164551E-3</v>
      </c>
      <c r="U351" s="84">
        <f>R351/'סכום נכסי הקרן'!$C$42</f>
        <v>1.7802760828479282E-4</v>
      </c>
    </row>
    <row r="352" spans="2:21">
      <c r="B352" s="76" t="s">
        <v>861</v>
      </c>
      <c r="C352" s="73" t="s">
        <v>862</v>
      </c>
      <c r="D352" s="86" t="s">
        <v>26</v>
      </c>
      <c r="E352" s="86" t="s">
        <v>26</v>
      </c>
      <c r="F352" s="73"/>
      <c r="G352" s="86" t="s">
        <v>696</v>
      </c>
      <c r="H352" s="73" t="s">
        <v>664</v>
      </c>
      <c r="I352" s="73" t="s">
        <v>647</v>
      </c>
      <c r="J352" s="73"/>
      <c r="K352" s="83">
        <v>3.7400000000000615</v>
      </c>
      <c r="L352" s="86" t="s">
        <v>137</v>
      </c>
      <c r="M352" s="87">
        <v>8.5000000000000006E-2</v>
      </c>
      <c r="N352" s="87">
        <v>0.10270000000000204</v>
      </c>
      <c r="O352" s="83">
        <v>1053562.4900000002</v>
      </c>
      <c r="P352" s="85">
        <v>93.369050000000001</v>
      </c>
      <c r="Q352" s="73"/>
      <c r="R352" s="83">
        <v>4601.6564967780005</v>
      </c>
      <c r="S352" s="84">
        <v>1.404749986666667E-3</v>
      </c>
      <c r="T352" s="84">
        <f t="shared" si="5"/>
        <v>1.9764185283235839E-3</v>
      </c>
      <c r="U352" s="84">
        <f>R352/'סכום נכסי הקרן'!$C$42</f>
        <v>7.409770126341922E-5</v>
      </c>
    </row>
    <row r="353" spans="2:21">
      <c r="B353" s="76" t="s">
        <v>863</v>
      </c>
      <c r="C353" s="73" t="s">
        <v>864</v>
      </c>
      <c r="D353" s="86" t="s">
        <v>26</v>
      </c>
      <c r="E353" s="86" t="s">
        <v>26</v>
      </c>
      <c r="F353" s="73"/>
      <c r="G353" s="86" t="s">
        <v>696</v>
      </c>
      <c r="H353" s="73" t="s">
        <v>664</v>
      </c>
      <c r="I353" s="73" t="s">
        <v>647</v>
      </c>
      <c r="J353" s="73"/>
      <c r="K353" s="83">
        <v>4.0700000000001673</v>
      </c>
      <c r="L353" s="86" t="s">
        <v>137</v>
      </c>
      <c r="M353" s="87">
        <v>8.5000000000000006E-2</v>
      </c>
      <c r="N353" s="87">
        <v>0.10460000000000282</v>
      </c>
      <c r="O353" s="83">
        <v>1053562.4900000002</v>
      </c>
      <c r="P353" s="85">
        <v>92.106049999999996</v>
      </c>
      <c r="Q353" s="73"/>
      <c r="R353" s="83">
        <v>4539.4100473320013</v>
      </c>
      <c r="S353" s="84">
        <v>1.404749986666667E-3</v>
      </c>
      <c r="T353" s="84">
        <f t="shared" si="5"/>
        <v>1.9496835827461445E-3</v>
      </c>
      <c r="U353" s="84">
        <f>R353/'סכום נכסי הקרן'!$C$42</f>
        <v>7.309538420238096E-5</v>
      </c>
    </row>
    <row r="354" spans="2:21">
      <c r="B354" s="76" t="s">
        <v>865</v>
      </c>
      <c r="C354" s="73" t="s">
        <v>866</v>
      </c>
      <c r="D354" s="86" t="s">
        <v>26</v>
      </c>
      <c r="E354" s="86" t="s">
        <v>26</v>
      </c>
      <c r="F354" s="73"/>
      <c r="G354" s="86" t="s">
        <v>788</v>
      </c>
      <c r="H354" s="73" t="s">
        <v>860</v>
      </c>
      <c r="I354" s="73" t="s">
        <v>682</v>
      </c>
      <c r="J354" s="73"/>
      <c r="K354" s="83">
        <v>5.8699999999996635</v>
      </c>
      <c r="L354" s="86" t="s">
        <v>134</v>
      </c>
      <c r="M354" s="87">
        <v>4.1250000000000002E-2</v>
      </c>
      <c r="N354" s="87">
        <v>7.3499999999995846E-2</v>
      </c>
      <c r="O354" s="83">
        <v>1741117.3709740003</v>
      </c>
      <c r="P354" s="85">
        <v>83.088040000000007</v>
      </c>
      <c r="Q354" s="73"/>
      <c r="R354" s="83">
        <v>5532.0290907780009</v>
      </c>
      <c r="S354" s="84">
        <v>3.4822347419480007E-3</v>
      </c>
      <c r="T354" s="84">
        <f t="shared" si="5"/>
        <v>2.3760149854501807E-3</v>
      </c>
      <c r="U354" s="84">
        <f>R354/'סכום נכסי הקרן'!$C$42</f>
        <v>8.9078930432122708E-5</v>
      </c>
    </row>
    <row r="355" spans="2:21">
      <c r="B355" s="76" t="s">
        <v>867</v>
      </c>
      <c r="C355" s="73" t="s">
        <v>868</v>
      </c>
      <c r="D355" s="86" t="s">
        <v>26</v>
      </c>
      <c r="E355" s="86" t="s">
        <v>26</v>
      </c>
      <c r="F355" s="73"/>
      <c r="G355" s="86" t="s">
        <v>703</v>
      </c>
      <c r="H355" s="73" t="s">
        <v>869</v>
      </c>
      <c r="I355" s="73" t="s">
        <v>682</v>
      </c>
      <c r="J355" s="73"/>
      <c r="K355" s="83">
        <v>3.7499999999996083</v>
      </c>
      <c r="L355" s="86" t="s">
        <v>136</v>
      </c>
      <c r="M355" s="87">
        <v>2.6249999999999999E-2</v>
      </c>
      <c r="N355" s="87">
        <v>0.10709999999999129</v>
      </c>
      <c r="O355" s="83">
        <v>1901680.2944500002</v>
      </c>
      <c r="P355" s="85">
        <v>74.637299999999996</v>
      </c>
      <c r="Q355" s="73"/>
      <c r="R355" s="83">
        <v>5752.8197231310014</v>
      </c>
      <c r="S355" s="84">
        <v>7.4418106537137048E-3</v>
      </c>
      <c r="T355" s="84">
        <f t="shared" si="5"/>
        <v>2.4708449009313324E-3</v>
      </c>
      <c r="U355" s="84">
        <f>R355/'סכום נכסי הקרן'!$C$42</f>
        <v>9.2634188919867076E-5</v>
      </c>
    </row>
    <row r="356" spans="2:21">
      <c r="B356" s="76" t="s">
        <v>870</v>
      </c>
      <c r="C356" s="73" t="s">
        <v>871</v>
      </c>
      <c r="D356" s="86" t="s">
        <v>26</v>
      </c>
      <c r="E356" s="86" t="s">
        <v>26</v>
      </c>
      <c r="F356" s="73"/>
      <c r="G356" s="86" t="s">
        <v>788</v>
      </c>
      <c r="H356" s="73" t="s">
        <v>869</v>
      </c>
      <c r="I356" s="73" t="s">
        <v>682</v>
      </c>
      <c r="J356" s="73"/>
      <c r="K356" s="83">
        <v>5.4899999999978712</v>
      </c>
      <c r="L356" s="86" t="s">
        <v>134</v>
      </c>
      <c r="M356" s="87">
        <v>4.7500000000000001E-2</v>
      </c>
      <c r="N356" s="87">
        <v>7.9799999999957433E-2</v>
      </c>
      <c r="O356" s="83">
        <v>210712.49800000002</v>
      </c>
      <c r="P356" s="85">
        <v>83.946640000000002</v>
      </c>
      <c r="Q356" s="73"/>
      <c r="R356" s="83">
        <v>676.41229345600004</v>
      </c>
      <c r="S356" s="84">
        <v>6.9086064918032791E-5</v>
      </c>
      <c r="T356" s="84">
        <f t="shared" si="5"/>
        <v>2.9052011824618883E-4</v>
      </c>
      <c r="U356" s="84">
        <f>R356/'סכום נכסי הקרן'!$C$42</f>
        <v>1.0891859504615461E-5</v>
      </c>
    </row>
    <row r="357" spans="2:21">
      <c r="B357" s="76" t="s">
        <v>872</v>
      </c>
      <c r="C357" s="73" t="s">
        <v>873</v>
      </c>
      <c r="D357" s="86" t="s">
        <v>26</v>
      </c>
      <c r="E357" s="86" t="s">
        <v>26</v>
      </c>
      <c r="F357" s="73"/>
      <c r="G357" s="86" t="s">
        <v>788</v>
      </c>
      <c r="H357" s="73" t="s">
        <v>869</v>
      </c>
      <c r="I357" s="73" t="s">
        <v>682</v>
      </c>
      <c r="J357" s="73"/>
      <c r="K357" s="83">
        <v>5.7700000000001781</v>
      </c>
      <c r="L357" s="86" t="s">
        <v>134</v>
      </c>
      <c r="M357" s="87">
        <v>7.3749999999999996E-2</v>
      </c>
      <c r="N357" s="87">
        <v>7.9800000000002494E-2</v>
      </c>
      <c r="O357" s="83">
        <v>3160687.4700000007</v>
      </c>
      <c r="P357" s="85">
        <v>96.795100000000005</v>
      </c>
      <c r="Q357" s="73"/>
      <c r="R357" s="83">
        <v>11699.109309996002</v>
      </c>
      <c r="S357" s="84">
        <v>2.873352245454546E-3</v>
      </c>
      <c r="T357" s="84">
        <f t="shared" si="5"/>
        <v>5.0247854052880509E-3</v>
      </c>
      <c r="U357" s="84">
        <f>R357/'סכום נכסי הקרן'!$C$42</f>
        <v>1.8838370645595613E-4</v>
      </c>
    </row>
    <row r="358" spans="2:21">
      <c r="B358" s="76" t="s">
        <v>874</v>
      </c>
      <c r="C358" s="73" t="s">
        <v>875</v>
      </c>
      <c r="D358" s="86" t="s">
        <v>26</v>
      </c>
      <c r="E358" s="86" t="s">
        <v>26</v>
      </c>
      <c r="F358" s="73"/>
      <c r="G358" s="86" t="s">
        <v>742</v>
      </c>
      <c r="H358" s="73" t="s">
        <v>876</v>
      </c>
      <c r="I358" s="73" t="s">
        <v>647</v>
      </c>
      <c r="J358" s="73"/>
      <c r="K358" s="83">
        <v>2.1700000000000652</v>
      </c>
      <c r="L358" s="86" t="s">
        <v>137</v>
      </c>
      <c r="M358" s="87">
        <v>0.06</v>
      </c>
      <c r="N358" s="87">
        <v>9.5200000000001617E-2</v>
      </c>
      <c r="O358" s="83">
        <v>2496943.1013000007</v>
      </c>
      <c r="P358" s="85">
        <v>93.164330000000007</v>
      </c>
      <c r="Q358" s="73"/>
      <c r="R358" s="83">
        <v>10882.013497137003</v>
      </c>
      <c r="S358" s="84">
        <v>1.9975544810400007E-3</v>
      </c>
      <c r="T358" s="84">
        <f t="shared" si="5"/>
        <v>4.6738414995269656E-3</v>
      </c>
      <c r="U358" s="84">
        <f>R358/'סכום נכסי הקרן'!$C$42</f>
        <v>1.7522650502486078E-4</v>
      </c>
    </row>
    <row r="359" spans="2:21">
      <c r="B359" s="76" t="s">
        <v>877</v>
      </c>
      <c r="C359" s="73" t="s">
        <v>878</v>
      </c>
      <c r="D359" s="86" t="s">
        <v>26</v>
      </c>
      <c r="E359" s="86" t="s">
        <v>26</v>
      </c>
      <c r="F359" s="73"/>
      <c r="G359" s="86" t="s">
        <v>742</v>
      </c>
      <c r="H359" s="73" t="s">
        <v>876</v>
      </c>
      <c r="I359" s="73" t="s">
        <v>647</v>
      </c>
      <c r="J359" s="73"/>
      <c r="K359" s="83">
        <v>2.1600000000000192</v>
      </c>
      <c r="L359" s="86" t="s">
        <v>136</v>
      </c>
      <c r="M359" s="87">
        <v>0.05</v>
      </c>
      <c r="N359" s="87">
        <v>7.0100000000000898E-2</v>
      </c>
      <c r="O359" s="83">
        <v>1053562.4900000002</v>
      </c>
      <c r="P359" s="85">
        <v>98.800359999999998</v>
      </c>
      <c r="Q359" s="73"/>
      <c r="R359" s="83">
        <v>4218.9670089620004</v>
      </c>
      <c r="S359" s="84">
        <v>1.0535624900000003E-3</v>
      </c>
      <c r="T359" s="84">
        <f t="shared" si="5"/>
        <v>1.8120528059269228E-3</v>
      </c>
      <c r="U359" s="84">
        <f>R359/'סכום נכסי הקרן'!$C$42</f>
        <v>6.7935483078577404E-5</v>
      </c>
    </row>
    <row r="360" spans="2:21">
      <c r="B360" s="76" t="s">
        <v>879</v>
      </c>
      <c r="C360" s="73" t="s">
        <v>880</v>
      </c>
      <c r="D360" s="86" t="s">
        <v>26</v>
      </c>
      <c r="E360" s="86" t="s">
        <v>26</v>
      </c>
      <c r="F360" s="73"/>
      <c r="G360" s="86" t="s">
        <v>796</v>
      </c>
      <c r="H360" s="73" t="s">
        <v>869</v>
      </c>
      <c r="I360" s="73" t="s">
        <v>682</v>
      </c>
      <c r="J360" s="73"/>
      <c r="K360" s="83">
        <v>6.039999999999802</v>
      </c>
      <c r="L360" s="86" t="s">
        <v>134</v>
      </c>
      <c r="M360" s="87">
        <v>5.1249999999999997E-2</v>
      </c>
      <c r="N360" s="87">
        <v>8.7999999999996761E-2</v>
      </c>
      <c r="O360" s="83">
        <v>3160687.4700000007</v>
      </c>
      <c r="P360" s="85">
        <v>81.72842</v>
      </c>
      <c r="Q360" s="73"/>
      <c r="R360" s="83">
        <v>9878.0796508490021</v>
      </c>
      <c r="S360" s="84">
        <v>1.5803437350000004E-3</v>
      </c>
      <c r="T360" s="84">
        <f t="shared" si="5"/>
        <v>4.2426503716355068E-3</v>
      </c>
      <c r="U360" s="84">
        <f>R360/'סכום נכסי הקרן'!$C$42</f>
        <v>1.5906076334410522E-4</v>
      </c>
    </row>
    <row r="361" spans="2:21">
      <c r="B361" s="76" t="s">
        <v>881</v>
      </c>
      <c r="C361" s="73" t="s">
        <v>882</v>
      </c>
      <c r="D361" s="86" t="s">
        <v>26</v>
      </c>
      <c r="E361" s="86" t="s">
        <v>26</v>
      </c>
      <c r="F361" s="73"/>
      <c r="G361" s="86" t="s">
        <v>703</v>
      </c>
      <c r="H361" s="73" t="s">
        <v>883</v>
      </c>
      <c r="I361" s="73" t="s">
        <v>682</v>
      </c>
      <c r="J361" s="73"/>
      <c r="K361" s="83">
        <v>2.6600000000000121</v>
      </c>
      <c r="L361" s="86" t="s">
        <v>136</v>
      </c>
      <c r="M361" s="87">
        <v>3.6249999999999998E-2</v>
      </c>
      <c r="N361" s="87">
        <v>0.46460000000000962</v>
      </c>
      <c r="O361" s="83">
        <v>3266043.7190000005</v>
      </c>
      <c r="P361" s="85">
        <v>38.2044</v>
      </c>
      <c r="Q361" s="73"/>
      <c r="R361" s="83">
        <v>5057.3459788590008</v>
      </c>
      <c r="S361" s="84">
        <v>9.3315534828571443E-3</v>
      </c>
      <c r="T361" s="84">
        <f t="shared" si="5"/>
        <v>2.1721378603027689E-3</v>
      </c>
      <c r="U361" s="84">
        <f>R361/'סכום נכסי הקרן'!$C$42</f>
        <v>8.1435394360625029E-5</v>
      </c>
    </row>
    <row r="362" spans="2:21">
      <c r="B362" s="136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</row>
    <row r="363" spans="2:21">
      <c r="B363" s="136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</row>
    <row r="364" spans="2:21">
      <c r="B364" s="136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</row>
    <row r="365" spans="2:21">
      <c r="B365" s="138" t="s">
        <v>227</v>
      </c>
      <c r="C365" s="140"/>
      <c r="D365" s="140"/>
      <c r="E365" s="140"/>
      <c r="F365" s="140"/>
      <c r="G365" s="140"/>
      <c r="H365" s="140"/>
      <c r="I365" s="140"/>
      <c r="J365" s="140"/>
      <c r="K365" s="140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</row>
    <row r="366" spans="2:21">
      <c r="B366" s="138" t="s">
        <v>114</v>
      </c>
      <c r="C366" s="140"/>
      <c r="D366" s="140"/>
      <c r="E366" s="140"/>
      <c r="F366" s="140"/>
      <c r="G366" s="140"/>
      <c r="H366" s="140"/>
      <c r="I366" s="140"/>
      <c r="J366" s="140"/>
      <c r="K366" s="140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</row>
    <row r="367" spans="2:21">
      <c r="B367" s="138" t="s">
        <v>210</v>
      </c>
      <c r="C367" s="140"/>
      <c r="D367" s="140"/>
      <c r="E367" s="140"/>
      <c r="F367" s="140"/>
      <c r="G367" s="140"/>
      <c r="H367" s="140"/>
      <c r="I367" s="140"/>
      <c r="J367" s="140"/>
      <c r="K367" s="140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</row>
    <row r="368" spans="2:21">
      <c r="B368" s="138" t="s">
        <v>218</v>
      </c>
      <c r="C368" s="140"/>
      <c r="D368" s="140"/>
      <c r="E368" s="140"/>
      <c r="F368" s="140"/>
      <c r="G368" s="140"/>
      <c r="H368" s="140"/>
      <c r="I368" s="140"/>
      <c r="J368" s="140"/>
      <c r="K368" s="140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</row>
    <row r="369" spans="2:21">
      <c r="B369" s="189" t="s">
        <v>223</v>
      </c>
      <c r="C369" s="189"/>
      <c r="D369" s="189"/>
      <c r="E369" s="189"/>
      <c r="F369" s="189"/>
      <c r="G369" s="189"/>
      <c r="H369" s="189"/>
      <c r="I369" s="189"/>
      <c r="J369" s="189"/>
      <c r="K369" s="189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</row>
    <row r="370" spans="2:21">
      <c r="B370" s="136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</row>
    <row r="371" spans="2:21">
      <c r="B371" s="136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</row>
    <row r="372" spans="2:21">
      <c r="B372" s="136"/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</row>
    <row r="373" spans="2:21">
      <c r="B373" s="136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</row>
    <row r="374" spans="2:21">
      <c r="B374" s="136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</row>
    <row r="375" spans="2:21">
      <c r="B375" s="136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</row>
    <row r="376" spans="2:21">
      <c r="B376" s="136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</row>
    <row r="377" spans="2:21">
      <c r="B377" s="136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</row>
    <row r="378" spans="2:21">
      <c r="B378" s="136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</row>
    <row r="379" spans="2:21">
      <c r="B379" s="136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</row>
    <row r="380" spans="2:21">
      <c r="B380" s="136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</row>
    <row r="381" spans="2:21">
      <c r="B381" s="136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</row>
    <row r="382" spans="2:21">
      <c r="B382" s="136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</row>
    <row r="383" spans="2:21">
      <c r="B383" s="136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</row>
    <row r="384" spans="2:21">
      <c r="B384" s="136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</row>
    <row r="385" spans="2:21">
      <c r="B385" s="136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</row>
    <row r="386" spans="2:21">
      <c r="B386" s="136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</row>
    <row r="387" spans="2:21">
      <c r="B387" s="136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</row>
    <row r="388" spans="2:21">
      <c r="B388" s="136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</row>
    <row r="389" spans="2:21">
      <c r="B389" s="136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</row>
    <row r="390" spans="2:21">
      <c r="B390" s="136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</row>
    <row r="391" spans="2:21">
      <c r="B391" s="136"/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</row>
    <row r="392" spans="2:21">
      <c r="B392" s="136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</row>
    <row r="393" spans="2:21">
      <c r="B393" s="136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</row>
    <row r="394" spans="2:21">
      <c r="B394" s="136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</row>
    <row r="395" spans="2:21">
      <c r="B395" s="136"/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</row>
    <row r="396" spans="2:21">
      <c r="B396" s="136"/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</row>
    <row r="397" spans="2:21">
      <c r="B397" s="136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</row>
    <row r="398" spans="2:21">
      <c r="B398" s="136"/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</row>
    <row r="399" spans="2:21">
      <c r="B399" s="136"/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</row>
    <row r="400" spans="2:21">
      <c r="B400" s="136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</row>
    <row r="401" spans="2:21">
      <c r="B401" s="136"/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</row>
    <row r="402" spans="2:21">
      <c r="B402" s="136"/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</row>
    <row r="403" spans="2:21">
      <c r="B403" s="136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</row>
    <row r="404" spans="2:21">
      <c r="B404" s="136"/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</row>
    <row r="405" spans="2:21">
      <c r="B405" s="136"/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</row>
    <row r="406" spans="2:21">
      <c r="B406" s="136"/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</row>
    <row r="407" spans="2:21">
      <c r="B407" s="136"/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</row>
    <row r="408" spans="2:21">
      <c r="B408" s="136"/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</row>
    <row r="409" spans="2:21">
      <c r="B409" s="136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</row>
    <row r="410" spans="2:21">
      <c r="B410" s="136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</row>
    <row r="411" spans="2:21">
      <c r="B411" s="136"/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</row>
    <row r="412" spans="2:21">
      <c r="B412" s="136"/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</row>
    <row r="413" spans="2:21">
      <c r="B413" s="136"/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</row>
    <row r="414" spans="2:21">
      <c r="B414" s="136"/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</row>
    <row r="415" spans="2:21">
      <c r="B415" s="136"/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</row>
    <row r="416" spans="2:21">
      <c r="B416" s="136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</row>
    <row r="417" spans="2:21">
      <c r="B417" s="136"/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</row>
    <row r="418" spans="2:21">
      <c r="B418" s="136"/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</row>
    <row r="419" spans="2:21">
      <c r="B419" s="136"/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</row>
    <row r="420" spans="2:21">
      <c r="B420" s="136"/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</row>
    <row r="421" spans="2:21">
      <c r="B421" s="136"/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</row>
    <row r="422" spans="2:21">
      <c r="B422" s="136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</row>
    <row r="423" spans="2:21">
      <c r="B423" s="136"/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</row>
    <row r="424" spans="2:21">
      <c r="B424" s="136"/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</row>
    <row r="425" spans="2:21">
      <c r="B425" s="136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</row>
    <row r="426" spans="2:21">
      <c r="B426" s="136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</row>
    <row r="427" spans="2:21">
      <c r="B427" s="136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</row>
    <row r="428" spans="2:21">
      <c r="B428" s="136"/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</row>
    <row r="429" spans="2:21">
      <c r="B429" s="136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</row>
    <row r="430" spans="2:21">
      <c r="B430" s="136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</row>
    <row r="431" spans="2:21">
      <c r="B431" s="136"/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</row>
    <row r="432" spans="2:21">
      <c r="B432" s="136"/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</row>
    <row r="433" spans="2:21">
      <c r="B433" s="136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</row>
    <row r="434" spans="2:21">
      <c r="B434" s="136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</row>
    <row r="435" spans="2:21">
      <c r="B435" s="136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</row>
    <row r="436" spans="2:21">
      <c r="B436" s="136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</row>
    <row r="437" spans="2:21">
      <c r="B437" s="136"/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</row>
    <row r="438" spans="2:21">
      <c r="B438" s="136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</row>
    <row r="439" spans="2:21">
      <c r="B439" s="136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</row>
    <row r="440" spans="2:21">
      <c r="B440" s="136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</row>
    <row r="441" spans="2:21">
      <c r="B441" s="136"/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</row>
    <row r="442" spans="2:21">
      <c r="B442" s="136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</row>
    <row r="443" spans="2:21">
      <c r="B443" s="136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</row>
    <row r="444" spans="2:21">
      <c r="B444" s="136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</row>
    <row r="445" spans="2:21">
      <c r="B445" s="136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</row>
    <row r="446" spans="2:21">
      <c r="B446" s="136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</row>
    <row r="447" spans="2:21">
      <c r="B447" s="136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</row>
    <row r="448" spans="2:21">
      <c r="B448" s="136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</row>
    <row r="449" spans="2:21">
      <c r="B449" s="136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</row>
    <row r="450" spans="2:21">
      <c r="B450" s="136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</row>
    <row r="451" spans="2:21">
      <c r="B451" s="136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</row>
    <row r="452" spans="2:21">
      <c r="B452" s="136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</row>
    <row r="453" spans="2:21">
      <c r="B453" s="136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</row>
    <row r="454" spans="2:21">
      <c r="B454" s="136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</row>
    <row r="455" spans="2:21">
      <c r="B455" s="136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</row>
    <row r="456" spans="2:21">
      <c r="B456" s="136"/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</row>
    <row r="457" spans="2:21">
      <c r="B457" s="136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</row>
    <row r="458" spans="2:21">
      <c r="B458" s="136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</row>
    <row r="459" spans="2:21">
      <c r="B459" s="136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</row>
    <row r="460" spans="2:21">
      <c r="B460" s="136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</row>
    <row r="461" spans="2:21">
      <c r="B461" s="136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</row>
    <row r="462" spans="2:21">
      <c r="B462" s="136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</row>
    <row r="463" spans="2:21">
      <c r="B463" s="136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</row>
    <row r="464" spans="2:21">
      <c r="B464" s="136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</row>
    <row r="465" spans="2:21">
      <c r="B465" s="136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</row>
    <row r="466" spans="2:21">
      <c r="B466" s="136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</row>
    <row r="467" spans="2:21">
      <c r="B467" s="136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</row>
    <row r="468" spans="2:21">
      <c r="B468" s="136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</row>
    <row r="469" spans="2:21">
      <c r="B469" s="136"/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</row>
    <row r="470" spans="2:21">
      <c r="B470" s="136"/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</row>
    <row r="471" spans="2:21">
      <c r="B471" s="136"/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</row>
    <row r="472" spans="2:21">
      <c r="B472" s="136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</row>
    <row r="473" spans="2:21">
      <c r="B473" s="136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</row>
    <row r="474" spans="2:21">
      <c r="B474" s="136"/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</row>
    <row r="475" spans="2:21">
      <c r="B475" s="136"/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</row>
    <row r="476" spans="2:21">
      <c r="B476" s="136"/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</row>
    <row r="477" spans="2:21">
      <c r="B477" s="136"/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</row>
    <row r="478" spans="2:21">
      <c r="B478" s="136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</row>
    <row r="479" spans="2:21">
      <c r="B479" s="136"/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</row>
    <row r="480" spans="2:21">
      <c r="B480" s="136"/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</row>
    <row r="481" spans="2:21">
      <c r="B481" s="136"/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</row>
    <row r="482" spans="2:21">
      <c r="B482" s="136"/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</row>
    <row r="483" spans="2:21">
      <c r="B483" s="136"/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</row>
    <row r="484" spans="2:21">
      <c r="B484" s="136"/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</row>
    <row r="485" spans="2:21">
      <c r="B485" s="136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</row>
    <row r="486" spans="2:21">
      <c r="B486" s="136"/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</row>
    <row r="487" spans="2:21">
      <c r="B487" s="136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</row>
    <row r="488" spans="2:21">
      <c r="B488" s="136"/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</row>
    <row r="489" spans="2:21">
      <c r="B489" s="136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</row>
    <row r="490" spans="2:21">
      <c r="B490" s="136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</row>
    <row r="491" spans="2:21">
      <c r="B491" s="136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</row>
    <row r="492" spans="2:21">
      <c r="B492" s="136"/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</row>
    <row r="493" spans="2:21">
      <c r="B493" s="136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</row>
    <row r="494" spans="2:21">
      <c r="B494" s="136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</row>
    <row r="495" spans="2:21">
      <c r="B495" s="136"/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</row>
    <row r="496" spans="2:21">
      <c r="B496" s="136"/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</row>
    <row r="497" spans="2:21">
      <c r="B497" s="136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</row>
    <row r="498" spans="2:21">
      <c r="B498" s="136"/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</row>
    <row r="499" spans="2:21">
      <c r="B499" s="136"/>
      <c r="C499" s="137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</row>
    <row r="500" spans="2:21">
      <c r="B500" s="136"/>
      <c r="C500" s="137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</row>
    <row r="501" spans="2:21">
      <c r="B501" s="136"/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</row>
    <row r="502" spans="2:21">
      <c r="B502" s="136"/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</row>
    <row r="503" spans="2:21">
      <c r="B503" s="136"/>
      <c r="C503" s="137"/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</row>
    <row r="504" spans="2:21">
      <c r="B504" s="136"/>
      <c r="C504" s="137"/>
      <c r="D504" s="137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</row>
    <row r="505" spans="2:21">
      <c r="B505" s="136"/>
      <c r="C505" s="137"/>
      <c r="D505" s="137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</row>
    <row r="506" spans="2:21">
      <c r="B506" s="136"/>
      <c r="C506" s="137"/>
      <c r="D506" s="137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</row>
    <row r="507" spans="2:21">
      <c r="B507" s="136"/>
      <c r="C507" s="137"/>
      <c r="D507" s="137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</row>
    <row r="508" spans="2:21">
      <c r="B508" s="136"/>
      <c r="C508" s="137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</row>
    <row r="509" spans="2:21">
      <c r="B509" s="136"/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</row>
    <row r="510" spans="2:21">
      <c r="B510" s="136"/>
      <c r="C510" s="137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</row>
    <row r="511" spans="2:21">
      <c r="B511" s="136"/>
      <c r="C511" s="137"/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</row>
    <row r="512" spans="2:21">
      <c r="B512" s="136"/>
      <c r="C512" s="137"/>
      <c r="D512" s="137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</row>
    <row r="513" spans="2:21">
      <c r="B513" s="136"/>
      <c r="C513" s="137"/>
      <c r="D513" s="137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</row>
    <row r="514" spans="2:21">
      <c r="B514" s="136"/>
      <c r="C514" s="137"/>
      <c r="D514" s="137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</row>
    <row r="515" spans="2:21">
      <c r="B515" s="136"/>
      <c r="C515" s="137"/>
      <c r="D515" s="137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</row>
    <row r="516" spans="2:21">
      <c r="B516" s="136"/>
      <c r="C516" s="137"/>
      <c r="D516" s="137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</row>
    <row r="517" spans="2:21">
      <c r="B517" s="136"/>
      <c r="C517" s="137"/>
      <c r="D517" s="137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</row>
    <row r="518" spans="2:21">
      <c r="B518" s="136"/>
      <c r="C518" s="137"/>
      <c r="D518" s="137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</row>
    <row r="519" spans="2:21">
      <c r="B519" s="136"/>
      <c r="C519" s="137"/>
      <c r="D519" s="137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</row>
    <row r="520" spans="2:21">
      <c r="B520" s="136"/>
      <c r="C520" s="137"/>
      <c r="D520" s="137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</row>
    <row r="521" spans="2:21">
      <c r="B521" s="136"/>
      <c r="C521" s="137"/>
      <c r="D521" s="137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</row>
    <row r="522" spans="2:21">
      <c r="B522" s="136"/>
      <c r="C522" s="137"/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</row>
    <row r="523" spans="2:21">
      <c r="B523" s="136"/>
      <c r="C523" s="137"/>
      <c r="D523" s="137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</row>
    <row r="524" spans="2:21">
      <c r="B524" s="136"/>
      <c r="C524" s="137"/>
      <c r="D524" s="137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</row>
    <row r="525" spans="2:21">
      <c r="B525" s="136"/>
      <c r="C525" s="137"/>
      <c r="D525" s="137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</row>
    <row r="526" spans="2:21">
      <c r="B526" s="136"/>
      <c r="C526" s="137"/>
      <c r="D526" s="137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</row>
    <row r="527" spans="2:21">
      <c r="B527" s="136"/>
      <c r="C527" s="137"/>
      <c r="D527" s="137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</row>
    <row r="528" spans="2:21">
      <c r="B528" s="136"/>
      <c r="C528" s="137"/>
      <c r="D528" s="137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</row>
    <row r="529" spans="2:21">
      <c r="B529" s="136"/>
      <c r="C529" s="137"/>
      <c r="D529" s="137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</row>
    <row r="530" spans="2:21">
      <c r="B530" s="136"/>
      <c r="C530" s="137"/>
      <c r="D530" s="137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</row>
    <row r="531" spans="2:21">
      <c r="B531" s="136"/>
      <c r="C531" s="137"/>
      <c r="D531" s="137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</row>
    <row r="532" spans="2:21">
      <c r="B532" s="136"/>
      <c r="C532" s="137"/>
      <c r="D532" s="137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</row>
    <row r="533" spans="2:21">
      <c r="B533" s="136"/>
      <c r="C533" s="137"/>
      <c r="D533" s="137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</row>
    <row r="534" spans="2:21">
      <c r="B534" s="136"/>
      <c r="C534" s="137"/>
      <c r="D534" s="137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</row>
    <row r="535" spans="2:21">
      <c r="B535" s="136"/>
      <c r="C535" s="137"/>
      <c r="D535" s="137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</row>
    <row r="536" spans="2:21">
      <c r="B536" s="136"/>
      <c r="C536" s="137"/>
      <c r="D536" s="137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</row>
    <row r="537" spans="2:21">
      <c r="B537" s="136"/>
      <c r="C537" s="137"/>
      <c r="D537" s="137"/>
      <c r="E537" s="137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</row>
    <row r="538" spans="2:21">
      <c r="B538" s="136"/>
      <c r="C538" s="137"/>
      <c r="D538" s="137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</row>
    <row r="539" spans="2:21">
      <c r="B539" s="136"/>
      <c r="C539" s="137"/>
      <c r="D539" s="137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</row>
    <row r="540" spans="2:21">
      <c r="B540" s="136"/>
      <c r="C540" s="137"/>
      <c r="D540" s="137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</row>
    <row r="541" spans="2:21">
      <c r="B541" s="136"/>
      <c r="C541" s="137"/>
      <c r="D541" s="137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</row>
    <row r="542" spans="2:21">
      <c r="B542" s="136"/>
      <c r="C542" s="137"/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</row>
    <row r="543" spans="2:21">
      <c r="B543" s="136"/>
      <c r="C543" s="137"/>
      <c r="D543" s="137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</row>
    <row r="544" spans="2:21">
      <c r="B544" s="136"/>
      <c r="C544" s="137"/>
      <c r="D544" s="137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</row>
    <row r="545" spans="2:21">
      <c r="B545" s="136"/>
      <c r="C545" s="137"/>
      <c r="D545" s="137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</row>
    <row r="546" spans="2:21">
      <c r="B546" s="136"/>
      <c r="C546" s="137"/>
      <c r="D546" s="137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</row>
    <row r="547" spans="2:21">
      <c r="B547" s="136"/>
      <c r="C547" s="137"/>
      <c r="D547" s="137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</row>
    <row r="548" spans="2:21">
      <c r="B548" s="136"/>
      <c r="C548" s="137"/>
      <c r="D548" s="137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</row>
    <row r="549" spans="2:21">
      <c r="B549" s="136"/>
      <c r="C549" s="137"/>
      <c r="D549" s="137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</row>
    <row r="550" spans="2:21">
      <c r="B550" s="136"/>
      <c r="C550" s="137"/>
      <c r="D550" s="137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</row>
    <row r="551" spans="2:21">
      <c r="B551" s="136"/>
      <c r="C551" s="137"/>
      <c r="D551" s="137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</row>
    <row r="552" spans="2:21">
      <c r="B552" s="136"/>
      <c r="C552" s="137"/>
      <c r="D552" s="137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</row>
    <row r="553" spans="2:21">
      <c r="B553" s="136"/>
      <c r="C553" s="137"/>
      <c r="D553" s="137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</row>
    <row r="554" spans="2:21">
      <c r="B554" s="136"/>
      <c r="C554" s="137"/>
      <c r="D554" s="137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</row>
    <row r="555" spans="2:21">
      <c r="B555" s="136"/>
      <c r="C555" s="137"/>
      <c r="D555" s="137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</row>
    <row r="556" spans="2:21">
      <c r="B556" s="136"/>
      <c r="C556" s="137"/>
      <c r="D556" s="137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</row>
    <row r="557" spans="2:21">
      <c r="B557" s="136"/>
      <c r="C557" s="137"/>
      <c r="D557" s="137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</row>
    <row r="558" spans="2:21">
      <c r="B558" s="136"/>
      <c r="C558" s="137"/>
      <c r="D558" s="137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</row>
    <row r="559" spans="2:21">
      <c r="B559" s="136"/>
      <c r="C559" s="137"/>
      <c r="D559" s="137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</row>
    <row r="560" spans="2:21">
      <c r="B560" s="136"/>
      <c r="C560" s="137"/>
      <c r="D560" s="137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</row>
    <row r="561" spans="2:21">
      <c r="B561" s="136"/>
      <c r="C561" s="137"/>
      <c r="D561" s="137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</row>
    <row r="562" spans="2:21">
      <c r="B562" s="136"/>
      <c r="C562" s="137"/>
      <c r="D562" s="137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</row>
    <row r="563" spans="2:21">
      <c r="B563" s="136"/>
      <c r="C563" s="137"/>
      <c r="D563" s="137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</row>
    <row r="564" spans="2:21">
      <c r="B564" s="136"/>
      <c r="C564" s="137"/>
      <c r="D564" s="137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</row>
    <row r="565" spans="2:21">
      <c r="B565" s="136"/>
      <c r="C565" s="137"/>
      <c r="D565" s="137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</row>
    <row r="566" spans="2:21">
      <c r="B566" s="136"/>
      <c r="C566" s="137"/>
      <c r="D566" s="137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</row>
    <row r="567" spans="2:21">
      <c r="B567" s="136"/>
      <c r="C567" s="137"/>
      <c r="D567" s="137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</row>
    <row r="568" spans="2:21">
      <c r="B568" s="136"/>
      <c r="C568" s="137"/>
      <c r="D568" s="137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</row>
    <row r="569" spans="2:21">
      <c r="B569" s="136"/>
      <c r="C569" s="137"/>
      <c r="D569" s="137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</row>
    <row r="570" spans="2:21">
      <c r="B570" s="136"/>
      <c r="C570" s="137"/>
      <c r="D570" s="137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</row>
    <row r="571" spans="2:21">
      <c r="B571" s="136"/>
      <c r="C571" s="137"/>
      <c r="D571" s="137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</row>
    <row r="572" spans="2:21">
      <c r="B572" s="136"/>
      <c r="C572" s="137"/>
      <c r="D572" s="137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</row>
    <row r="573" spans="2:21">
      <c r="B573" s="136"/>
      <c r="C573" s="137"/>
      <c r="D573" s="137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</row>
    <row r="574" spans="2:21">
      <c r="B574" s="136"/>
      <c r="C574" s="137"/>
      <c r="D574" s="137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</row>
    <row r="575" spans="2:21">
      <c r="B575" s="136"/>
      <c r="C575" s="137"/>
      <c r="D575" s="137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</row>
    <row r="576" spans="2:21">
      <c r="B576" s="136"/>
      <c r="C576" s="137"/>
      <c r="D576" s="137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</row>
    <row r="577" spans="2:21">
      <c r="B577" s="136"/>
      <c r="C577" s="137"/>
      <c r="D577" s="137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</row>
    <row r="578" spans="2:21">
      <c r="B578" s="136"/>
      <c r="C578" s="137"/>
      <c r="D578" s="137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</row>
    <row r="579" spans="2:21">
      <c r="B579" s="136"/>
      <c r="C579" s="137"/>
      <c r="D579" s="137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</row>
    <row r="580" spans="2:21">
      <c r="B580" s="136"/>
      <c r="C580" s="137"/>
      <c r="D580" s="137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</row>
    <row r="581" spans="2:21">
      <c r="B581" s="136"/>
      <c r="C581" s="137"/>
      <c r="D581" s="137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</row>
    <row r="582" spans="2:21">
      <c r="B582" s="136"/>
      <c r="C582" s="137"/>
      <c r="D582" s="137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</row>
    <row r="583" spans="2:21">
      <c r="B583" s="136"/>
      <c r="C583" s="137"/>
      <c r="D583" s="137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</row>
    <row r="584" spans="2:21">
      <c r="B584" s="136"/>
      <c r="C584" s="137"/>
      <c r="D584" s="137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</row>
    <row r="585" spans="2:21">
      <c r="B585" s="136"/>
      <c r="C585" s="137"/>
      <c r="D585" s="137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</row>
    <row r="586" spans="2:21">
      <c r="B586" s="136"/>
      <c r="C586" s="137"/>
      <c r="D586" s="137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</row>
    <row r="587" spans="2:21">
      <c r="B587" s="136"/>
      <c r="C587" s="137"/>
      <c r="D587" s="137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</row>
    <row r="588" spans="2:21">
      <c r="B588" s="136"/>
      <c r="C588" s="137"/>
      <c r="D588" s="137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</row>
    <row r="589" spans="2:21">
      <c r="B589" s="136"/>
      <c r="C589" s="137"/>
      <c r="D589" s="137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</row>
    <row r="590" spans="2:21">
      <c r="B590" s="136"/>
      <c r="C590" s="137"/>
      <c r="D590" s="137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</row>
    <row r="591" spans="2:21">
      <c r="B591" s="136"/>
      <c r="C591" s="137"/>
      <c r="D591" s="137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</row>
    <row r="592" spans="2:21">
      <c r="B592" s="136"/>
      <c r="C592" s="137"/>
      <c r="D592" s="137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</row>
    <row r="593" spans="2:21">
      <c r="B593" s="136"/>
      <c r="C593" s="137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</row>
    <row r="594" spans="2:21">
      <c r="B594" s="136"/>
      <c r="C594" s="137"/>
      <c r="D594" s="137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</row>
    <row r="595" spans="2:21">
      <c r="B595" s="136"/>
      <c r="C595" s="137"/>
      <c r="D595" s="137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</row>
    <row r="596" spans="2:21">
      <c r="B596" s="136"/>
      <c r="C596" s="137"/>
      <c r="D596" s="137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</row>
    <row r="597" spans="2:21">
      <c r="B597" s="136"/>
      <c r="C597" s="137"/>
      <c r="D597" s="137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</row>
    <row r="598" spans="2:21">
      <c r="B598" s="136"/>
      <c r="C598" s="137"/>
      <c r="D598" s="137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</row>
    <row r="599" spans="2:21">
      <c r="B599" s="136"/>
      <c r="C599" s="137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</row>
    <row r="600" spans="2:21">
      <c r="B600" s="136"/>
      <c r="C600" s="137"/>
      <c r="D600" s="137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</row>
    <row r="601" spans="2:21">
      <c r="B601" s="136"/>
      <c r="C601" s="137"/>
      <c r="D601" s="137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</row>
    <row r="602" spans="2:21">
      <c r="B602" s="136"/>
      <c r="C602" s="137"/>
      <c r="D602" s="137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</row>
    <row r="603" spans="2:21">
      <c r="B603" s="136"/>
      <c r="C603" s="137"/>
      <c r="D603" s="137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</row>
    <row r="604" spans="2:21">
      <c r="B604" s="136"/>
      <c r="C604" s="137"/>
      <c r="D604" s="137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</row>
    <row r="605" spans="2:21">
      <c r="B605" s="136"/>
      <c r="C605" s="137"/>
      <c r="D605" s="137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</row>
    <row r="606" spans="2:21">
      <c r="B606" s="136"/>
      <c r="C606" s="137"/>
      <c r="D606" s="137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</row>
    <row r="607" spans="2:21">
      <c r="B607" s="136"/>
      <c r="C607" s="137"/>
      <c r="D607" s="137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</row>
    <row r="608" spans="2:21">
      <c r="B608" s="136"/>
      <c r="C608" s="137"/>
      <c r="D608" s="137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</row>
    <row r="609" spans="2:21">
      <c r="B609" s="136"/>
      <c r="C609" s="137"/>
      <c r="D609" s="137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</row>
    <row r="610" spans="2:21">
      <c r="B610" s="136"/>
      <c r="C610" s="137"/>
      <c r="D610" s="137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</row>
    <row r="611" spans="2:21">
      <c r="B611" s="136"/>
      <c r="C611" s="137"/>
      <c r="D611" s="137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</row>
    <row r="612" spans="2:21">
      <c r="B612" s="136"/>
      <c r="C612" s="137"/>
      <c r="D612" s="137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</row>
    <row r="613" spans="2:21">
      <c r="B613" s="136"/>
      <c r="C613" s="137"/>
      <c r="D613" s="137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</row>
    <row r="614" spans="2:21">
      <c r="B614" s="136"/>
      <c r="C614" s="137"/>
      <c r="D614" s="137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</row>
    <row r="615" spans="2:21">
      <c r="B615" s="136"/>
      <c r="C615" s="137"/>
      <c r="D615" s="137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</row>
    <row r="616" spans="2:21">
      <c r="B616" s="136"/>
      <c r="C616" s="137"/>
      <c r="D616" s="137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</row>
    <row r="617" spans="2:21">
      <c r="B617" s="136"/>
      <c r="C617" s="137"/>
      <c r="D617" s="137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</row>
    <row r="618" spans="2:21">
      <c r="B618" s="136"/>
      <c r="C618" s="137"/>
      <c r="D618" s="137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</row>
    <row r="619" spans="2:21">
      <c r="B619" s="136"/>
      <c r="C619" s="137"/>
      <c r="D619" s="137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</row>
    <row r="620" spans="2:21">
      <c r="B620" s="136"/>
      <c r="C620" s="137"/>
      <c r="D620" s="137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</row>
    <row r="621" spans="2:21">
      <c r="B621" s="136"/>
      <c r="C621" s="137"/>
      <c r="D621" s="137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</row>
    <row r="622" spans="2:21">
      <c r="B622" s="136"/>
      <c r="C622" s="137"/>
      <c r="D622" s="137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</row>
    <row r="623" spans="2:21">
      <c r="B623" s="136"/>
      <c r="C623" s="137"/>
      <c r="D623" s="137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</row>
    <row r="624" spans="2:21">
      <c r="B624" s="136"/>
      <c r="C624" s="137"/>
      <c r="D624" s="137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</row>
    <row r="625" spans="2:21">
      <c r="B625" s="136"/>
      <c r="C625" s="137"/>
      <c r="D625" s="137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</row>
    <row r="626" spans="2:21">
      <c r="B626" s="136"/>
      <c r="C626" s="137"/>
      <c r="D626" s="137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</row>
    <row r="627" spans="2:21">
      <c r="B627" s="136"/>
      <c r="C627" s="137"/>
      <c r="D627" s="137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</row>
    <row r="628" spans="2:21">
      <c r="B628" s="136"/>
      <c r="C628" s="137"/>
      <c r="D628" s="137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</row>
    <row r="629" spans="2:21">
      <c r="B629" s="136"/>
      <c r="C629" s="137"/>
      <c r="D629" s="137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</row>
    <row r="630" spans="2:21">
      <c r="B630" s="136"/>
      <c r="C630" s="137"/>
      <c r="D630" s="137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</row>
    <row r="631" spans="2:21">
      <c r="B631" s="136"/>
      <c r="C631" s="137"/>
      <c r="D631" s="137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</row>
    <row r="632" spans="2:21">
      <c r="B632" s="136"/>
      <c r="C632" s="137"/>
      <c r="D632" s="137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</row>
    <row r="633" spans="2:21">
      <c r="B633" s="136"/>
      <c r="C633" s="137"/>
      <c r="D633" s="137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</row>
    <row r="634" spans="2:21">
      <c r="B634" s="136"/>
      <c r="C634" s="137"/>
      <c r="D634" s="137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</row>
    <row r="635" spans="2:21">
      <c r="B635" s="136"/>
      <c r="C635" s="137"/>
      <c r="D635" s="137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</row>
    <row r="636" spans="2:21">
      <c r="B636" s="136"/>
      <c r="C636" s="137"/>
      <c r="D636" s="137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</row>
    <row r="637" spans="2:21">
      <c r="B637" s="136"/>
      <c r="C637" s="137"/>
      <c r="D637" s="137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</row>
    <row r="638" spans="2:21">
      <c r="B638" s="136"/>
      <c r="C638" s="137"/>
      <c r="D638" s="137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</row>
    <row r="639" spans="2:21">
      <c r="B639" s="136"/>
      <c r="C639" s="137"/>
      <c r="D639" s="137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</row>
    <row r="640" spans="2:21">
      <c r="B640" s="136"/>
      <c r="C640" s="137"/>
      <c r="D640" s="137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</row>
    <row r="641" spans="2:21">
      <c r="B641" s="136"/>
      <c r="C641" s="137"/>
      <c r="D641" s="137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</row>
    <row r="642" spans="2:21">
      <c r="B642" s="136"/>
      <c r="C642" s="137"/>
      <c r="D642" s="137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</row>
    <row r="643" spans="2:21">
      <c r="B643" s="136"/>
      <c r="C643" s="137"/>
      <c r="D643" s="137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</row>
    <row r="644" spans="2:21">
      <c r="B644" s="136"/>
      <c r="C644" s="137"/>
      <c r="D644" s="137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</row>
    <row r="645" spans="2:21">
      <c r="B645" s="136"/>
      <c r="C645" s="137"/>
      <c r="D645" s="137"/>
      <c r="E645" s="137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  <c r="S645" s="137"/>
      <c r="T645" s="137"/>
      <c r="U645" s="137"/>
    </row>
    <row r="646" spans="2:21">
      <c r="B646" s="136"/>
      <c r="C646" s="137"/>
      <c r="D646" s="137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</row>
    <row r="647" spans="2:21">
      <c r="B647" s="136"/>
      <c r="C647" s="137"/>
      <c r="D647" s="137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</row>
    <row r="648" spans="2:21">
      <c r="B648" s="136"/>
      <c r="C648" s="137"/>
      <c r="D648" s="137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</row>
    <row r="649" spans="2:21">
      <c r="B649" s="136"/>
      <c r="C649" s="137"/>
      <c r="D649" s="137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</row>
    <row r="650" spans="2:21">
      <c r="B650" s="136"/>
      <c r="C650" s="137"/>
      <c r="D650" s="137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</row>
    <row r="651" spans="2:21">
      <c r="B651" s="136"/>
      <c r="C651" s="137"/>
      <c r="D651" s="137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</row>
    <row r="652" spans="2:21">
      <c r="B652" s="136"/>
      <c r="C652" s="137"/>
      <c r="D652" s="137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</row>
    <row r="653" spans="2:21">
      <c r="B653" s="136"/>
      <c r="C653" s="137"/>
      <c r="D653" s="137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</row>
    <row r="654" spans="2:21">
      <c r="B654" s="136"/>
      <c r="C654" s="137"/>
      <c r="D654" s="137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</row>
    <row r="655" spans="2:21">
      <c r="B655" s="136"/>
      <c r="C655" s="137"/>
      <c r="D655" s="137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</row>
    <row r="656" spans="2:21">
      <c r="B656" s="136"/>
      <c r="C656" s="137"/>
      <c r="D656" s="137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</row>
    <row r="657" spans="2:21">
      <c r="B657" s="136"/>
      <c r="C657" s="137"/>
      <c r="D657" s="137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</row>
    <row r="658" spans="2:21">
      <c r="B658" s="136"/>
      <c r="C658" s="137"/>
      <c r="D658" s="137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</row>
    <row r="659" spans="2:21">
      <c r="B659" s="136"/>
      <c r="C659" s="137"/>
      <c r="D659" s="137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</row>
    <row r="660" spans="2:21">
      <c r="B660" s="136"/>
      <c r="C660" s="137"/>
      <c r="D660" s="137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</row>
    <row r="661" spans="2:21">
      <c r="B661" s="136"/>
      <c r="C661" s="137"/>
      <c r="D661" s="137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</row>
    <row r="662" spans="2:21">
      <c r="B662" s="136"/>
      <c r="C662" s="137"/>
      <c r="D662" s="137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</row>
    <row r="663" spans="2:21">
      <c r="B663" s="136"/>
      <c r="C663" s="137"/>
      <c r="D663" s="137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</row>
    <row r="664" spans="2:21">
      <c r="B664" s="136"/>
      <c r="C664" s="137"/>
      <c r="D664" s="137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</row>
    <row r="665" spans="2:21">
      <c r="B665" s="136"/>
      <c r="C665" s="137"/>
      <c r="D665" s="137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</row>
    <row r="666" spans="2:21">
      <c r="B666" s="136"/>
      <c r="C666" s="137"/>
      <c r="D666" s="137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</row>
    <row r="667" spans="2:21">
      <c r="B667" s="136"/>
      <c r="C667" s="137"/>
      <c r="D667" s="137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</row>
    <row r="668" spans="2:21">
      <c r="B668" s="136"/>
      <c r="C668" s="137"/>
      <c r="D668" s="137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</row>
    <row r="669" spans="2:21">
      <c r="B669" s="136"/>
      <c r="C669" s="137"/>
      <c r="D669" s="137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</row>
    <row r="670" spans="2:21">
      <c r="B670" s="136"/>
      <c r="C670" s="137"/>
      <c r="D670" s="137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</row>
    <row r="671" spans="2:21">
      <c r="B671" s="136"/>
      <c r="C671" s="137"/>
      <c r="D671" s="137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</row>
    <row r="672" spans="2:21">
      <c r="B672" s="136"/>
      <c r="C672" s="137"/>
      <c r="D672" s="137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</row>
    <row r="673" spans="2:21">
      <c r="B673" s="136"/>
      <c r="C673" s="137"/>
      <c r="D673" s="137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</row>
    <row r="674" spans="2:21">
      <c r="B674" s="136"/>
      <c r="C674" s="137"/>
      <c r="D674" s="137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</row>
    <row r="675" spans="2:21">
      <c r="B675" s="136"/>
      <c r="C675" s="137"/>
      <c r="D675" s="137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</row>
    <row r="676" spans="2:21">
      <c r="B676" s="136"/>
      <c r="C676" s="137"/>
      <c r="D676" s="137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</row>
    <row r="677" spans="2:21">
      <c r="B677" s="136"/>
      <c r="C677" s="137"/>
      <c r="D677" s="137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</row>
    <row r="678" spans="2:21">
      <c r="B678" s="136"/>
      <c r="C678" s="137"/>
      <c r="D678" s="137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</row>
    <row r="679" spans="2:21">
      <c r="B679" s="136"/>
      <c r="C679" s="137"/>
      <c r="D679" s="137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</row>
    <row r="680" spans="2:21">
      <c r="B680" s="136"/>
      <c r="C680" s="137"/>
      <c r="D680" s="137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</row>
    <row r="681" spans="2:21">
      <c r="B681" s="136"/>
      <c r="C681" s="137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</row>
    <row r="682" spans="2:21">
      <c r="B682" s="136"/>
      <c r="C682" s="137"/>
      <c r="D682" s="137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</row>
    <row r="683" spans="2:21">
      <c r="B683" s="136"/>
      <c r="C683" s="137"/>
      <c r="D683" s="137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</row>
    <row r="684" spans="2:21">
      <c r="B684" s="136"/>
      <c r="C684" s="137"/>
      <c r="D684" s="137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</row>
    <row r="685" spans="2:21">
      <c r="B685" s="136"/>
      <c r="C685" s="137"/>
      <c r="D685" s="137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</row>
    <row r="686" spans="2:21">
      <c r="B686" s="136"/>
      <c r="C686" s="137"/>
      <c r="D686" s="137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</row>
    <row r="687" spans="2:21">
      <c r="B687" s="136"/>
      <c r="C687" s="137"/>
      <c r="D687" s="137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</row>
    <row r="688" spans="2:21">
      <c r="B688" s="136"/>
      <c r="C688" s="137"/>
      <c r="D688" s="137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</row>
    <row r="689" spans="2:21">
      <c r="B689" s="136"/>
      <c r="C689" s="137"/>
      <c r="D689" s="137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</row>
    <row r="690" spans="2:21">
      <c r="B690" s="136"/>
      <c r="C690" s="137"/>
      <c r="D690" s="137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</row>
    <row r="691" spans="2:21">
      <c r="B691" s="136"/>
      <c r="C691" s="137"/>
      <c r="D691" s="137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</row>
    <row r="692" spans="2:21">
      <c r="B692" s="136"/>
      <c r="C692" s="137"/>
      <c r="D692" s="137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</row>
    <row r="693" spans="2:21">
      <c r="B693" s="136"/>
      <c r="C693" s="137"/>
      <c r="D693" s="137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</row>
    <row r="694" spans="2:21">
      <c r="B694" s="136"/>
      <c r="C694" s="137"/>
      <c r="D694" s="137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</row>
    <row r="695" spans="2:21">
      <c r="B695" s="136"/>
      <c r="C695" s="137"/>
      <c r="D695" s="137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</row>
    <row r="696" spans="2:21">
      <c r="B696" s="136"/>
      <c r="C696" s="137"/>
      <c r="D696" s="137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</row>
    <row r="697" spans="2:21">
      <c r="B697" s="136"/>
      <c r="C697" s="137"/>
      <c r="D697" s="137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</row>
    <row r="698" spans="2:21">
      <c r="B698" s="136"/>
      <c r="C698" s="137"/>
      <c r="D698" s="137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</row>
    <row r="699" spans="2:21">
      <c r="B699" s="136"/>
      <c r="C699" s="137"/>
      <c r="D699" s="137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</row>
    <row r="700" spans="2:21">
      <c r="B700" s="136"/>
      <c r="C700" s="137"/>
      <c r="D700" s="137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</row>
    <row r="701" spans="2:21">
      <c r="B701" s="136"/>
      <c r="C701" s="137"/>
      <c r="D701" s="137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</row>
    <row r="702" spans="2:21">
      <c r="B702" s="136"/>
      <c r="C702" s="137"/>
      <c r="D702" s="137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</row>
    <row r="703" spans="2:21">
      <c r="B703" s="136"/>
      <c r="C703" s="137"/>
      <c r="D703" s="137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</row>
    <row r="704" spans="2:21">
      <c r="B704" s="136"/>
      <c r="C704" s="137"/>
      <c r="D704" s="137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</row>
    <row r="705" spans="2:21">
      <c r="B705" s="136"/>
      <c r="C705" s="137"/>
      <c r="D705" s="137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</row>
    <row r="706" spans="2:21">
      <c r="B706" s="136"/>
      <c r="C706" s="137"/>
      <c r="D706" s="137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</row>
    <row r="707" spans="2:21">
      <c r="B707" s="136"/>
      <c r="C707" s="137"/>
      <c r="D707" s="137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</row>
    <row r="708" spans="2:21">
      <c r="B708" s="136"/>
      <c r="C708" s="137"/>
      <c r="D708" s="137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</row>
    <row r="709" spans="2:21">
      <c r="B709" s="136"/>
      <c r="C709" s="137"/>
      <c r="D709" s="137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</row>
    <row r="710" spans="2:21">
      <c r="B710" s="136"/>
      <c r="C710" s="137"/>
      <c r="D710" s="137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37"/>
      <c r="U710" s="137"/>
    </row>
    <row r="711" spans="2:21">
      <c r="B711" s="136"/>
      <c r="C711" s="137"/>
      <c r="D711" s="137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</row>
    <row r="712" spans="2:21">
      <c r="B712" s="136"/>
      <c r="C712" s="137"/>
      <c r="D712" s="137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</row>
    <row r="713" spans="2:21">
      <c r="B713" s="136"/>
      <c r="C713" s="137"/>
      <c r="D713" s="137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</row>
    <row r="714" spans="2:21">
      <c r="B714" s="136"/>
      <c r="C714" s="137"/>
      <c r="D714" s="137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</row>
    <row r="715" spans="2:21">
      <c r="B715" s="136"/>
      <c r="C715" s="137"/>
      <c r="D715" s="137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</row>
    <row r="716" spans="2:21">
      <c r="B716" s="136"/>
      <c r="C716" s="137"/>
      <c r="D716" s="137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</row>
    <row r="717" spans="2:21">
      <c r="B717" s="136"/>
      <c r="C717" s="137"/>
      <c r="D717" s="137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</row>
    <row r="718" spans="2:21">
      <c r="B718" s="136"/>
      <c r="C718" s="137"/>
      <c r="D718" s="137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</row>
    <row r="719" spans="2:21">
      <c r="B719" s="136"/>
      <c r="C719" s="137"/>
      <c r="D719" s="137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</row>
    <row r="720" spans="2:21">
      <c r="B720" s="136"/>
      <c r="C720" s="137"/>
      <c r="D720" s="137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</row>
    <row r="721" spans="2:21">
      <c r="B721" s="136"/>
      <c r="C721" s="137"/>
      <c r="D721" s="137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</row>
    <row r="722" spans="2:21">
      <c r="B722" s="136"/>
      <c r="C722" s="137"/>
      <c r="D722" s="137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</row>
    <row r="723" spans="2:21">
      <c r="B723" s="136"/>
      <c r="C723" s="137"/>
      <c r="D723" s="137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</row>
    <row r="724" spans="2:21">
      <c r="B724" s="136"/>
      <c r="C724" s="137"/>
      <c r="D724" s="137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</row>
    <row r="725" spans="2:21">
      <c r="B725" s="136"/>
      <c r="C725" s="137"/>
      <c r="D725" s="137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</row>
    <row r="726" spans="2:21">
      <c r="B726" s="136"/>
      <c r="C726" s="137"/>
      <c r="D726" s="137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</row>
    <row r="727" spans="2:21">
      <c r="B727" s="136"/>
      <c r="C727" s="137"/>
      <c r="D727" s="137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</row>
    <row r="728" spans="2:21">
      <c r="B728" s="136"/>
      <c r="C728" s="137"/>
      <c r="D728" s="137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</row>
    <row r="729" spans="2:21">
      <c r="B729" s="136"/>
      <c r="C729" s="137"/>
      <c r="D729" s="137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</row>
    <row r="730" spans="2:21">
      <c r="B730" s="136"/>
      <c r="C730" s="137"/>
      <c r="D730" s="137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</row>
    <row r="731" spans="2:21">
      <c r="B731" s="136"/>
      <c r="C731" s="137"/>
      <c r="D731" s="137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</row>
    <row r="732" spans="2:21">
      <c r="B732" s="136"/>
      <c r="C732" s="137"/>
      <c r="D732" s="137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</row>
    <row r="733" spans="2:21">
      <c r="B733" s="136"/>
      <c r="C733" s="137"/>
      <c r="D733" s="137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9:K369"/>
  </mergeCells>
  <phoneticPr fontId="3" type="noConversion"/>
  <conditionalFormatting sqref="B12:B361">
    <cfRule type="cellIs" dxfId="10" priority="2" operator="equal">
      <formula>"NR3"</formula>
    </cfRule>
  </conditionalFormatting>
  <conditionalFormatting sqref="B12:B361">
    <cfRule type="containsText" dxfId="9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67 B369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0:I827 I37:I368 L12:L827 G12:G35 G370:G554 G37:G368 E12:E35 E370:E821 E37:E368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8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3.140625" style="1" bestFit="1" customWidth="1"/>
    <col min="11" max="11" width="9" style="1" bestFit="1" customWidth="1"/>
    <col min="12" max="12" width="14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148</v>
      </c>
      <c r="C1" s="67" t="s" vm="1">
        <v>236</v>
      </c>
    </row>
    <row r="2" spans="2:15">
      <c r="B2" s="46" t="s">
        <v>147</v>
      </c>
      <c r="C2" s="67" t="s">
        <v>237</v>
      </c>
    </row>
    <row r="3" spans="2:15">
      <c r="B3" s="46" t="s">
        <v>149</v>
      </c>
      <c r="C3" s="67" t="s">
        <v>238</v>
      </c>
    </row>
    <row r="4" spans="2:15">
      <c r="B4" s="46" t="s">
        <v>150</v>
      </c>
      <c r="C4" s="67">
        <v>2102</v>
      </c>
    </row>
    <row r="6" spans="2:15" ht="26.25" customHeight="1">
      <c r="B6" s="180" t="s">
        <v>176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/>
    </row>
    <row r="7" spans="2:15" ht="26.25" customHeight="1">
      <c r="B7" s="180" t="s">
        <v>94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2"/>
    </row>
    <row r="8" spans="2:15" s="3" customFormat="1" ht="78.75">
      <c r="B8" s="21" t="s">
        <v>117</v>
      </c>
      <c r="C8" s="29" t="s">
        <v>46</v>
      </c>
      <c r="D8" s="29" t="s">
        <v>121</v>
      </c>
      <c r="E8" s="29" t="s">
        <v>193</v>
      </c>
      <c r="F8" s="29" t="s">
        <v>119</v>
      </c>
      <c r="G8" s="29" t="s">
        <v>67</v>
      </c>
      <c r="H8" s="29" t="s">
        <v>105</v>
      </c>
      <c r="I8" s="12" t="s">
        <v>212</v>
      </c>
      <c r="J8" s="12" t="s">
        <v>211</v>
      </c>
      <c r="K8" s="29" t="s">
        <v>226</v>
      </c>
      <c r="L8" s="12" t="s">
        <v>63</v>
      </c>
      <c r="M8" s="12" t="s">
        <v>60</v>
      </c>
      <c r="N8" s="12" t="s">
        <v>151</v>
      </c>
      <c r="O8" s="13" t="s">
        <v>153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219</v>
      </c>
      <c r="J9" s="15"/>
      <c r="K9" s="15" t="s">
        <v>215</v>
      </c>
      <c r="L9" s="15" t="s">
        <v>215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28</v>
      </c>
      <c r="C11" s="69"/>
      <c r="D11" s="69"/>
      <c r="E11" s="69"/>
      <c r="F11" s="69"/>
      <c r="G11" s="69"/>
      <c r="H11" s="69"/>
      <c r="I11" s="77"/>
      <c r="J11" s="79"/>
      <c r="K11" s="77">
        <v>3140.1033530670002</v>
      </c>
      <c r="L11" s="77">
        <f>L12+L188</f>
        <v>10949904.690269971</v>
      </c>
      <c r="M11" s="69"/>
      <c r="N11" s="78">
        <f>IFERROR(L11/$L$11,0)</f>
        <v>1</v>
      </c>
      <c r="O11" s="78">
        <f>L11/'סכום נכסי הקרן'!$C$42</f>
        <v>0.17631971599154334</v>
      </c>
    </row>
    <row r="12" spans="2:15">
      <c r="B12" s="70" t="s">
        <v>204</v>
      </c>
      <c r="C12" s="71"/>
      <c r="D12" s="71"/>
      <c r="E12" s="71"/>
      <c r="F12" s="71"/>
      <c r="G12" s="71"/>
      <c r="H12" s="71"/>
      <c r="I12" s="80"/>
      <c r="J12" s="82"/>
      <c r="K12" s="80">
        <v>2848.3754404430001</v>
      </c>
      <c r="L12" s="80">
        <f>L13+L49+L118</f>
        <v>8144715.1836213563</v>
      </c>
      <c r="M12" s="71"/>
      <c r="N12" s="81">
        <f t="shared" ref="N12:N75" si="0">IFERROR(L12/$L$11,0)</f>
        <v>0.74381608004850563</v>
      </c>
      <c r="O12" s="81">
        <f>L12/'סכום נכסי הקרן'!$C$42</f>
        <v>0.13114943998409559</v>
      </c>
    </row>
    <row r="13" spans="2:15">
      <c r="B13" s="92" t="s">
        <v>884</v>
      </c>
      <c r="C13" s="71"/>
      <c r="D13" s="71"/>
      <c r="E13" s="71"/>
      <c r="F13" s="71"/>
      <c r="G13" s="71"/>
      <c r="H13" s="71"/>
      <c r="I13" s="80"/>
      <c r="J13" s="82"/>
      <c r="K13" s="80">
        <v>2247.9405434970004</v>
      </c>
      <c r="L13" s="80">
        <v>4995573.3546707667</v>
      </c>
      <c r="M13" s="71"/>
      <c r="N13" s="81">
        <f t="shared" si="0"/>
        <v>0.45622071570264966</v>
      </c>
      <c r="O13" s="81">
        <f>L13/'סכום נכסי הקרן'!$C$42</f>
        <v>8.0440707022149824E-2</v>
      </c>
    </row>
    <row r="14" spans="2:15">
      <c r="B14" s="76" t="s">
        <v>885</v>
      </c>
      <c r="C14" s="73" t="s">
        <v>886</v>
      </c>
      <c r="D14" s="86" t="s">
        <v>122</v>
      </c>
      <c r="E14" s="86" t="s">
        <v>26</v>
      </c>
      <c r="F14" s="73" t="s">
        <v>497</v>
      </c>
      <c r="G14" s="86" t="s">
        <v>315</v>
      </c>
      <c r="H14" s="86" t="s">
        <v>135</v>
      </c>
      <c r="I14" s="83">
        <v>4386252.3878060011</v>
      </c>
      <c r="J14" s="85">
        <v>2464</v>
      </c>
      <c r="K14" s="73"/>
      <c r="L14" s="83">
        <v>108077.25883645102</v>
      </c>
      <c r="M14" s="84">
        <v>1.9543290613231529E-2</v>
      </c>
      <c r="N14" s="84">
        <f t="shared" si="0"/>
        <v>9.8701552108017808E-3</v>
      </c>
      <c r="O14" s="84">
        <f>L14/'סכום נכסי הקרן'!$C$42</f>
        <v>1.7403029635610215E-3</v>
      </c>
    </row>
    <row r="15" spans="2:15">
      <c r="B15" s="76" t="s">
        <v>887</v>
      </c>
      <c r="C15" s="73" t="s">
        <v>888</v>
      </c>
      <c r="D15" s="86" t="s">
        <v>122</v>
      </c>
      <c r="E15" s="86" t="s">
        <v>26</v>
      </c>
      <c r="F15" s="73" t="s">
        <v>889</v>
      </c>
      <c r="G15" s="86" t="s">
        <v>523</v>
      </c>
      <c r="H15" s="86" t="s">
        <v>135</v>
      </c>
      <c r="I15" s="83">
        <v>528868.48390500015</v>
      </c>
      <c r="J15" s="85">
        <v>26940</v>
      </c>
      <c r="K15" s="73"/>
      <c r="L15" s="83">
        <v>142477.16972762003</v>
      </c>
      <c r="M15" s="84">
        <v>9.427931706278524E-3</v>
      </c>
      <c r="N15" s="84">
        <f t="shared" si="0"/>
        <v>1.3011726928931582E-2</v>
      </c>
      <c r="O15" s="84">
        <f>L15/'סכום נכסי הקרן'!$C$42</f>
        <v>2.294223996668733E-3</v>
      </c>
    </row>
    <row r="16" spans="2:15">
      <c r="B16" s="76" t="s">
        <v>890</v>
      </c>
      <c r="C16" s="73" t="s">
        <v>891</v>
      </c>
      <c r="D16" s="86" t="s">
        <v>122</v>
      </c>
      <c r="E16" s="86" t="s">
        <v>26</v>
      </c>
      <c r="F16" s="73" t="s">
        <v>532</v>
      </c>
      <c r="G16" s="86" t="s">
        <v>395</v>
      </c>
      <c r="H16" s="86" t="s">
        <v>135</v>
      </c>
      <c r="I16" s="83">
        <v>16911866.111967005</v>
      </c>
      <c r="J16" s="85">
        <v>2107</v>
      </c>
      <c r="K16" s="73"/>
      <c r="L16" s="83">
        <v>356333.018979138</v>
      </c>
      <c r="M16" s="84">
        <v>1.3115969812732184E-2</v>
      </c>
      <c r="N16" s="84">
        <f t="shared" si="0"/>
        <v>3.254211146657502E-2</v>
      </c>
      <c r="O16" s="84">
        <f>L16/'סכום נכסי הקרן'!$C$42</f>
        <v>5.7378158515516533E-3</v>
      </c>
    </row>
    <row r="17" spans="2:15">
      <c r="B17" s="76" t="s">
        <v>892</v>
      </c>
      <c r="C17" s="73" t="s">
        <v>893</v>
      </c>
      <c r="D17" s="86" t="s">
        <v>122</v>
      </c>
      <c r="E17" s="86" t="s">
        <v>26</v>
      </c>
      <c r="F17" s="73" t="s">
        <v>640</v>
      </c>
      <c r="G17" s="86" t="s">
        <v>530</v>
      </c>
      <c r="H17" s="86" t="s">
        <v>135</v>
      </c>
      <c r="I17" s="83">
        <v>412290.71451300004</v>
      </c>
      <c r="J17" s="85">
        <v>75810</v>
      </c>
      <c r="K17" s="73"/>
      <c r="L17" s="83">
        <v>312557.59067183209</v>
      </c>
      <c r="M17" s="84">
        <v>9.2852599588570169E-3</v>
      </c>
      <c r="N17" s="84">
        <f t="shared" si="0"/>
        <v>2.8544320659664658E-2</v>
      </c>
      <c r="O17" s="84">
        <f>L17/'סכום נכסי הקרן'!$C$42</f>
        <v>5.0329265118836154E-3</v>
      </c>
    </row>
    <row r="18" spans="2:15">
      <c r="B18" s="76" t="s">
        <v>894</v>
      </c>
      <c r="C18" s="73" t="s">
        <v>895</v>
      </c>
      <c r="D18" s="86" t="s">
        <v>122</v>
      </c>
      <c r="E18" s="86" t="s">
        <v>26</v>
      </c>
      <c r="F18" s="73" t="s">
        <v>896</v>
      </c>
      <c r="G18" s="86" t="s">
        <v>308</v>
      </c>
      <c r="H18" s="86" t="s">
        <v>135</v>
      </c>
      <c r="I18" s="83">
        <v>857581.33412300015</v>
      </c>
      <c r="J18" s="85">
        <v>2610</v>
      </c>
      <c r="K18" s="73"/>
      <c r="L18" s="83">
        <v>22382.872820603003</v>
      </c>
      <c r="M18" s="84">
        <v>4.7716979345693283E-3</v>
      </c>
      <c r="N18" s="84">
        <f t="shared" si="0"/>
        <v>2.0441157666415406E-3</v>
      </c>
      <c r="O18" s="84">
        <f>L18/'סכום נכסי הקרן'!$C$42</f>
        <v>3.6041791142807231E-4</v>
      </c>
    </row>
    <row r="19" spans="2:15">
      <c r="B19" s="76" t="s">
        <v>897</v>
      </c>
      <c r="C19" s="73" t="s">
        <v>898</v>
      </c>
      <c r="D19" s="86" t="s">
        <v>122</v>
      </c>
      <c r="E19" s="86" t="s">
        <v>26</v>
      </c>
      <c r="F19" s="73" t="s">
        <v>578</v>
      </c>
      <c r="G19" s="86" t="s">
        <v>448</v>
      </c>
      <c r="H19" s="86" t="s">
        <v>135</v>
      </c>
      <c r="I19" s="83">
        <v>103394.87401</v>
      </c>
      <c r="J19" s="85">
        <v>146100</v>
      </c>
      <c r="K19" s="83">
        <v>1228.5685978140002</v>
      </c>
      <c r="L19" s="83">
        <v>152288.47952622603</v>
      </c>
      <c r="M19" s="84">
        <v>2.6911829978037399E-2</v>
      </c>
      <c r="N19" s="84">
        <f t="shared" si="0"/>
        <v>1.39077447552168E-2</v>
      </c>
      <c r="O19" s="84">
        <f>L19/'סכום נכסי הקרן'!$C$42</f>
        <v>2.4522096053227025E-3</v>
      </c>
    </row>
    <row r="20" spans="2:15">
      <c r="B20" s="76" t="s">
        <v>899</v>
      </c>
      <c r="C20" s="73" t="s">
        <v>900</v>
      </c>
      <c r="D20" s="86" t="s">
        <v>122</v>
      </c>
      <c r="E20" s="86" t="s">
        <v>26</v>
      </c>
      <c r="F20" s="73" t="s">
        <v>334</v>
      </c>
      <c r="G20" s="86" t="s">
        <v>308</v>
      </c>
      <c r="H20" s="86" t="s">
        <v>135</v>
      </c>
      <c r="I20" s="83">
        <v>4613059.0066160001</v>
      </c>
      <c r="J20" s="85">
        <v>1845</v>
      </c>
      <c r="K20" s="73"/>
      <c r="L20" s="83">
        <v>85110.938672060016</v>
      </c>
      <c r="M20" s="84">
        <v>9.812220300241847E-3</v>
      </c>
      <c r="N20" s="84">
        <f t="shared" si="0"/>
        <v>7.7727561179312503E-3</v>
      </c>
      <c r="O20" s="84">
        <f>L20/'סכום נכסי הקרן'!$C$42</f>
        <v>1.370490151185169E-3</v>
      </c>
    </row>
    <row r="21" spans="2:15">
      <c r="B21" s="76" t="s">
        <v>901</v>
      </c>
      <c r="C21" s="73" t="s">
        <v>902</v>
      </c>
      <c r="D21" s="86" t="s">
        <v>122</v>
      </c>
      <c r="E21" s="86" t="s">
        <v>26</v>
      </c>
      <c r="F21" s="73" t="s">
        <v>609</v>
      </c>
      <c r="G21" s="86" t="s">
        <v>523</v>
      </c>
      <c r="H21" s="86" t="s">
        <v>135</v>
      </c>
      <c r="I21" s="83">
        <v>1658530.9734370003</v>
      </c>
      <c r="J21" s="85">
        <v>6008</v>
      </c>
      <c r="K21" s="73"/>
      <c r="L21" s="83">
        <v>99644.540883586014</v>
      </c>
      <c r="M21" s="84">
        <v>1.4072366686708422E-2</v>
      </c>
      <c r="N21" s="84">
        <f t="shared" si="0"/>
        <v>9.1000372790577475E-3</v>
      </c>
      <c r="O21" s="84">
        <f>L21/'סכום נכסי הקרן'!$C$42</f>
        <v>1.6045159885559189E-3</v>
      </c>
    </row>
    <row r="22" spans="2:15">
      <c r="B22" s="76" t="s">
        <v>903</v>
      </c>
      <c r="C22" s="73" t="s">
        <v>904</v>
      </c>
      <c r="D22" s="86" t="s">
        <v>122</v>
      </c>
      <c r="E22" s="86" t="s">
        <v>26</v>
      </c>
      <c r="F22" s="73" t="s">
        <v>905</v>
      </c>
      <c r="G22" s="86" t="s">
        <v>129</v>
      </c>
      <c r="H22" s="86" t="s">
        <v>135</v>
      </c>
      <c r="I22" s="83">
        <v>863960.29021300015</v>
      </c>
      <c r="J22" s="85">
        <v>5439</v>
      </c>
      <c r="K22" s="73"/>
      <c r="L22" s="83">
        <v>46990.800184663</v>
      </c>
      <c r="M22" s="84">
        <v>4.8786672773243143E-3</v>
      </c>
      <c r="N22" s="84">
        <f t="shared" si="0"/>
        <v>4.2914346301496835E-3</v>
      </c>
      <c r="O22" s="84">
        <f>L22/'סכום נכסי הקרן'!$C$42</f>
        <v>7.5666453518426604E-4</v>
      </c>
    </row>
    <row r="23" spans="2:15">
      <c r="B23" s="76" t="s">
        <v>906</v>
      </c>
      <c r="C23" s="73" t="s">
        <v>907</v>
      </c>
      <c r="D23" s="86" t="s">
        <v>122</v>
      </c>
      <c r="E23" s="86" t="s">
        <v>26</v>
      </c>
      <c r="F23" s="73" t="s">
        <v>612</v>
      </c>
      <c r="G23" s="86" t="s">
        <v>523</v>
      </c>
      <c r="H23" s="86" t="s">
        <v>135</v>
      </c>
      <c r="I23" s="83">
        <v>9121380.1233460028</v>
      </c>
      <c r="J23" s="85">
        <v>1124</v>
      </c>
      <c r="K23" s="73"/>
      <c r="L23" s="83">
        <v>102524.31258580301</v>
      </c>
      <c r="M23" s="84">
        <v>1.6648206969830645E-2</v>
      </c>
      <c r="N23" s="84">
        <f t="shared" si="0"/>
        <v>9.3630324177073048E-3</v>
      </c>
      <c r="O23" s="84">
        <f>L23/'סכום נכסי הקרן'!$C$42</f>
        <v>1.6508872167097656E-3</v>
      </c>
    </row>
    <row r="24" spans="2:15">
      <c r="B24" s="76" t="s">
        <v>908</v>
      </c>
      <c r="C24" s="73" t="s">
        <v>909</v>
      </c>
      <c r="D24" s="86" t="s">
        <v>122</v>
      </c>
      <c r="E24" s="86" t="s">
        <v>26</v>
      </c>
      <c r="F24" s="73" t="s">
        <v>339</v>
      </c>
      <c r="G24" s="86" t="s">
        <v>308</v>
      </c>
      <c r="H24" s="86" t="s">
        <v>135</v>
      </c>
      <c r="I24" s="83">
        <v>1201712.9155280003</v>
      </c>
      <c r="J24" s="85">
        <v>5860</v>
      </c>
      <c r="K24" s="73"/>
      <c r="L24" s="83">
        <v>70420.376850477987</v>
      </c>
      <c r="M24" s="84">
        <v>9.6729964710725244E-3</v>
      </c>
      <c r="N24" s="84">
        <f t="shared" si="0"/>
        <v>6.4311406210734575E-3</v>
      </c>
      <c r="O24" s="84">
        <f>L24/'סכום נכסי הקרן'!$C$42</f>
        <v>1.1339368878093496E-3</v>
      </c>
    </row>
    <row r="25" spans="2:15">
      <c r="B25" s="76" t="s">
        <v>910</v>
      </c>
      <c r="C25" s="73" t="s">
        <v>911</v>
      </c>
      <c r="D25" s="86" t="s">
        <v>122</v>
      </c>
      <c r="E25" s="86" t="s">
        <v>26</v>
      </c>
      <c r="F25" s="73" t="s">
        <v>486</v>
      </c>
      <c r="G25" s="86" t="s">
        <v>487</v>
      </c>
      <c r="H25" s="86" t="s">
        <v>135</v>
      </c>
      <c r="I25" s="83">
        <v>266935.46246900008</v>
      </c>
      <c r="J25" s="85">
        <v>5193</v>
      </c>
      <c r="K25" s="73"/>
      <c r="L25" s="83">
        <v>13861.958566007001</v>
      </c>
      <c r="M25" s="84">
        <v>2.6369630408934687E-3</v>
      </c>
      <c r="N25" s="84">
        <f t="shared" si="0"/>
        <v>1.2659433080111342E-3</v>
      </c>
      <c r="O25" s="84">
        <f>L25/'סכום נכסי הקרן'!$C$42</f>
        <v>2.2321076452991805E-4</v>
      </c>
    </row>
    <row r="26" spans="2:15">
      <c r="B26" s="76" t="s">
        <v>912</v>
      </c>
      <c r="C26" s="73" t="s">
        <v>913</v>
      </c>
      <c r="D26" s="86" t="s">
        <v>122</v>
      </c>
      <c r="E26" s="86" t="s">
        <v>26</v>
      </c>
      <c r="F26" s="73" t="s">
        <v>398</v>
      </c>
      <c r="G26" s="86" t="s">
        <v>159</v>
      </c>
      <c r="H26" s="86" t="s">
        <v>135</v>
      </c>
      <c r="I26" s="83">
        <v>27320008.652612004</v>
      </c>
      <c r="J26" s="85">
        <v>537</v>
      </c>
      <c r="K26" s="73"/>
      <c r="L26" s="83">
        <v>146708.44646546899</v>
      </c>
      <c r="M26" s="84">
        <v>9.8741743086180889E-3</v>
      </c>
      <c r="N26" s="84">
        <f t="shared" si="0"/>
        <v>1.3398148259302509E-2</v>
      </c>
      <c r="O26" s="84">
        <f>L26/'סכום נכסי הקרן'!$C$42</f>
        <v>2.3623576958928093E-3</v>
      </c>
    </row>
    <row r="27" spans="2:15">
      <c r="B27" s="76" t="s">
        <v>914</v>
      </c>
      <c r="C27" s="73" t="s">
        <v>915</v>
      </c>
      <c r="D27" s="86" t="s">
        <v>122</v>
      </c>
      <c r="E27" s="86" t="s">
        <v>26</v>
      </c>
      <c r="F27" s="73" t="s">
        <v>344</v>
      </c>
      <c r="G27" s="86" t="s">
        <v>308</v>
      </c>
      <c r="H27" s="86" t="s">
        <v>135</v>
      </c>
      <c r="I27" s="83">
        <v>326198.88348600006</v>
      </c>
      <c r="J27" s="85">
        <v>31500</v>
      </c>
      <c r="K27" s="73"/>
      <c r="L27" s="83">
        <v>102752.64829795301</v>
      </c>
      <c r="M27" s="84">
        <v>1.3282604772746969E-2</v>
      </c>
      <c r="N27" s="84">
        <f t="shared" si="0"/>
        <v>9.3838851756635373E-3</v>
      </c>
      <c r="O27" s="84">
        <f>L27/'סכום נכסי הקרן'!$C$42</f>
        <v>1.6545639690702485E-3</v>
      </c>
    </row>
    <row r="28" spans="2:15">
      <c r="B28" s="76" t="s">
        <v>916</v>
      </c>
      <c r="C28" s="73" t="s">
        <v>917</v>
      </c>
      <c r="D28" s="86" t="s">
        <v>122</v>
      </c>
      <c r="E28" s="86" t="s">
        <v>26</v>
      </c>
      <c r="F28" s="73" t="s">
        <v>918</v>
      </c>
      <c r="G28" s="86" t="s">
        <v>296</v>
      </c>
      <c r="H28" s="86" t="s">
        <v>135</v>
      </c>
      <c r="I28" s="83">
        <v>446570.91383000003</v>
      </c>
      <c r="J28" s="85">
        <v>16360</v>
      </c>
      <c r="K28" s="73"/>
      <c r="L28" s="83">
        <v>73059.001502575004</v>
      </c>
      <c r="M28" s="84">
        <v>4.4510189952082155E-3</v>
      </c>
      <c r="N28" s="84">
        <f t="shared" si="0"/>
        <v>6.6721130063803072E-3</v>
      </c>
      <c r="O28" s="84">
        <f>L28/'סכום נכסי הקרן'!$C$42</f>
        <v>1.1764250703484582E-3</v>
      </c>
    </row>
    <row r="29" spans="2:15">
      <c r="B29" s="76" t="s">
        <v>919</v>
      </c>
      <c r="C29" s="73" t="s">
        <v>920</v>
      </c>
      <c r="D29" s="86" t="s">
        <v>122</v>
      </c>
      <c r="E29" s="86" t="s">
        <v>26</v>
      </c>
      <c r="F29" s="73" t="s">
        <v>921</v>
      </c>
      <c r="G29" s="86" t="s">
        <v>296</v>
      </c>
      <c r="H29" s="86" t="s">
        <v>135</v>
      </c>
      <c r="I29" s="83">
        <v>12032700.276601002</v>
      </c>
      <c r="J29" s="85">
        <v>2059</v>
      </c>
      <c r="K29" s="73"/>
      <c r="L29" s="83">
        <v>247753.29869612903</v>
      </c>
      <c r="M29" s="84">
        <v>9.7272355916972232E-3</v>
      </c>
      <c r="N29" s="84">
        <f t="shared" si="0"/>
        <v>2.2626068966269754E-2</v>
      </c>
      <c r="O29" s="84">
        <f>L29/'סכום נכסי הקרן'!$C$42</f>
        <v>3.9894220541377562E-3</v>
      </c>
    </row>
    <row r="30" spans="2:15">
      <c r="B30" s="76" t="s">
        <v>922</v>
      </c>
      <c r="C30" s="73" t="s">
        <v>923</v>
      </c>
      <c r="D30" s="86" t="s">
        <v>122</v>
      </c>
      <c r="E30" s="86" t="s">
        <v>26</v>
      </c>
      <c r="F30" s="73" t="s">
        <v>924</v>
      </c>
      <c r="G30" s="86" t="s">
        <v>129</v>
      </c>
      <c r="H30" s="86" t="s">
        <v>135</v>
      </c>
      <c r="I30" s="83">
        <v>46206.74953400001</v>
      </c>
      <c r="J30" s="85">
        <v>56570</v>
      </c>
      <c r="K30" s="73"/>
      <c r="L30" s="83">
        <v>26139.158211121008</v>
      </c>
      <c r="M30" s="84">
        <v>2.4967093387064185E-3</v>
      </c>
      <c r="N30" s="84">
        <f t="shared" si="0"/>
        <v>2.3871585142058935E-3</v>
      </c>
      <c r="O30" s="84">
        <f>L30/'סכום נכסי הקרן'!$C$42</f>
        <v>4.209031112515777E-4</v>
      </c>
    </row>
    <row r="31" spans="2:15">
      <c r="B31" s="76" t="s">
        <v>925</v>
      </c>
      <c r="C31" s="73" t="s">
        <v>926</v>
      </c>
      <c r="D31" s="86" t="s">
        <v>122</v>
      </c>
      <c r="E31" s="86" t="s">
        <v>26</v>
      </c>
      <c r="F31" s="73" t="s">
        <v>352</v>
      </c>
      <c r="G31" s="86" t="s">
        <v>353</v>
      </c>
      <c r="H31" s="86" t="s">
        <v>135</v>
      </c>
      <c r="I31" s="83">
        <v>2598863.0713430005</v>
      </c>
      <c r="J31" s="85">
        <v>3962</v>
      </c>
      <c r="K31" s="73"/>
      <c r="L31" s="83">
        <v>102966.95488598604</v>
      </c>
      <c r="M31" s="84">
        <v>1.0251161528221127E-2</v>
      </c>
      <c r="N31" s="84">
        <f t="shared" si="0"/>
        <v>9.4034567239185147E-3</v>
      </c>
      <c r="O31" s="84">
        <f>L31/'סכום נכסי הקרן'!$C$42</f>
        <v>1.658014818900081E-3</v>
      </c>
    </row>
    <row r="32" spans="2:15">
      <c r="B32" s="76" t="s">
        <v>927</v>
      </c>
      <c r="C32" s="73" t="s">
        <v>928</v>
      </c>
      <c r="D32" s="86" t="s">
        <v>122</v>
      </c>
      <c r="E32" s="86" t="s">
        <v>26</v>
      </c>
      <c r="F32" s="73" t="s">
        <v>537</v>
      </c>
      <c r="G32" s="86" t="s">
        <v>353</v>
      </c>
      <c r="H32" s="86" t="s">
        <v>135</v>
      </c>
      <c r="I32" s="83">
        <v>2148926.5970910005</v>
      </c>
      <c r="J32" s="85">
        <v>3012</v>
      </c>
      <c r="K32" s="73"/>
      <c r="L32" s="83">
        <v>64725.669104379005</v>
      </c>
      <c r="M32" s="84">
        <v>1.0243694260934189E-2</v>
      </c>
      <c r="N32" s="84">
        <f t="shared" si="0"/>
        <v>5.9110714600003689E-3</v>
      </c>
      <c r="O32" s="84">
        <f>L32/'סכום נכסי הקרן'!$C$42</f>
        <v>1.0422384410329825E-3</v>
      </c>
    </row>
    <row r="33" spans="2:15">
      <c r="B33" s="76" t="s">
        <v>929</v>
      </c>
      <c r="C33" s="73" t="s">
        <v>930</v>
      </c>
      <c r="D33" s="86" t="s">
        <v>122</v>
      </c>
      <c r="E33" s="86" t="s">
        <v>26</v>
      </c>
      <c r="F33" s="73" t="s">
        <v>931</v>
      </c>
      <c r="G33" s="86" t="s">
        <v>448</v>
      </c>
      <c r="H33" s="86" t="s">
        <v>135</v>
      </c>
      <c r="I33" s="83">
        <v>48951.266914000007</v>
      </c>
      <c r="J33" s="85">
        <v>97080</v>
      </c>
      <c r="K33" s="73"/>
      <c r="L33" s="83">
        <v>47521.889919834008</v>
      </c>
      <c r="M33" s="84">
        <v>6.3553347615480397E-3</v>
      </c>
      <c r="N33" s="84">
        <f t="shared" si="0"/>
        <v>4.3399363979909076E-3</v>
      </c>
      <c r="O33" s="84">
        <f>L33/'סכום נכסי הקרן'!$C$42</f>
        <v>7.6521635311511851E-4</v>
      </c>
    </row>
    <row r="34" spans="2:15">
      <c r="B34" s="76" t="s">
        <v>932</v>
      </c>
      <c r="C34" s="73" t="s">
        <v>933</v>
      </c>
      <c r="D34" s="86" t="s">
        <v>122</v>
      </c>
      <c r="E34" s="86" t="s">
        <v>26</v>
      </c>
      <c r="F34" s="73" t="s">
        <v>934</v>
      </c>
      <c r="G34" s="86" t="s">
        <v>935</v>
      </c>
      <c r="H34" s="86" t="s">
        <v>135</v>
      </c>
      <c r="I34" s="83">
        <v>601997.19706400007</v>
      </c>
      <c r="J34" s="85">
        <v>9321</v>
      </c>
      <c r="K34" s="73"/>
      <c r="L34" s="83">
        <v>56112.158705805021</v>
      </c>
      <c r="M34" s="84">
        <v>5.449325078611407E-3</v>
      </c>
      <c r="N34" s="84">
        <f t="shared" si="0"/>
        <v>5.1244426589088024E-3</v>
      </c>
      <c r="O34" s="84">
        <f>L34/'סכום נכסי הקרן'!$C$42</f>
        <v>9.035402742337493E-4</v>
      </c>
    </row>
    <row r="35" spans="2:15">
      <c r="B35" s="76" t="s">
        <v>936</v>
      </c>
      <c r="C35" s="73" t="s">
        <v>937</v>
      </c>
      <c r="D35" s="86" t="s">
        <v>122</v>
      </c>
      <c r="E35" s="86" t="s">
        <v>26</v>
      </c>
      <c r="F35" s="73" t="s">
        <v>667</v>
      </c>
      <c r="G35" s="86" t="s">
        <v>668</v>
      </c>
      <c r="H35" s="86" t="s">
        <v>135</v>
      </c>
      <c r="I35" s="83">
        <v>2709936.8171560005</v>
      </c>
      <c r="J35" s="85">
        <v>3863</v>
      </c>
      <c r="K35" s="73"/>
      <c r="L35" s="83">
        <v>104684.85924674702</v>
      </c>
      <c r="M35" s="84">
        <v>2.4177032322404497E-3</v>
      </c>
      <c r="N35" s="84">
        <f t="shared" si="0"/>
        <v>9.5603443324734552E-3</v>
      </c>
      <c r="O35" s="84">
        <f>L35/'סכום נכסי הקרן'!$C$42</f>
        <v>1.6856771974830805E-3</v>
      </c>
    </row>
    <row r="36" spans="2:15">
      <c r="B36" s="76" t="s">
        <v>938</v>
      </c>
      <c r="C36" s="73" t="s">
        <v>939</v>
      </c>
      <c r="D36" s="86" t="s">
        <v>122</v>
      </c>
      <c r="E36" s="86" t="s">
        <v>26</v>
      </c>
      <c r="F36" s="73" t="s">
        <v>295</v>
      </c>
      <c r="G36" s="86" t="s">
        <v>296</v>
      </c>
      <c r="H36" s="86" t="s">
        <v>135</v>
      </c>
      <c r="I36" s="83">
        <v>16783160.858293004</v>
      </c>
      <c r="J36" s="85">
        <v>3151</v>
      </c>
      <c r="K36" s="73"/>
      <c r="L36" s="83">
        <v>528837.3986448081</v>
      </c>
      <c r="M36" s="84">
        <v>1.0990080230007715E-2</v>
      </c>
      <c r="N36" s="84">
        <f t="shared" si="0"/>
        <v>4.8296073217397983E-2</v>
      </c>
      <c r="O36" s="84">
        <f>L36/'סכום נכסי הקרן'!$C$42</f>
        <v>8.5155499131983944E-3</v>
      </c>
    </row>
    <row r="37" spans="2:15">
      <c r="B37" s="76" t="s">
        <v>940</v>
      </c>
      <c r="C37" s="73" t="s">
        <v>941</v>
      </c>
      <c r="D37" s="86" t="s">
        <v>122</v>
      </c>
      <c r="E37" s="86" t="s">
        <v>26</v>
      </c>
      <c r="F37" s="73" t="s">
        <v>362</v>
      </c>
      <c r="G37" s="86" t="s">
        <v>308</v>
      </c>
      <c r="H37" s="86" t="s">
        <v>135</v>
      </c>
      <c r="I37" s="83">
        <v>18410333.190742005</v>
      </c>
      <c r="J37" s="85">
        <v>916.2</v>
      </c>
      <c r="K37" s="73"/>
      <c r="L37" s="83">
        <v>168675.47269256203</v>
      </c>
      <c r="M37" s="84">
        <v>2.4388075564847421E-2</v>
      </c>
      <c r="N37" s="84">
        <f t="shared" si="0"/>
        <v>1.5404286837532585E-2</v>
      </c>
      <c r="O37" s="84">
        <f>L37/'סכום נכסי הקרן'!$C$42</f>
        <v>2.7160794802460145E-3</v>
      </c>
    </row>
    <row r="38" spans="2:15">
      <c r="B38" s="76" t="s">
        <v>942</v>
      </c>
      <c r="C38" s="73" t="s">
        <v>943</v>
      </c>
      <c r="D38" s="86" t="s">
        <v>122</v>
      </c>
      <c r="E38" s="86" t="s">
        <v>26</v>
      </c>
      <c r="F38" s="73" t="s">
        <v>660</v>
      </c>
      <c r="G38" s="86" t="s">
        <v>296</v>
      </c>
      <c r="H38" s="86" t="s">
        <v>135</v>
      </c>
      <c r="I38" s="83">
        <v>2768344.6423810003</v>
      </c>
      <c r="J38" s="85">
        <v>13810</v>
      </c>
      <c r="K38" s="73"/>
      <c r="L38" s="83">
        <v>382308.39511274808</v>
      </c>
      <c r="M38" s="84">
        <v>1.0755487446565569E-2</v>
      </c>
      <c r="N38" s="84">
        <f t="shared" si="0"/>
        <v>3.4914312583237857E-2</v>
      </c>
      <c r="O38" s="84">
        <f>L38/'סכום נכסי הקרן'!$C$42</f>
        <v>6.1560816787164666E-3</v>
      </c>
    </row>
    <row r="39" spans="2:15">
      <c r="B39" s="76" t="s">
        <v>944</v>
      </c>
      <c r="C39" s="73" t="s">
        <v>945</v>
      </c>
      <c r="D39" s="86" t="s">
        <v>122</v>
      </c>
      <c r="E39" s="86" t="s">
        <v>26</v>
      </c>
      <c r="F39" s="73" t="s">
        <v>368</v>
      </c>
      <c r="G39" s="86" t="s">
        <v>308</v>
      </c>
      <c r="H39" s="86" t="s">
        <v>135</v>
      </c>
      <c r="I39" s="83">
        <v>807014.86253900011</v>
      </c>
      <c r="J39" s="85">
        <v>23790</v>
      </c>
      <c r="K39" s="83">
        <v>1019.3719456830003</v>
      </c>
      <c r="L39" s="83">
        <v>193008.20774387204</v>
      </c>
      <c r="M39" s="84">
        <v>1.698928262399543E-2</v>
      </c>
      <c r="N39" s="84">
        <f t="shared" si="0"/>
        <v>1.7626473764230856E-2</v>
      </c>
      <c r="O39" s="84">
        <f>L39/'סכום נכסי הקרן'!$C$42</f>
        <v>3.1078948480415744E-3</v>
      </c>
    </row>
    <row r="40" spans="2:15">
      <c r="B40" s="76" t="s">
        <v>946</v>
      </c>
      <c r="C40" s="73" t="s">
        <v>947</v>
      </c>
      <c r="D40" s="86" t="s">
        <v>122</v>
      </c>
      <c r="E40" s="86" t="s">
        <v>26</v>
      </c>
      <c r="F40" s="73" t="s">
        <v>948</v>
      </c>
      <c r="G40" s="86" t="s">
        <v>935</v>
      </c>
      <c r="H40" s="86" t="s">
        <v>135</v>
      </c>
      <c r="I40" s="83">
        <v>115774.69675600002</v>
      </c>
      <c r="J40" s="85">
        <v>42120</v>
      </c>
      <c r="K40" s="73"/>
      <c r="L40" s="83">
        <v>48764.302273694011</v>
      </c>
      <c r="M40" s="84">
        <v>4.0192451005091646E-3</v>
      </c>
      <c r="N40" s="84">
        <f t="shared" si="0"/>
        <v>4.4533997010061388E-3</v>
      </c>
      <c r="O40" s="84">
        <f>L40/'סכום נכסי הקרן'!$C$42</f>
        <v>7.852221704782265E-4</v>
      </c>
    </row>
    <row r="41" spans="2:15">
      <c r="B41" s="76" t="s">
        <v>949</v>
      </c>
      <c r="C41" s="73" t="s">
        <v>950</v>
      </c>
      <c r="D41" s="86" t="s">
        <v>122</v>
      </c>
      <c r="E41" s="86" t="s">
        <v>26</v>
      </c>
      <c r="F41" s="73" t="s">
        <v>951</v>
      </c>
      <c r="G41" s="86" t="s">
        <v>129</v>
      </c>
      <c r="H41" s="86" t="s">
        <v>135</v>
      </c>
      <c r="I41" s="83">
        <v>8015872.3158720005</v>
      </c>
      <c r="J41" s="85">
        <v>1147</v>
      </c>
      <c r="K41" s="73"/>
      <c r="L41" s="83">
        <v>91942.055475027009</v>
      </c>
      <c r="M41" s="84">
        <v>6.828907814267593E-3</v>
      </c>
      <c r="N41" s="84">
        <f t="shared" si="0"/>
        <v>8.3966078313655323E-3</v>
      </c>
      <c r="O41" s="84">
        <f>L41/'סכום נכסי הקרן'!$C$42</f>
        <v>1.4804875081187393E-3</v>
      </c>
    </row>
    <row r="42" spans="2:15">
      <c r="B42" s="76" t="s">
        <v>952</v>
      </c>
      <c r="C42" s="73" t="s">
        <v>953</v>
      </c>
      <c r="D42" s="86" t="s">
        <v>122</v>
      </c>
      <c r="E42" s="86" t="s">
        <v>26</v>
      </c>
      <c r="F42" s="73" t="s">
        <v>954</v>
      </c>
      <c r="G42" s="86" t="s">
        <v>160</v>
      </c>
      <c r="H42" s="86" t="s">
        <v>135</v>
      </c>
      <c r="I42" s="83">
        <v>106610.54116800001</v>
      </c>
      <c r="J42" s="85">
        <v>64510</v>
      </c>
      <c r="K42" s="73"/>
      <c r="L42" s="83">
        <v>68774.460107608014</v>
      </c>
      <c r="M42" s="84">
        <v>1.6834012125069523E-3</v>
      </c>
      <c r="N42" s="84">
        <f t="shared" si="0"/>
        <v>6.2808272814210558E-3</v>
      </c>
      <c r="O42" s="84">
        <f>L42/'סכום נכסי הקרן'!$C$42</f>
        <v>1.1074336824520978E-3</v>
      </c>
    </row>
    <row r="43" spans="2:15">
      <c r="B43" s="76" t="s">
        <v>955</v>
      </c>
      <c r="C43" s="73" t="s">
        <v>956</v>
      </c>
      <c r="D43" s="86" t="s">
        <v>122</v>
      </c>
      <c r="E43" s="86" t="s">
        <v>26</v>
      </c>
      <c r="F43" s="73" t="s">
        <v>326</v>
      </c>
      <c r="G43" s="86" t="s">
        <v>308</v>
      </c>
      <c r="H43" s="86" t="s">
        <v>135</v>
      </c>
      <c r="I43" s="83">
        <v>979143.06215300027</v>
      </c>
      <c r="J43" s="85">
        <v>19540</v>
      </c>
      <c r="K43" s="73"/>
      <c r="L43" s="83">
        <v>191324.55434469803</v>
      </c>
      <c r="M43" s="84">
        <v>8.0738911372430239E-3</v>
      </c>
      <c r="N43" s="84">
        <f t="shared" si="0"/>
        <v>1.7472714124599463E-2</v>
      </c>
      <c r="O43" s="84">
        <f>L43/'סכום נכסי הקרן'!$C$42</f>
        <v>3.0807839920508049E-3</v>
      </c>
    </row>
    <row r="44" spans="2:15">
      <c r="B44" s="76" t="s">
        <v>957</v>
      </c>
      <c r="C44" s="73" t="s">
        <v>958</v>
      </c>
      <c r="D44" s="86" t="s">
        <v>122</v>
      </c>
      <c r="E44" s="86" t="s">
        <v>26</v>
      </c>
      <c r="F44" s="73" t="s">
        <v>310</v>
      </c>
      <c r="G44" s="86" t="s">
        <v>296</v>
      </c>
      <c r="H44" s="86" t="s">
        <v>135</v>
      </c>
      <c r="I44" s="83">
        <v>14346606.195422001</v>
      </c>
      <c r="J44" s="85">
        <v>3389</v>
      </c>
      <c r="K44" s="73"/>
      <c r="L44" s="83">
        <v>486206.48396385607</v>
      </c>
      <c r="M44" s="84">
        <v>1.0728301720338741E-2</v>
      </c>
      <c r="N44" s="84">
        <f t="shared" si="0"/>
        <v>4.4402805112623185E-2</v>
      </c>
      <c r="O44" s="84">
        <f>L44/'סכום נכסי הקרן'!$C$42</f>
        <v>7.8290899866855692E-3</v>
      </c>
    </row>
    <row r="45" spans="2:15">
      <c r="B45" s="76" t="s">
        <v>959</v>
      </c>
      <c r="C45" s="73" t="s">
        <v>960</v>
      </c>
      <c r="D45" s="86" t="s">
        <v>122</v>
      </c>
      <c r="E45" s="86" t="s">
        <v>26</v>
      </c>
      <c r="F45" s="73" t="s">
        <v>961</v>
      </c>
      <c r="G45" s="86" t="s">
        <v>962</v>
      </c>
      <c r="H45" s="86" t="s">
        <v>135</v>
      </c>
      <c r="I45" s="83">
        <v>1371112.1408740003</v>
      </c>
      <c r="J45" s="85">
        <v>8007</v>
      </c>
      <c r="K45" s="73"/>
      <c r="L45" s="83">
        <v>109784.94912006703</v>
      </c>
      <c r="M45" s="84">
        <v>1.1765979855440974E-2</v>
      </c>
      <c r="N45" s="84">
        <f t="shared" si="0"/>
        <v>1.0026110018804216E-2</v>
      </c>
      <c r="O45" s="84">
        <f>L45/'סכום נכסי הקרן'!$C$42</f>
        <v>1.7678008710155266E-3</v>
      </c>
    </row>
    <row r="46" spans="2:15">
      <c r="B46" s="76" t="s">
        <v>963</v>
      </c>
      <c r="C46" s="73" t="s">
        <v>964</v>
      </c>
      <c r="D46" s="86" t="s">
        <v>122</v>
      </c>
      <c r="E46" s="86" t="s">
        <v>26</v>
      </c>
      <c r="F46" s="73" t="s">
        <v>965</v>
      </c>
      <c r="G46" s="86" t="s">
        <v>487</v>
      </c>
      <c r="H46" s="86" t="s">
        <v>135</v>
      </c>
      <c r="I46" s="83">
        <v>8556687.6605400015</v>
      </c>
      <c r="J46" s="85">
        <v>1022</v>
      </c>
      <c r="K46" s="73"/>
      <c r="L46" s="83">
        <v>87449.347890720994</v>
      </c>
      <c r="M46" s="84">
        <v>1.5645005935820758E-2</v>
      </c>
      <c r="N46" s="84">
        <f t="shared" si="0"/>
        <v>7.9863113300363275E-3</v>
      </c>
      <c r="O46" s="84">
        <f>L46/'סכום נכסי הקרן'!$C$42</f>
        <v>1.40814414553205E-3</v>
      </c>
    </row>
    <row r="47" spans="2:15">
      <c r="B47" s="76" t="s">
        <v>966</v>
      </c>
      <c r="C47" s="73" t="s">
        <v>967</v>
      </c>
      <c r="D47" s="86" t="s">
        <v>122</v>
      </c>
      <c r="E47" s="86" t="s">
        <v>26</v>
      </c>
      <c r="F47" s="73" t="s">
        <v>599</v>
      </c>
      <c r="G47" s="86" t="s">
        <v>600</v>
      </c>
      <c r="H47" s="86" t="s">
        <v>135</v>
      </c>
      <c r="I47" s="83">
        <v>5987678.5308600012</v>
      </c>
      <c r="J47" s="85">
        <v>2562</v>
      </c>
      <c r="K47" s="73"/>
      <c r="L47" s="83">
        <v>153404.32396064003</v>
      </c>
      <c r="M47" s="84">
        <v>1.6759788170711172E-2</v>
      </c>
      <c r="N47" s="84">
        <f t="shared" si="0"/>
        <v>1.4009649243518468E-2</v>
      </c>
      <c r="O47" s="84">
        <f>L47/'סכום נכסי הקרן'!$C$42</f>
        <v>2.4701773757583164E-3</v>
      </c>
    </row>
    <row r="48" spans="2:15">
      <c r="B48" s="72"/>
      <c r="C48" s="73"/>
      <c r="D48" s="73"/>
      <c r="E48" s="73"/>
      <c r="F48" s="73"/>
      <c r="G48" s="73"/>
      <c r="H48" s="73"/>
      <c r="I48" s="83"/>
      <c r="J48" s="85"/>
      <c r="K48" s="73"/>
      <c r="L48" s="73"/>
      <c r="M48" s="73"/>
      <c r="N48" s="84"/>
      <c r="O48" s="73"/>
    </row>
    <row r="49" spans="2:15">
      <c r="B49" s="92" t="s">
        <v>968</v>
      </c>
      <c r="C49" s="71"/>
      <c r="D49" s="71"/>
      <c r="E49" s="71"/>
      <c r="F49" s="71"/>
      <c r="G49" s="71"/>
      <c r="H49" s="71"/>
      <c r="I49" s="80"/>
      <c r="J49" s="82"/>
      <c r="K49" s="71"/>
      <c r="L49" s="80">
        <v>2653857.140444254</v>
      </c>
      <c r="M49" s="71"/>
      <c r="N49" s="81">
        <f t="shared" si="0"/>
        <v>0.24236349224139436</v>
      </c>
      <c r="O49" s="81">
        <f>L49/'סכום נכסי הקרן'!$C$42</f>
        <v>4.2733462118721276E-2</v>
      </c>
    </row>
    <row r="50" spans="2:15">
      <c r="B50" s="76" t="s">
        <v>969</v>
      </c>
      <c r="C50" s="73" t="s">
        <v>970</v>
      </c>
      <c r="D50" s="86" t="s">
        <v>122</v>
      </c>
      <c r="E50" s="86" t="s">
        <v>26</v>
      </c>
      <c r="F50" s="73" t="s">
        <v>971</v>
      </c>
      <c r="G50" s="86" t="s">
        <v>487</v>
      </c>
      <c r="H50" s="86" t="s">
        <v>135</v>
      </c>
      <c r="I50" s="83">
        <v>1423874.1272000002</v>
      </c>
      <c r="J50" s="85">
        <v>887.7</v>
      </c>
      <c r="K50" s="73"/>
      <c r="L50" s="83">
        <v>12639.730627154002</v>
      </c>
      <c r="M50" s="84">
        <v>5.336019304186629E-3</v>
      </c>
      <c r="N50" s="84">
        <f t="shared" si="0"/>
        <v>1.1543233466119209E-3</v>
      </c>
      <c r="O50" s="84">
        <f>L50/'סכום נכסי הקרן'!$C$42</f>
        <v>2.0352996463702172E-4</v>
      </c>
    </row>
    <row r="51" spans="2:15">
      <c r="B51" s="76" t="s">
        <v>972</v>
      </c>
      <c r="C51" s="73" t="s">
        <v>973</v>
      </c>
      <c r="D51" s="86" t="s">
        <v>122</v>
      </c>
      <c r="E51" s="86" t="s">
        <v>26</v>
      </c>
      <c r="F51" s="73" t="s">
        <v>604</v>
      </c>
      <c r="G51" s="86" t="s">
        <v>487</v>
      </c>
      <c r="H51" s="86" t="s">
        <v>135</v>
      </c>
      <c r="I51" s="83">
        <v>3507728.5146950008</v>
      </c>
      <c r="J51" s="85">
        <v>1369</v>
      </c>
      <c r="K51" s="73"/>
      <c r="L51" s="83">
        <v>48020.803367011998</v>
      </c>
      <c r="M51" s="84">
        <v>1.6625732102831879E-2</v>
      </c>
      <c r="N51" s="84">
        <f t="shared" si="0"/>
        <v>4.3854996664658679E-3</v>
      </c>
      <c r="O51" s="84">
        <f>L51/'סכום נכסי הקרן'!$C$42</f>
        <v>7.7325005567226981E-4</v>
      </c>
    </row>
    <row r="52" spans="2:15">
      <c r="B52" s="76" t="s">
        <v>974</v>
      </c>
      <c r="C52" s="73" t="s">
        <v>975</v>
      </c>
      <c r="D52" s="86" t="s">
        <v>122</v>
      </c>
      <c r="E52" s="86" t="s">
        <v>26</v>
      </c>
      <c r="F52" s="73" t="s">
        <v>976</v>
      </c>
      <c r="G52" s="86" t="s">
        <v>353</v>
      </c>
      <c r="H52" s="86" t="s">
        <v>135</v>
      </c>
      <c r="I52" s="83">
        <v>129573.56262800003</v>
      </c>
      <c r="J52" s="85">
        <v>8921</v>
      </c>
      <c r="K52" s="73"/>
      <c r="L52" s="83">
        <v>11559.257522057002</v>
      </c>
      <c r="M52" s="84">
        <v>8.8295966475576398E-3</v>
      </c>
      <c r="N52" s="84">
        <f t="shared" si="0"/>
        <v>1.0556491448120546E-3</v>
      </c>
      <c r="O52" s="84">
        <f>L52/'סכום נכסי הקרן'!$C$42</f>
        <v>1.861317573999771E-4</v>
      </c>
    </row>
    <row r="53" spans="2:15">
      <c r="B53" s="76" t="s">
        <v>977</v>
      </c>
      <c r="C53" s="73" t="s">
        <v>978</v>
      </c>
      <c r="D53" s="86" t="s">
        <v>122</v>
      </c>
      <c r="E53" s="86" t="s">
        <v>26</v>
      </c>
      <c r="F53" s="73" t="s">
        <v>979</v>
      </c>
      <c r="G53" s="86" t="s">
        <v>600</v>
      </c>
      <c r="H53" s="86" t="s">
        <v>135</v>
      </c>
      <c r="I53" s="83">
        <v>3391764.5367570003</v>
      </c>
      <c r="J53" s="85">
        <v>1178</v>
      </c>
      <c r="K53" s="73"/>
      <c r="L53" s="83">
        <v>39954.986243000007</v>
      </c>
      <c r="M53" s="84">
        <v>2.7112422235179678E-2</v>
      </c>
      <c r="N53" s="84">
        <f t="shared" si="0"/>
        <v>3.648888951380901E-3</v>
      </c>
      <c r="O53" s="84">
        <f>L53/'סכום נכסי הקרן'!$C$42</f>
        <v>6.4337106359216084E-4</v>
      </c>
    </row>
    <row r="54" spans="2:15">
      <c r="B54" s="76" t="s">
        <v>980</v>
      </c>
      <c r="C54" s="73" t="s">
        <v>981</v>
      </c>
      <c r="D54" s="86" t="s">
        <v>122</v>
      </c>
      <c r="E54" s="86" t="s">
        <v>26</v>
      </c>
      <c r="F54" s="73" t="s">
        <v>982</v>
      </c>
      <c r="G54" s="86" t="s">
        <v>132</v>
      </c>
      <c r="H54" s="86" t="s">
        <v>135</v>
      </c>
      <c r="I54" s="83">
        <v>509584.20906600007</v>
      </c>
      <c r="J54" s="85">
        <v>566.6</v>
      </c>
      <c r="K54" s="73"/>
      <c r="L54" s="83">
        <v>2887.3041285680006</v>
      </c>
      <c r="M54" s="84">
        <v>2.5800577153201969E-3</v>
      </c>
      <c r="N54" s="84">
        <f t="shared" si="0"/>
        <v>2.6368303745453092E-4</v>
      </c>
      <c r="O54" s="84">
        <f>L54/'סכום נכסי הקרן'!$C$42</f>
        <v>4.6492518275770378E-5</v>
      </c>
    </row>
    <row r="55" spans="2:15">
      <c r="B55" s="76" t="s">
        <v>983</v>
      </c>
      <c r="C55" s="73" t="s">
        <v>984</v>
      </c>
      <c r="D55" s="86" t="s">
        <v>122</v>
      </c>
      <c r="E55" s="86" t="s">
        <v>26</v>
      </c>
      <c r="F55" s="73" t="s">
        <v>985</v>
      </c>
      <c r="G55" s="86" t="s">
        <v>479</v>
      </c>
      <c r="H55" s="86" t="s">
        <v>135</v>
      </c>
      <c r="I55" s="83">
        <v>257157.26116400003</v>
      </c>
      <c r="J55" s="85">
        <v>3661</v>
      </c>
      <c r="K55" s="73"/>
      <c r="L55" s="83">
        <v>9414.5273311970013</v>
      </c>
      <c r="M55" s="84">
        <v>4.5295008578859607E-3</v>
      </c>
      <c r="N55" s="84">
        <f t="shared" si="0"/>
        <v>8.5978166911011584E-4</v>
      </c>
      <c r="O55" s="84">
        <f>L55/'סכום נכסי הקרן'!$C$42</f>
        <v>1.515964597122307E-4</v>
      </c>
    </row>
    <row r="56" spans="2:15">
      <c r="B56" s="76" t="s">
        <v>986</v>
      </c>
      <c r="C56" s="73" t="s">
        <v>987</v>
      </c>
      <c r="D56" s="86" t="s">
        <v>122</v>
      </c>
      <c r="E56" s="86" t="s">
        <v>26</v>
      </c>
      <c r="F56" s="73" t="s">
        <v>988</v>
      </c>
      <c r="G56" s="86" t="s">
        <v>544</v>
      </c>
      <c r="H56" s="86" t="s">
        <v>135</v>
      </c>
      <c r="I56" s="83">
        <v>311740.96730300004</v>
      </c>
      <c r="J56" s="85">
        <v>8131</v>
      </c>
      <c r="K56" s="73"/>
      <c r="L56" s="83">
        <v>25347.658051429004</v>
      </c>
      <c r="M56" s="84">
        <v>1.4492962994337099E-2</v>
      </c>
      <c r="N56" s="84">
        <f t="shared" si="0"/>
        <v>2.3148747654354292E-3</v>
      </c>
      <c r="O56" s="84">
        <f>L56/'סכום נכסי הקרן'!$C$42</f>
        <v>4.0815806119756534E-4</v>
      </c>
    </row>
    <row r="57" spans="2:15">
      <c r="B57" s="76" t="s">
        <v>989</v>
      </c>
      <c r="C57" s="73" t="s">
        <v>990</v>
      </c>
      <c r="D57" s="86" t="s">
        <v>122</v>
      </c>
      <c r="E57" s="86" t="s">
        <v>26</v>
      </c>
      <c r="F57" s="73" t="s">
        <v>615</v>
      </c>
      <c r="G57" s="86" t="s">
        <v>487</v>
      </c>
      <c r="H57" s="86" t="s">
        <v>135</v>
      </c>
      <c r="I57" s="83">
        <v>321274.82163800008</v>
      </c>
      <c r="J57" s="85">
        <v>19810</v>
      </c>
      <c r="K57" s="73"/>
      <c r="L57" s="83">
        <v>63644.542166453015</v>
      </c>
      <c r="M57" s="84">
        <v>2.5410203414456215E-2</v>
      </c>
      <c r="N57" s="84">
        <f t="shared" si="0"/>
        <v>5.8123375469201323E-3</v>
      </c>
      <c r="O57" s="84">
        <f>L57/'סכום נכסי הקרן'!$C$42</f>
        <v>1.0248297055199414E-3</v>
      </c>
    </row>
    <row r="58" spans="2:15">
      <c r="B58" s="76" t="s">
        <v>991</v>
      </c>
      <c r="C58" s="73" t="s">
        <v>992</v>
      </c>
      <c r="D58" s="86" t="s">
        <v>122</v>
      </c>
      <c r="E58" s="86" t="s">
        <v>26</v>
      </c>
      <c r="F58" s="73" t="s">
        <v>993</v>
      </c>
      <c r="G58" s="86" t="s">
        <v>448</v>
      </c>
      <c r="H58" s="86" t="s">
        <v>135</v>
      </c>
      <c r="I58" s="83">
        <v>242328.24015900004</v>
      </c>
      <c r="J58" s="85">
        <v>12130</v>
      </c>
      <c r="K58" s="73"/>
      <c r="L58" s="83">
        <v>29394.415531025003</v>
      </c>
      <c r="M58" s="84">
        <v>6.6700061481592184E-3</v>
      </c>
      <c r="N58" s="84">
        <f t="shared" si="0"/>
        <v>2.6844448753188446E-3</v>
      </c>
      <c r="O58" s="84">
        <f>L58/'סכום נכסי הקרן'!$C$42</f>
        <v>4.7332055801117264E-4</v>
      </c>
    </row>
    <row r="59" spans="2:15">
      <c r="B59" s="76" t="s">
        <v>994</v>
      </c>
      <c r="C59" s="73" t="s">
        <v>995</v>
      </c>
      <c r="D59" s="86" t="s">
        <v>122</v>
      </c>
      <c r="E59" s="86" t="s">
        <v>26</v>
      </c>
      <c r="F59" s="73" t="s">
        <v>625</v>
      </c>
      <c r="G59" s="86" t="s">
        <v>487</v>
      </c>
      <c r="H59" s="86" t="s">
        <v>135</v>
      </c>
      <c r="I59" s="83">
        <v>156896.69007600003</v>
      </c>
      <c r="J59" s="85">
        <v>3816</v>
      </c>
      <c r="K59" s="73"/>
      <c r="L59" s="83">
        <v>5987.1776933070014</v>
      </c>
      <c r="M59" s="84">
        <v>2.7238966132865422E-3</v>
      </c>
      <c r="N59" s="84">
        <f t="shared" si="0"/>
        <v>5.4677897777751221E-4</v>
      </c>
      <c r="O59" s="84">
        <f>L59/'סכום נכסי הקרן'!$C$42</f>
        <v>9.640791407187734E-5</v>
      </c>
    </row>
    <row r="60" spans="2:15">
      <c r="B60" s="76" t="s">
        <v>996</v>
      </c>
      <c r="C60" s="73" t="s">
        <v>997</v>
      </c>
      <c r="D60" s="86" t="s">
        <v>122</v>
      </c>
      <c r="E60" s="86" t="s">
        <v>26</v>
      </c>
      <c r="F60" s="73" t="s">
        <v>998</v>
      </c>
      <c r="G60" s="86" t="s">
        <v>479</v>
      </c>
      <c r="H60" s="86" t="s">
        <v>135</v>
      </c>
      <c r="I60" s="83">
        <v>45668.47426100001</v>
      </c>
      <c r="J60" s="85">
        <v>5580</v>
      </c>
      <c r="K60" s="73"/>
      <c r="L60" s="83">
        <v>2548.3008637530002</v>
      </c>
      <c r="M60" s="84">
        <v>2.5229063051230914E-3</v>
      </c>
      <c r="N60" s="84">
        <f t="shared" si="0"/>
        <v>2.327235657144493E-4</v>
      </c>
      <c r="O60" s="84">
        <f>L60/'סכום נכסי הקרן'!$C$42</f>
        <v>4.1033753011310971E-5</v>
      </c>
    </row>
    <row r="61" spans="2:15">
      <c r="B61" s="76" t="s">
        <v>999</v>
      </c>
      <c r="C61" s="73" t="s">
        <v>1000</v>
      </c>
      <c r="D61" s="86" t="s">
        <v>122</v>
      </c>
      <c r="E61" s="86" t="s">
        <v>26</v>
      </c>
      <c r="F61" s="73" t="s">
        <v>1001</v>
      </c>
      <c r="G61" s="86" t="s">
        <v>315</v>
      </c>
      <c r="H61" s="86" t="s">
        <v>135</v>
      </c>
      <c r="I61" s="83">
        <v>256372.09628800006</v>
      </c>
      <c r="J61" s="85">
        <v>10550</v>
      </c>
      <c r="K61" s="73"/>
      <c r="L61" s="83">
        <v>27047.256158350003</v>
      </c>
      <c r="M61" s="84">
        <v>2.0519924244744182E-2</v>
      </c>
      <c r="N61" s="84">
        <f t="shared" si="0"/>
        <v>2.4700905554350672E-3</v>
      </c>
      <c r="O61" s="84">
        <f>L61/'סכום נכסי הקרן'!$C$42</f>
        <v>4.3552566520770465E-4</v>
      </c>
    </row>
    <row r="62" spans="2:15">
      <c r="B62" s="76" t="s">
        <v>1002</v>
      </c>
      <c r="C62" s="73" t="s">
        <v>1003</v>
      </c>
      <c r="D62" s="86" t="s">
        <v>122</v>
      </c>
      <c r="E62" s="86" t="s">
        <v>26</v>
      </c>
      <c r="F62" s="73" t="s">
        <v>581</v>
      </c>
      <c r="G62" s="86" t="s">
        <v>315</v>
      </c>
      <c r="H62" s="86" t="s">
        <v>135</v>
      </c>
      <c r="I62" s="83">
        <v>23443366.947761003</v>
      </c>
      <c r="J62" s="85">
        <v>125.9</v>
      </c>
      <c r="K62" s="73"/>
      <c r="L62" s="83">
        <v>29515.198987256004</v>
      </c>
      <c r="M62" s="84">
        <v>7.432285608226407E-3</v>
      </c>
      <c r="N62" s="84">
        <f t="shared" si="0"/>
        <v>2.6954754239535122E-3</v>
      </c>
      <c r="O62" s="84">
        <f>L62/'סכום נכסי הקרן'!$C$42</f>
        <v>4.7526546121366817E-4</v>
      </c>
    </row>
    <row r="63" spans="2:15">
      <c r="B63" s="76" t="s">
        <v>1004</v>
      </c>
      <c r="C63" s="73" t="s">
        <v>1005</v>
      </c>
      <c r="D63" s="86" t="s">
        <v>122</v>
      </c>
      <c r="E63" s="86" t="s">
        <v>26</v>
      </c>
      <c r="F63" s="73" t="s">
        <v>491</v>
      </c>
      <c r="G63" s="86" t="s">
        <v>479</v>
      </c>
      <c r="H63" s="86" t="s">
        <v>135</v>
      </c>
      <c r="I63" s="83">
        <v>3195610.1114150006</v>
      </c>
      <c r="J63" s="85">
        <v>1167</v>
      </c>
      <c r="K63" s="73"/>
      <c r="L63" s="83">
        <v>37292.77000021001</v>
      </c>
      <c r="M63" s="84">
        <v>1.7898541709306447E-2</v>
      </c>
      <c r="N63" s="84">
        <f t="shared" si="0"/>
        <v>3.4057620641527752E-3</v>
      </c>
      <c r="O63" s="84">
        <f>L63/'סכום נכסי הקרן'!$C$42</f>
        <v>6.0050299988618973E-4</v>
      </c>
    </row>
    <row r="64" spans="2:15">
      <c r="B64" s="76" t="s">
        <v>1006</v>
      </c>
      <c r="C64" s="73" t="s">
        <v>1007</v>
      </c>
      <c r="D64" s="86" t="s">
        <v>122</v>
      </c>
      <c r="E64" s="86" t="s">
        <v>26</v>
      </c>
      <c r="F64" s="73" t="s">
        <v>455</v>
      </c>
      <c r="G64" s="86" t="s">
        <v>448</v>
      </c>
      <c r="H64" s="86" t="s">
        <v>135</v>
      </c>
      <c r="I64" s="83">
        <v>39919253.45560801</v>
      </c>
      <c r="J64" s="85">
        <v>58.3</v>
      </c>
      <c r="K64" s="73"/>
      <c r="L64" s="83">
        <v>23272.924765128006</v>
      </c>
      <c r="M64" s="84">
        <v>3.155782949222069E-2</v>
      </c>
      <c r="N64" s="84">
        <f t="shared" si="0"/>
        <v>2.1253997567493173E-3</v>
      </c>
      <c r="O64" s="84">
        <f>L64/'סכום נכסי הקרן'!$C$42</f>
        <v>3.7474988147853493E-4</v>
      </c>
    </row>
    <row r="65" spans="2:15">
      <c r="B65" s="76" t="s">
        <v>1008</v>
      </c>
      <c r="C65" s="73" t="s">
        <v>1009</v>
      </c>
      <c r="D65" s="86" t="s">
        <v>122</v>
      </c>
      <c r="E65" s="86" t="s">
        <v>26</v>
      </c>
      <c r="F65" s="73" t="s">
        <v>1010</v>
      </c>
      <c r="G65" s="86" t="s">
        <v>523</v>
      </c>
      <c r="H65" s="86" t="s">
        <v>135</v>
      </c>
      <c r="I65" s="83">
        <v>2287283.6832410004</v>
      </c>
      <c r="J65" s="85">
        <v>794.8</v>
      </c>
      <c r="K65" s="73"/>
      <c r="L65" s="83">
        <v>18179.330714910004</v>
      </c>
      <c r="M65" s="84">
        <v>1.2869945898638921E-2</v>
      </c>
      <c r="N65" s="84">
        <f t="shared" si="0"/>
        <v>1.6602273014361543E-3</v>
      </c>
      <c r="O65" s="84">
        <f>L65/'סכום נכסי הקרן'!$C$42</f>
        <v>2.9273080627062914E-4</v>
      </c>
    </row>
    <row r="66" spans="2:15">
      <c r="B66" s="76" t="s">
        <v>1011</v>
      </c>
      <c r="C66" s="73" t="s">
        <v>1012</v>
      </c>
      <c r="D66" s="86" t="s">
        <v>122</v>
      </c>
      <c r="E66" s="86" t="s">
        <v>26</v>
      </c>
      <c r="F66" s="73" t="s">
        <v>1013</v>
      </c>
      <c r="G66" s="86" t="s">
        <v>130</v>
      </c>
      <c r="H66" s="86" t="s">
        <v>135</v>
      </c>
      <c r="I66" s="83">
        <v>97820.661064999993</v>
      </c>
      <c r="J66" s="85">
        <v>3186</v>
      </c>
      <c r="K66" s="73"/>
      <c r="L66" s="83">
        <v>3116.5662615350002</v>
      </c>
      <c r="M66" s="84">
        <v>3.5652678727434669E-3</v>
      </c>
      <c r="N66" s="84">
        <f t="shared" si="0"/>
        <v>2.8462040078799635E-4</v>
      </c>
      <c r="O66" s="84">
        <f>L66/'סכום נכסי הקרן'!$C$42</f>
        <v>5.0184188232338752E-5</v>
      </c>
    </row>
    <row r="67" spans="2:15">
      <c r="B67" s="76" t="s">
        <v>1014</v>
      </c>
      <c r="C67" s="73" t="s">
        <v>1015</v>
      </c>
      <c r="D67" s="86" t="s">
        <v>122</v>
      </c>
      <c r="E67" s="86" t="s">
        <v>26</v>
      </c>
      <c r="F67" s="73" t="s">
        <v>1016</v>
      </c>
      <c r="G67" s="86" t="s">
        <v>156</v>
      </c>
      <c r="H67" s="86" t="s">
        <v>135</v>
      </c>
      <c r="I67" s="83">
        <v>228167.69246000002</v>
      </c>
      <c r="J67" s="85">
        <v>14760</v>
      </c>
      <c r="K67" s="73"/>
      <c r="L67" s="83">
        <v>33677.551407128005</v>
      </c>
      <c r="M67" s="84">
        <v>8.8717081898977684E-3</v>
      </c>
      <c r="N67" s="84">
        <f t="shared" si="0"/>
        <v>3.0756022412737256E-3</v>
      </c>
      <c r="O67" s="84">
        <f>L67/'סכום נכסי הקרן'!$C$42</f>
        <v>5.4228931368433746E-4</v>
      </c>
    </row>
    <row r="68" spans="2:15">
      <c r="B68" s="76" t="s">
        <v>1017</v>
      </c>
      <c r="C68" s="73" t="s">
        <v>1018</v>
      </c>
      <c r="D68" s="86" t="s">
        <v>122</v>
      </c>
      <c r="E68" s="86" t="s">
        <v>26</v>
      </c>
      <c r="F68" s="73" t="s">
        <v>584</v>
      </c>
      <c r="G68" s="86" t="s">
        <v>487</v>
      </c>
      <c r="H68" s="86" t="s">
        <v>135</v>
      </c>
      <c r="I68" s="83">
        <v>247987.25752100002</v>
      </c>
      <c r="J68" s="85">
        <v>24790</v>
      </c>
      <c r="K68" s="73"/>
      <c r="L68" s="83">
        <v>61476.041139488007</v>
      </c>
      <c r="M68" s="84">
        <v>1.3255771194969221E-2</v>
      </c>
      <c r="N68" s="84">
        <f t="shared" si="0"/>
        <v>5.6142991997104137E-3</v>
      </c>
      <c r="O68" s="84">
        <f>L68/'סכום נכסי הקרן'!$C$42</f>
        <v>9.8991164038448915E-4</v>
      </c>
    </row>
    <row r="69" spans="2:15">
      <c r="B69" s="76" t="s">
        <v>1019</v>
      </c>
      <c r="C69" s="73" t="s">
        <v>1020</v>
      </c>
      <c r="D69" s="86" t="s">
        <v>122</v>
      </c>
      <c r="E69" s="86" t="s">
        <v>26</v>
      </c>
      <c r="F69" s="73" t="s">
        <v>1021</v>
      </c>
      <c r="G69" s="86" t="s">
        <v>131</v>
      </c>
      <c r="H69" s="86" t="s">
        <v>135</v>
      </c>
      <c r="I69" s="83">
        <v>141265.09479200002</v>
      </c>
      <c r="J69" s="85">
        <v>31220</v>
      </c>
      <c r="K69" s="73"/>
      <c r="L69" s="83">
        <v>44102.962594026001</v>
      </c>
      <c r="M69" s="84">
        <v>2.4293971352170603E-2</v>
      </c>
      <c r="N69" s="84">
        <f t="shared" si="0"/>
        <v>4.0277028742739347E-3</v>
      </c>
      <c r="O69" s="84">
        <f>L69/'סכום נכסי הקרן'!$C$42</f>
        <v>7.1016342689030293E-4</v>
      </c>
    </row>
    <row r="70" spans="2:15">
      <c r="B70" s="76" t="s">
        <v>1022</v>
      </c>
      <c r="C70" s="73" t="s">
        <v>1023</v>
      </c>
      <c r="D70" s="86" t="s">
        <v>122</v>
      </c>
      <c r="E70" s="86" t="s">
        <v>26</v>
      </c>
      <c r="F70" s="73" t="s">
        <v>1024</v>
      </c>
      <c r="G70" s="86" t="s">
        <v>487</v>
      </c>
      <c r="H70" s="86" t="s">
        <v>135</v>
      </c>
      <c r="I70" s="83">
        <v>189293.89468200004</v>
      </c>
      <c r="J70" s="85">
        <v>9978</v>
      </c>
      <c r="K70" s="73"/>
      <c r="L70" s="83">
        <v>18887.744811346001</v>
      </c>
      <c r="M70" s="84">
        <v>6.0494226827686858E-3</v>
      </c>
      <c r="N70" s="84">
        <f t="shared" si="0"/>
        <v>1.7249232158275819E-3</v>
      </c>
      <c r="O70" s="84">
        <f>L70/'סכום נכסי הקרן'!$C$42</f>
        <v>3.0413797152193886E-4</v>
      </c>
    </row>
    <row r="71" spans="2:15">
      <c r="B71" s="76" t="s">
        <v>1025</v>
      </c>
      <c r="C71" s="73" t="s">
        <v>1026</v>
      </c>
      <c r="D71" s="86" t="s">
        <v>122</v>
      </c>
      <c r="E71" s="86" t="s">
        <v>26</v>
      </c>
      <c r="F71" s="73" t="s">
        <v>493</v>
      </c>
      <c r="G71" s="86" t="s">
        <v>308</v>
      </c>
      <c r="H71" s="86" t="s">
        <v>135</v>
      </c>
      <c r="I71" s="83">
        <v>275272.75401000003</v>
      </c>
      <c r="J71" s="85">
        <v>3380</v>
      </c>
      <c r="K71" s="73"/>
      <c r="L71" s="83">
        <v>9304.2190855400022</v>
      </c>
      <c r="M71" s="84">
        <v>7.4019776559690297E-3</v>
      </c>
      <c r="N71" s="84">
        <f t="shared" si="0"/>
        <v>8.4970776903726692E-4</v>
      </c>
      <c r="O71" s="84">
        <f>L71/'סכום נכסי הקרן'!$C$42</f>
        <v>1.498202325124588E-4</v>
      </c>
    </row>
    <row r="72" spans="2:15">
      <c r="B72" s="76" t="s">
        <v>1027</v>
      </c>
      <c r="C72" s="73" t="s">
        <v>1028</v>
      </c>
      <c r="D72" s="86" t="s">
        <v>122</v>
      </c>
      <c r="E72" s="86" t="s">
        <v>26</v>
      </c>
      <c r="F72" s="73" t="s">
        <v>1029</v>
      </c>
      <c r="G72" s="86" t="s">
        <v>1030</v>
      </c>
      <c r="H72" s="86" t="s">
        <v>135</v>
      </c>
      <c r="I72" s="83">
        <v>2166769.0112210005</v>
      </c>
      <c r="J72" s="85">
        <v>4801</v>
      </c>
      <c r="K72" s="73"/>
      <c r="L72" s="83">
        <v>104026.58022871702</v>
      </c>
      <c r="M72" s="84">
        <v>3.0296101666225535E-2</v>
      </c>
      <c r="N72" s="84">
        <f t="shared" si="0"/>
        <v>9.5002270039075774E-3</v>
      </c>
      <c r="O72" s="84">
        <f>L72/'סכום נכסי הקרן'!$C$42</f>
        <v>1.6750773271841748E-3</v>
      </c>
    </row>
    <row r="73" spans="2:15">
      <c r="B73" s="76" t="s">
        <v>1031</v>
      </c>
      <c r="C73" s="73" t="s">
        <v>1032</v>
      </c>
      <c r="D73" s="86" t="s">
        <v>122</v>
      </c>
      <c r="E73" s="86" t="s">
        <v>26</v>
      </c>
      <c r="F73" s="73" t="s">
        <v>1033</v>
      </c>
      <c r="G73" s="86" t="s">
        <v>158</v>
      </c>
      <c r="H73" s="86" t="s">
        <v>135</v>
      </c>
      <c r="I73" s="83">
        <v>1047427.4885550002</v>
      </c>
      <c r="J73" s="85">
        <v>2246</v>
      </c>
      <c r="K73" s="73"/>
      <c r="L73" s="83">
        <v>23525.221392951</v>
      </c>
      <c r="M73" s="84">
        <v>7.2154117850538818E-3</v>
      </c>
      <c r="N73" s="84">
        <f t="shared" si="0"/>
        <v>2.1484407452290787E-3</v>
      </c>
      <c r="O73" s="84">
        <f>L73/'סכום נכסי הקרן'!$C$42</f>
        <v>3.7881246202345087E-4</v>
      </c>
    </row>
    <row r="74" spans="2:15">
      <c r="B74" s="76" t="s">
        <v>1034</v>
      </c>
      <c r="C74" s="73" t="s">
        <v>1035</v>
      </c>
      <c r="D74" s="86" t="s">
        <v>122</v>
      </c>
      <c r="E74" s="86" t="s">
        <v>26</v>
      </c>
      <c r="F74" s="73" t="s">
        <v>1036</v>
      </c>
      <c r="G74" s="86" t="s">
        <v>1030</v>
      </c>
      <c r="H74" s="86" t="s">
        <v>135</v>
      </c>
      <c r="I74" s="83">
        <v>528011.68290400016</v>
      </c>
      <c r="J74" s="85">
        <v>19750</v>
      </c>
      <c r="K74" s="73"/>
      <c r="L74" s="83">
        <v>104282.30737359101</v>
      </c>
      <c r="M74" s="84">
        <v>2.3024424183186298E-2</v>
      </c>
      <c r="N74" s="84">
        <f t="shared" si="0"/>
        <v>9.5235812843426602E-3</v>
      </c>
      <c r="O74" s="84">
        <f>L74/'סכום נכסי הקרן'!$C$42</f>
        <v>1.6791951472776754E-3</v>
      </c>
    </row>
    <row r="75" spans="2:15">
      <c r="B75" s="76" t="s">
        <v>1037</v>
      </c>
      <c r="C75" s="73" t="s">
        <v>1038</v>
      </c>
      <c r="D75" s="86" t="s">
        <v>122</v>
      </c>
      <c r="E75" s="86" t="s">
        <v>26</v>
      </c>
      <c r="F75" s="73" t="s">
        <v>1039</v>
      </c>
      <c r="G75" s="86" t="s">
        <v>544</v>
      </c>
      <c r="H75" s="86" t="s">
        <v>135</v>
      </c>
      <c r="I75" s="83">
        <v>258173.04279500004</v>
      </c>
      <c r="J75" s="85">
        <v>15550</v>
      </c>
      <c r="K75" s="73"/>
      <c r="L75" s="83">
        <v>40145.90815467701</v>
      </c>
      <c r="M75" s="84">
        <v>1.7819957039548976E-2</v>
      </c>
      <c r="N75" s="84">
        <f t="shared" si="0"/>
        <v>3.6663248941655592E-3</v>
      </c>
      <c r="O75" s="84">
        <f>L75/'סכום נכסי הקרן'!$C$42</f>
        <v>6.4644536407199656E-4</v>
      </c>
    </row>
    <row r="76" spans="2:15">
      <c r="B76" s="76" t="s">
        <v>1040</v>
      </c>
      <c r="C76" s="73" t="s">
        <v>1041</v>
      </c>
      <c r="D76" s="86" t="s">
        <v>122</v>
      </c>
      <c r="E76" s="86" t="s">
        <v>26</v>
      </c>
      <c r="F76" s="73" t="s">
        <v>1042</v>
      </c>
      <c r="G76" s="86" t="s">
        <v>132</v>
      </c>
      <c r="H76" s="86" t="s">
        <v>135</v>
      </c>
      <c r="I76" s="83">
        <v>1425824.163499</v>
      </c>
      <c r="J76" s="85">
        <v>1575</v>
      </c>
      <c r="K76" s="73"/>
      <c r="L76" s="83">
        <v>22456.730575114001</v>
      </c>
      <c r="M76" s="84">
        <v>7.1170191093716155E-3</v>
      </c>
      <c r="N76" s="84">
        <f t="shared" ref="N76:N139" si="1">IFERROR(L76/$L$11,0)</f>
        <v>2.0508608257630715E-3</v>
      </c>
      <c r="O76" s="84">
        <f>L76/'סכום נכסי הקרן'!$C$42</f>
        <v>3.6160719833672677E-4</v>
      </c>
    </row>
    <row r="77" spans="2:15">
      <c r="B77" s="76" t="s">
        <v>1043</v>
      </c>
      <c r="C77" s="73" t="s">
        <v>1044</v>
      </c>
      <c r="D77" s="86" t="s">
        <v>122</v>
      </c>
      <c r="E77" s="86" t="s">
        <v>26</v>
      </c>
      <c r="F77" s="73" t="s">
        <v>1045</v>
      </c>
      <c r="G77" s="86" t="s">
        <v>487</v>
      </c>
      <c r="H77" s="86" t="s">
        <v>135</v>
      </c>
      <c r="I77" s="83">
        <v>3823574.1983630005</v>
      </c>
      <c r="J77" s="85">
        <v>950.7</v>
      </c>
      <c r="K77" s="73"/>
      <c r="L77" s="83">
        <v>36350.719904092002</v>
      </c>
      <c r="M77" s="84">
        <v>1.2636396607197153E-2</v>
      </c>
      <c r="N77" s="84">
        <f t="shared" si="1"/>
        <v>3.3197293430684439E-3</v>
      </c>
      <c r="O77" s="84">
        <f>L77/'סכום נכסי הקרן'!$C$42</f>
        <v>5.8533373493862076E-4</v>
      </c>
    </row>
    <row r="78" spans="2:15">
      <c r="B78" s="76" t="s">
        <v>1046</v>
      </c>
      <c r="C78" s="73" t="s">
        <v>1047</v>
      </c>
      <c r="D78" s="86" t="s">
        <v>122</v>
      </c>
      <c r="E78" s="86" t="s">
        <v>26</v>
      </c>
      <c r="F78" s="73" t="s">
        <v>541</v>
      </c>
      <c r="G78" s="86" t="s">
        <v>129</v>
      </c>
      <c r="H78" s="86" t="s">
        <v>135</v>
      </c>
      <c r="I78" s="83">
        <v>88442951.41677402</v>
      </c>
      <c r="J78" s="85">
        <v>165.6</v>
      </c>
      <c r="K78" s="73"/>
      <c r="L78" s="83">
        <v>146461.52754579103</v>
      </c>
      <c r="M78" s="84">
        <v>3.4141833053650712E-2</v>
      </c>
      <c r="N78" s="84">
        <f t="shared" si="1"/>
        <v>1.3375598389996581E-2</v>
      </c>
      <c r="O78" s="84">
        <f>L78/'סכום נכסי הקרן'!$C$42</f>
        <v>2.3583817093411415E-3</v>
      </c>
    </row>
    <row r="79" spans="2:15">
      <c r="B79" s="76" t="s">
        <v>1048</v>
      </c>
      <c r="C79" s="73" t="s">
        <v>1049</v>
      </c>
      <c r="D79" s="86" t="s">
        <v>122</v>
      </c>
      <c r="E79" s="86" t="s">
        <v>26</v>
      </c>
      <c r="F79" s="73" t="s">
        <v>355</v>
      </c>
      <c r="G79" s="86" t="s">
        <v>308</v>
      </c>
      <c r="H79" s="86" t="s">
        <v>135</v>
      </c>
      <c r="I79" s="83">
        <v>55582.452135000007</v>
      </c>
      <c r="J79" s="85">
        <v>71190</v>
      </c>
      <c r="K79" s="73"/>
      <c r="L79" s="83">
        <v>39569.147674674001</v>
      </c>
      <c r="M79" s="84">
        <v>1.0521226771460378E-2</v>
      </c>
      <c r="N79" s="84">
        <f t="shared" si="1"/>
        <v>3.6136522457437406E-3</v>
      </c>
      <c r="O79" s="84">
        <f>L79/'סכום נכסי הקרן'!$C$42</f>
        <v>6.3715813766173919E-4</v>
      </c>
    </row>
    <row r="80" spans="2:15">
      <c r="B80" s="76" t="s">
        <v>1050</v>
      </c>
      <c r="C80" s="73" t="s">
        <v>1051</v>
      </c>
      <c r="D80" s="86" t="s">
        <v>122</v>
      </c>
      <c r="E80" s="86" t="s">
        <v>26</v>
      </c>
      <c r="F80" s="73" t="s">
        <v>557</v>
      </c>
      <c r="G80" s="86" t="s">
        <v>353</v>
      </c>
      <c r="H80" s="86" t="s">
        <v>135</v>
      </c>
      <c r="I80" s="83">
        <v>703287.53171800007</v>
      </c>
      <c r="J80" s="85">
        <v>5901</v>
      </c>
      <c r="K80" s="73"/>
      <c r="L80" s="83">
        <v>41500.997246758008</v>
      </c>
      <c r="M80" s="84">
        <v>8.8988817403185885E-3</v>
      </c>
      <c r="N80" s="84">
        <f t="shared" si="1"/>
        <v>3.7900783998271307E-3</v>
      </c>
      <c r="O80" s="84">
        <f>L80/'סכום נכסי הקרן'!$C$42</f>
        <v>6.6826554704320276E-4</v>
      </c>
    </row>
    <row r="81" spans="2:15">
      <c r="B81" s="76" t="s">
        <v>1052</v>
      </c>
      <c r="C81" s="73" t="s">
        <v>1053</v>
      </c>
      <c r="D81" s="86" t="s">
        <v>122</v>
      </c>
      <c r="E81" s="86" t="s">
        <v>26</v>
      </c>
      <c r="F81" s="73" t="s">
        <v>1054</v>
      </c>
      <c r="G81" s="86" t="s">
        <v>308</v>
      </c>
      <c r="H81" s="86" t="s">
        <v>135</v>
      </c>
      <c r="I81" s="83">
        <v>1407321.3362080001</v>
      </c>
      <c r="J81" s="85">
        <v>858.7</v>
      </c>
      <c r="K81" s="73"/>
      <c r="L81" s="83">
        <v>12084.668313256001</v>
      </c>
      <c r="M81" s="84">
        <v>9.357413404981323E-3</v>
      </c>
      <c r="N81" s="84">
        <f t="shared" si="1"/>
        <v>1.1036322831188088E-3</v>
      </c>
      <c r="O81" s="84">
        <f>L81/'סכום נכסי הקרן'!$C$42</f>
        <v>1.9459213071860691E-4</v>
      </c>
    </row>
    <row r="82" spans="2:15">
      <c r="B82" s="76" t="s">
        <v>1055</v>
      </c>
      <c r="C82" s="73" t="s">
        <v>1056</v>
      </c>
      <c r="D82" s="86" t="s">
        <v>122</v>
      </c>
      <c r="E82" s="86" t="s">
        <v>26</v>
      </c>
      <c r="F82" s="73" t="s">
        <v>425</v>
      </c>
      <c r="G82" s="86" t="s">
        <v>308</v>
      </c>
      <c r="H82" s="86" t="s">
        <v>135</v>
      </c>
      <c r="I82" s="83">
        <v>691784.41369900014</v>
      </c>
      <c r="J82" s="85">
        <v>6819</v>
      </c>
      <c r="K82" s="73"/>
      <c r="L82" s="83">
        <v>47172.779170109003</v>
      </c>
      <c r="M82" s="84">
        <v>1.8948197252575495E-2</v>
      </c>
      <c r="N82" s="84">
        <f t="shared" si="1"/>
        <v>4.3080538602337324E-3</v>
      </c>
      <c r="O82" s="84">
        <f>L82/'סכום נכסי הקרן'!$C$42</f>
        <v>7.595948331126837E-4</v>
      </c>
    </row>
    <row r="83" spans="2:15">
      <c r="B83" s="76" t="s">
        <v>1057</v>
      </c>
      <c r="C83" s="73" t="s">
        <v>1058</v>
      </c>
      <c r="D83" s="86" t="s">
        <v>122</v>
      </c>
      <c r="E83" s="86" t="s">
        <v>26</v>
      </c>
      <c r="F83" s="73" t="s">
        <v>1059</v>
      </c>
      <c r="G83" s="86" t="s">
        <v>1030</v>
      </c>
      <c r="H83" s="86" t="s">
        <v>135</v>
      </c>
      <c r="I83" s="83">
        <v>1465986.7300910002</v>
      </c>
      <c r="J83" s="85">
        <v>7800</v>
      </c>
      <c r="K83" s="73"/>
      <c r="L83" s="83">
        <v>114346.96494712603</v>
      </c>
      <c r="M83" s="84">
        <v>2.3078381917036216E-2</v>
      </c>
      <c r="N83" s="84">
        <f t="shared" si="1"/>
        <v>1.0442736095112697E-2</v>
      </c>
      <c r="O83" s="84">
        <f>L83/'סכום נכסי הקרן'!$C$42</f>
        <v>1.8412602624649089E-3</v>
      </c>
    </row>
    <row r="84" spans="2:15">
      <c r="B84" s="76" t="s">
        <v>1060</v>
      </c>
      <c r="C84" s="73" t="s">
        <v>1061</v>
      </c>
      <c r="D84" s="86" t="s">
        <v>122</v>
      </c>
      <c r="E84" s="86" t="s">
        <v>26</v>
      </c>
      <c r="F84" s="73" t="s">
        <v>1062</v>
      </c>
      <c r="G84" s="86" t="s">
        <v>1063</v>
      </c>
      <c r="H84" s="86" t="s">
        <v>135</v>
      </c>
      <c r="I84" s="83">
        <v>1604256.7641370005</v>
      </c>
      <c r="J84" s="85">
        <v>4003</v>
      </c>
      <c r="K84" s="73"/>
      <c r="L84" s="83">
        <v>64218.39826869301</v>
      </c>
      <c r="M84" s="84">
        <v>1.462404146853837E-2</v>
      </c>
      <c r="N84" s="84">
        <f t="shared" si="1"/>
        <v>5.8647449530549014E-3</v>
      </c>
      <c r="O84" s="84">
        <f>L84/'סכום נכסי הקרן'!$C$42</f>
        <v>1.0340701644854775E-3</v>
      </c>
    </row>
    <row r="85" spans="2:15">
      <c r="B85" s="76" t="s">
        <v>1064</v>
      </c>
      <c r="C85" s="73" t="s">
        <v>1065</v>
      </c>
      <c r="D85" s="86" t="s">
        <v>122</v>
      </c>
      <c r="E85" s="86" t="s">
        <v>26</v>
      </c>
      <c r="F85" s="73" t="s">
        <v>463</v>
      </c>
      <c r="G85" s="86" t="s">
        <v>464</v>
      </c>
      <c r="H85" s="86" t="s">
        <v>135</v>
      </c>
      <c r="I85" s="83">
        <v>44985.01468</v>
      </c>
      <c r="J85" s="85">
        <v>41100</v>
      </c>
      <c r="K85" s="73"/>
      <c r="L85" s="83">
        <v>18488.841033378005</v>
      </c>
      <c r="M85" s="84">
        <v>1.5213861360288199E-2</v>
      </c>
      <c r="N85" s="84">
        <f t="shared" si="1"/>
        <v>1.6884933299745608E-3</v>
      </c>
      <c r="O85" s="84">
        <f>L85/'סכום נכסי הקרן'!$C$42</f>
        <v>2.977146643947298E-4</v>
      </c>
    </row>
    <row r="86" spans="2:15">
      <c r="B86" s="76" t="s">
        <v>1066</v>
      </c>
      <c r="C86" s="73" t="s">
        <v>1067</v>
      </c>
      <c r="D86" s="86" t="s">
        <v>122</v>
      </c>
      <c r="E86" s="86" t="s">
        <v>26</v>
      </c>
      <c r="F86" s="73" t="s">
        <v>1068</v>
      </c>
      <c r="G86" s="86" t="s">
        <v>353</v>
      </c>
      <c r="H86" s="86" t="s">
        <v>135</v>
      </c>
      <c r="I86" s="83">
        <v>644323.38361700007</v>
      </c>
      <c r="J86" s="85">
        <v>8890</v>
      </c>
      <c r="K86" s="73"/>
      <c r="L86" s="83">
        <v>57280.348803548011</v>
      </c>
      <c r="M86" s="84">
        <v>1.0411959334508778E-2</v>
      </c>
      <c r="N86" s="84">
        <f t="shared" si="1"/>
        <v>5.2311276146948596E-3</v>
      </c>
      <c r="O86" s="84">
        <f>L86/'סכום נכסי הקרן'!$C$42</f>
        <v>9.223509353385172E-4</v>
      </c>
    </row>
    <row r="87" spans="2:15">
      <c r="B87" s="76" t="s">
        <v>1069</v>
      </c>
      <c r="C87" s="73" t="s">
        <v>1070</v>
      </c>
      <c r="D87" s="86" t="s">
        <v>122</v>
      </c>
      <c r="E87" s="86" t="s">
        <v>26</v>
      </c>
      <c r="F87" s="73" t="s">
        <v>469</v>
      </c>
      <c r="G87" s="86" t="s">
        <v>308</v>
      </c>
      <c r="H87" s="86" t="s">
        <v>135</v>
      </c>
      <c r="I87" s="83">
        <v>21980935.555086005</v>
      </c>
      <c r="J87" s="85">
        <v>156.1</v>
      </c>
      <c r="K87" s="73"/>
      <c r="L87" s="83">
        <v>34312.240400726005</v>
      </c>
      <c r="M87" s="84">
        <v>3.1857169643191012E-2</v>
      </c>
      <c r="N87" s="84">
        <f t="shared" si="1"/>
        <v>3.1335652109571038E-3</v>
      </c>
      <c r="O87" s="84">
        <f>L87/'סכום נכסי הקרן'!$C$42</f>
        <v>5.5250932803693721E-4</v>
      </c>
    </row>
    <row r="88" spans="2:15">
      <c r="B88" s="76" t="s">
        <v>1071</v>
      </c>
      <c r="C88" s="73" t="s">
        <v>1072</v>
      </c>
      <c r="D88" s="86" t="s">
        <v>122</v>
      </c>
      <c r="E88" s="86" t="s">
        <v>26</v>
      </c>
      <c r="F88" s="73" t="s">
        <v>520</v>
      </c>
      <c r="G88" s="86" t="s">
        <v>315</v>
      </c>
      <c r="H88" s="86" t="s">
        <v>135</v>
      </c>
      <c r="I88" s="83">
        <v>4674136.8500920013</v>
      </c>
      <c r="J88" s="85">
        <v>363</v>
      </c>
      <c r="K88" s="73"/>
      <c r="L88" s="83">
        <v>16967.116765833005</v>
      </c>
      <c r="M88" s="84">
        <v>6.5779330372878232E-3</v>
      </c>
      <c r="N88" s="84">
        <f t="shared" si="1"/>
        <v>1.5495218676113134E-3</v>
      </c>
      <c r="O88" s="84">
        <f>L88/'סכום נכסי הקרן'!$C$42</f>
        <v>2.7321125561991259E-4</v>
      </c>
    </row>
    <row r="89" spans="2:15">
      <c r="B89" s="76" t="s">
        <v>1073</v>
      </c>
      <c r="C89" s="73" t="s">
        <v>1074</v>
      </c>
      <c r="D89" s="86" t="s">
        <v>122</v>
      </c>
      <c r="E89" s="86" t="s">
        <v>26</v>
      </c>
      <c r="F89" s="73" t="s">
        <v>1075</v>
      </c>
      <c r="G89" s="86" t="s">
        <v>129</v>
      </c>
      <c r="H89" s="86" t="s">
        <v>135</v>
      </c>
      <c r="I89" s="83">
        <v>763044.99129000003</v>
      </c>
      <c r="J89" s="85">
        <v>2923</v>
      </c>
      <c r="K89" s="73"/>
      <c r="L89" s="83">
        <v>22303.805095405005</v>
      </c>
      <c r="M89" s="84">
        <v>8.1093228630045762E-3</v>
      </c>
      <c r="N89" s="84">
        <f t="shared" si="1"/>
        <v>2.0368949069688295E-3</v>
      </c>
      <c r="O89" s="84">
        <f>L89/'סכום נכסי הקרן'!$C$42</f>
        <v>3.5914473150136517E-4</v>
      </c>
    </row>
    <row r="90" spans="2:15">
      <c r="B90" s="76" t="s">
        <v>1076</v>
      </c>
      <c r="C90" s="73" t="s">
        <v>1077</v>
      </c>
      <c r="D90" s="86" t="s">
        <v>122</v>
      </c>
      <c r="E90" s="86" t="s">
        <v>26</v>
      </c>
      <c r="F90" s="73" t="s">
        <v>1078</v>
      </c>
      <c r="G90" s="86" t="s">
        <v>160</v>
      </c>
      <c r="H90" s="86" t="s">
        <v>135</v>
      </c>
      <c r="I90" s="83">
        <v>158386.18954500003</v>
      </c>
      <c r="J90" s="85">
        <v>8834</v>
      </c>
      <c r="K90" s="73"/>
      <c r="L90" s="83">
        <v>13991.835983374001</v>
      </c>
      <c r="M90" s="84">
        <v>4.7764930916960975E-3</v>
      </c>
      <c r="N90" s="84">
        <f t="shared" si="1"/>
        <v>1.2778043626084778E-3</v>
      </c>
      <c r="O90" s="84">
        <f>L90/'סכום נכסי הקרן'!$C$42</f>
        <v>2.2530210230788187E-4</v>
      </c>
    </row>
    <row r="91" spans="2:15">
      <c r="B91" s="76" t="s">
        <v>1079</v>
      </c>
      <c r="C91" s="73" t="s">
        <v>1080</v>
      </c>
      <c r="D91" s="86" t="s">
        <v>122</v>
      </c>
      <c r="E91" s="86" t="s">
        <v>26</v>
      </c>
      <c r="F91" s="73" t="s">
        <v>1081</v>
      </c>
      <c r="G91" s="86" t="s">
        <v>131</v>
      </c>
      <c r="H91" s="86" t="s">
        <v>135</v>
      </c>
      <c r="I91" s="83">
        <v>17900811.276169002</v>
      </c>
      <c r="J91" s="85">
        <v>178.2</v>
      </c>
      <c r="K91" s="73"/>
      <c r="L91" s="83">
        <v>31899.245693117005</v>
      </c>
      <c r="M91" s="84">
        <v>3.5050306200222335E-2</v>
      </c>
      <c r="N91" s="84">
        <f t="shared" si="1"/>
        <v>2.9131984793860817E-3</v>
      </c>
      <c r="O91" s="84">
        <f>L91/'סכום נכסי הקרן'!$C$42</f>
        <v>5.1365432851234992E-4</v>
      </c>
    </row>
    <row r="92" spans="2:15">
      <c r="B92" s="76" t="s">
        <v>1082</v>
      </c>
      <c r="C92" s="73" t="s">
        <v>1083</v>
      </c>
      <c r="D92" s="86" t="s">
        <v>122</v>
      </c>
      <c r="E92" s="86" t="s">
        <v>26</v>
      </c>
      <c r="F92" s="73" t="s">
        <v>522</v>
      </c>
      <c r="G92" s="86" t="s">
        <v>523</v>
      </c>
      <c r="H92" s="86" t="s">
        <v>135</v>
      </c>
      <c r="I92" s="83">
        <v>523830.83249800006</v>
      </c>
      <c r="J92" s="85">
        <v>8861</v>
      </c>
      <c r="K92" s="73"/>
      <c r="L92" s="83">
        <v>46416.650067670998</v>
      </c>
      <c r="M92" s="84">
        <v>1.4738978225693544E-2</v>
      </c>
      <c r="N92" s="84">
        <f t="shared" si="1"/>
        <v>4.2390003731189183E-3</v>
      </c>
      <c r="O92" s="84">
        <f>L92/'סכום נכסי הקרן'!$C$42</f>
        <v>7.4741934187637392E-4</v>
      </c>
    </row>
    <row r="93" spans="2:15">
      <c r="B93" s="76" t="s">
        <v>1084</v>
      </c>
      <c r="C93" s="73" t="s">
        <v>1085</v>
      </c>
      <c r="D93" s="86" t="s">
        <v>122</v>
      </c>
      <c r="E93" s="86" t="s">
        <v>26</v>
      </c>
      <c r="F93" s="73" t="s">
        <v>1086</v>
      </c>
      <c r="G93" s="86" t="s">
        <v>129</v>
      </c>
      <c r="H93" s="86" t="s">
        <v>135</v>
      </c>
      <c r="I93" s="83">
        <v>1638037.2751710003</v>
      </c>
      <c r="J93" s="85">
        <v>2185</v>
      </c>
      <c r="K93" s="73"/>
      <c r="L93" s="83">
        <v>35791.11446298501</v>
      </c>
      <c r="M93" s="84">
        <v>1.7395034877323832E-2</v>
      </c>
      <c r="N93" s="84">
        <f t="shared" si="1"/>
        <v>3.2686233785019889E-3</v>
      </c>
      <c r="O93" s="84">
        <f>L93/'סכום נכסי הקרן'!$C$42</f>
        <v>5.7632274578078954E-4</v>
      </c>
    </row>
    <row r="94" spans="2:15">
      <c r="B94" s="76" t="s">
        <v>1087</v>
      </c>
      <c r="C94" s="73" t="s">
        <v>1088</v>
      </c>
      <c r="D94" s="86" t="s">
        <v>122</v>
      </c>
      <c r="E94" s="86" t="s">
        <v>26</v>
      </c>
      <c r="F94" s="73" t="s">
        <v>1089</v>
      </c>
      <c r="G94" s="86" t="s">
        <v>479</v>
      </c>
      <c r="H94" s="86" t="s">
        <v>135</v>
      </c>
      <c r="I94" s="83">
        <v>457883.33950700006</v>
      </c>
      <c r="J94" s="85">
        <v>4892</v>
      </c>
      <c r="K94" s="73"/>
      <c r="L94" s="83">
        <v>22399.652968697003</v>
      </c>
      <c r="M94" s="84">
        <v>6.1968322425618536E-3</v>
      </c>
      <c r="N94" s="84">
        <f t="shared" si="1"/>
        <v>2.0456482135959792E-3</v>
      </c>
      <c r="O94" s="84">
        <f>L94/'סכום נכסי הקרן'!$C$42</f>
        <v>3.606881120398511E-4</v>
      </c>
    </row>
    <row r="95" spans="2:15">
      <c r="B95" s="76" t="s">
        <v>1090</v>
      </c>
      <c r="C95" s="73" t="s">
        <v>1091</v>
      </c>
      <c r="D95" s="86" t="s">
        <v>122</v>
      </c>
      <c r="E95" s="86" t="s">
        <v>26</v>
      </c>
      <c r="F95" s="73" t="s">
        <v>473</v>
      </c>
      <c r="G95" s="86" t="s">
        <v>159</v>
      </c>
      <c r="H95" s="86" t="s">
        <v>135</v>
      </c>
      <c r="I95" s="83">
        <v>3339552.0895660003</v>
      </c>
      <c r="J95" s="85">
        <v>1232</v>
      </c>
      <c r="K95" s="73"/>
      <c r="L95" s="83">
        <v>41143.28174345001</v>
      </c>
      <c r="M95" s="84">
        <v>2.0198474142733458E-2</v>
      </c>
      <c r="N95" s="84">
        <f t="shared" si="1"/>
        <v>3.7574100329850102E-3</v>
      </c>
      <c r="O95" s="84">
        <f>L95/'סכום נכסי הקרן'!$C$42</f>
        <v>6.6250546987969253E-4</v>
      </c>
    </row>
    <row r="96" spans="2:15">
      <c r="B96" s="76" t="s">
        <v>1092</v>
      </c>
      <c r="C96" s="73" t="s">
        <v>1093</v>
      </c>
      <c r="D96" s="86" t="s">
        <v>122</v>
      </c>
      <c r="E96" s="86" t="s">
        <v>26</v>
      </c>
      <c r="F96" s="73" t="s">
        <v>1094</v>
      </c>
      <c r="G96" s="86" t="s">
        <v>130</v>
      </c>
      <c r="H96" s="86" t="s">
        <v>135</v>
      </c>
      <c r="I96" s="83">
        <v>224681.99774400002</v>
      </c>
      <c r="J96" s="85">
        <v>11980</v>
      </c>
      <c r="K96" s="73"/>
      <c r="L96" s="83">
        <v>26916.903329753004</v>
      </c>
      <c r="M96" s="84">
        <v>1.8411512135977824E-2</v>
      </c>
      <c r="N96" s="84">
        <f t="shared" si="1"/>
        <v>2.4581860839091342E-3</v>
      </c>
      <c r="O96" s="84">
        <f>L96/'סכום נכסי הקרן'!$C$42</f>
        <v>4.3342667216922273E-4</v>
      </c>
    </row>
    <row r="97" spans="2:15">
      <c r="B97" s="76" t="s">
        <v>1095</v>
      </c>
      <c r="C97" s="73" t="s">
        <v>1096</v>
      </c>
      <c r="D97" s="86" t="s">
        <v>122</v>
      </c>
      <c r="E97" s="86" t="s">
        <v>26</v>
      </c>
      <c r="F97" s="73" t="s">
        <v>1097</v>
      </c>
      <c r="G97" s="86" t="s">
        <v>448</v>
      </c>
      <c r="H97" s="86" t="s">
        <v>135</v>
      </c>
      <c r="I97" s="83">
        <v>172014.41935800004</v>
      </c>
      <c r="J97" s="85">
        <v>42230</v>
      </c>
      <c r="K97" s="73"/>
      <c r="L97" s="83">
        <v>72641.689295085016</v>
      </c>
      <c r="M97" s="84">
        <v>2.6871534426267416E-2</v>
      </c>
      <c r="N97" s="84">
        <f t="shared" si="1"/>
        <v>6.6340019707782525E-3</v>
      </c>
      <c r="O97" s="84">
        <f>L97/'סכום נכסי הקרן'!$C$42</f>
        <v>1.1697053433749602E-3</v>
      </c>
    </row>
    <row r="98" spans="2:15">
      <c r="B98" s="76" t="s">
        <v>1098</v>
      </c>
      <c r="C98" s="73" t="s">
        <v>1099</v>
      </c>
      <c r="D98" s="86" t="s">
        <v>122</v>
      </c>
      <c r="E98" s="86" t="s">
        <v>26</v>
      </c>
      <c r="F98" s="73" t="s">
        <v>1100</v>
      </c>
      <c r="G98" s="86" t="s">
        <v>544</v>
      </c>
      <c r="H98" s="86" t="s">
        <v>135</v>
      </c>
      <c r="I98" s="83">
        <v>114074.69275400002</v>
      </c>
      <c r="J98" s="85">
        <v>26410</v>
      </c>
      <c r="K98" s="73"/>
      <c r="L98" s="83">
        <v>30127.126356219003</v>
      </c>
      <c r="M98" s="84">
        <v>8.281770795395535E-3</v>
      </c>
      <c r="N98" s="84">
        <f t="shared" si="1"/>
        <v>2.7513596883623846E-3</v>
      </c>
      <c r="O98" s="84">
        <f>L98/'סכום נכסי הקרן'!$C$42</f>
        <v>4.8511895884263689E-4</v>
      </c>
    </row>
    <row r="99" spans="2:15">
      <c r="B99" s="76" t="s">
        <v>1101</v>
      </c>
      <c r="C99" s="73" t="s">
        <v>1102</v>
      </c>
      <c r="D99" s="86" t="s">
        <v>122</v>
      </c>
      <c r="E99" s="86" t="s">
        <v>26</v>
      </c>
      <c r="F99" s="73" t="s">
        <v>475</v>
      </c>
      <c r="G99" s="86" t="s">
        <v>315</v>
      </c>
      <c r="H99" s="86" t="s">
        <v>135</v>
      </c>
      <c r="I99" s="83">
        <v>229165.92992900003</v>
      </c>
      <c r="J99" s="85">
        <v>31450</v>
      </c>
      <c r="K99" s="73"/>
      <c r="L99" s="83">
        <v>72072.684962569008</v>
      </c>
      <c r="M99" s="84">
        <v>2.1553885240193669E-2</v>
      </c>
      <c r="N99" s="84">
        <f t="shared" si="1"/>
        <v>6.5820376524932155E-3</v>
      </c>
      <c r="O99" s="84">
        <f>L99/'סכום נכסי הקרן'!$C$42</f>
        <v>1.1605430095332483E-3</v>
      </c>
    </row>
    <row r="100" spans="2:15">
      <c r="B100" s="76" t="s">
        <v>1103</v>
      </c>
      <c r="C100" s="73" t="s">
        <v>1104</v>
      </c>
      <c r="D100" s="86" t="s">
        <v>122</v>
      </c>
      <c r="E100" s="86" t="s">
        <v>26</v>
      </c>
      <c r="F100" s="73" t="s">
        <v>1105</v>
      </c>
      <c r="G100" s="86" t="s">
        <v>296</v>
      </c>
      <c r="H100" s="86" t="s">
        <v>135</v>
      </c>
      <c r="I100" s="83">
        <v>15281.220544000003</v>
      </c>
      <c r="J100" s="85">
        <v>17300</v>
      </c>
      <c r="K100" s="73"/>
      <c r="L100" s="83">
        <v>2643.6511540600004</v>
      </c>
      <c r="M100" s="84">
        <v>4.3103194977863434E-4</v>
      </c>
      <c r="N100" s="84">
        <f t="shared" si="1"/>
        <v>2.4143143057757711E-4</v>
      </c>
      <c r="O100" s="84">
        <f>L100/'סכום נכסי הקרן'!$C$42</f>
        <v>4.2569121270870406E-5</v>
      </c>
    </row>
    <row r="101" spans="2:15">
      <c r="B101" s="76" t="s">
        <v>1106</v>
      </c>
      <c r="C101" s="73" t="s">
        <v>1107</v>
      </c>
      <c r="D101" s="86" t="s">
        <v>122</v>
      </c>
      <c r="E101" s="86" t="s">
        <v>26</v>
      </c>
      <c r="F101" s="73" t="s">
        <v>1108</v>
      </c>
      <c r="G101" s="86" t="s">
        <v>395</v>
      </c>
      <c r="H101" s="86" t="s">
        <v>135</v>
      </c>
      <c r="I101" s="83">
        <v>133848.99895800004</v>
      </c>
      <c r="J101" s="85">
        <v>15780</v>
      </c>
      <c r="K101" s="73"/>
      <c r="L101" s="83">
        <v>21121.372035620003</v>
      </c>
      <c r="M101" s="84">
        <v>1.4018603874651696E-2</v>
      </c>
      <c r="N101" s="84">
        <f t="shared" si="1"/>
        <v>1.9289092127339103E-3</v>
      </c>
      <c r="O101" s="84">
        <f>L101/'סכום נכסי הקרן'!$C$42</f>
        <v>3.4010472456271455E-4</v>
      </c>
    </row>
    <row r="102" spans="2:15">
      <c r="B102" s="76" t="s">
        <v>1109</v>
      </c>
      <c r="C102" s="73" t="s">
        <v>1110</v>
      </c>
      <c r="D102" s="86" t="s">
        <v>122</v>
      </c>
      <c r="E102" s="86" t="s">
        <v>26</v>
      </c>
      <c r="F102" s="73" t="s">
        <v>596</v>
      </c>
      <c r="G102" s="86" t="s">
        <v>159</v>
      </c>
      <c r="H102" s="86" t="s">
        <v>135</v>
      </c>
      <c r="I102" s="83">
        <v>3774594.1997040003</v>
      </c>
      <c r="J102" s="85">
        <v>1494</v>
      </c>
      <c r="K102" s="73"/>
      <c r="L102" s="83">
        <v>56392.437343572004</v>
      </c>
      <c r="M102" s="84">
        <v>2.026667921619859E-2</v>
      </c>
      <c r="N102" s="84">
        <f t="shared" si="1"/>
        <v>5.1500391043295592E-3</v>
      </c>
      <c r="O102" s="84">
        <f>L102/'סכום נכסי הקרן'!$C$42</f>
        <v>9.0805343222073016E-4</v>
      </c>
    </row>
    <row r="103" spans="2:15">
      <c r="B103" s="76" t="s">
        <v>1111</v>
      </c>
      <c r="C103" s="73" t="s">
        <v>1112</v>
      </c>
      <c r="D103" s="86" t="s">
        <v>122</v>
      </c>
      <c r="E103" s="86" t="s">
        <v>26</v>
      </c>
      <c r="F103" s="73" t="s">
        <v>1113</v>
      </c>
      <c r="G103" s="86" t="s">
        <v>160</v>
      </c>
      <c r="H103" s="86" t="s">
        <v>135</v>
      </c>
      <c r="I103" s="83">
        <v>6356.5809250000011</v>
      </c>
      <c r="J103" s="85">
        <v>11690</v>
      </c>
      <c r="K103" s="73"/>
      <c r="L103" s="83">
        <v>743.08431013300014</v>
      </c>
      <c r="M103" s="84">
        <v>1.3513286804907402E-4</v>
      </c>
      <c r="N103" s="84">
        <f t="shared" si="1"/>
        <v>6.7862171512168598E-5</v>
      </c>
      <c r="O103" s="84">
        <f>L103/'סכום נכסי הקרן'!$C$42</f>
        <v>1.1965438807594971E-5</v>
      </c>
    </row>
    <row r="104" spans="2:15">
      <c r="B104" s="76" t="s">
        <v>1114</v>
      </c>
      <c r="C104" s="73" t="s">
        <v>1115</v>
      </c>
      <c r="D104" s="86" t="s">
        <v>122</v>
      </c>
      <c r="E104" s="86" t="s">
        <v>26</v>
      </c>
      <c r="F104" s="73" t="s">
        <v>1116</v>
      </c>
      <c r="G104" s="86" t="s">
        <v>487</v>
      </c>
      <c r="H104" s="86" t="s">
        <v>135</v>
      </c>
      <c r="I104" s="83">
        <v>217742.39121700003</v>
      </c>
      <c r="J104" s="85">
        <v>8450</v>
      </c>
      <c r="K104" s="73"/>
      <c r="L104" s="83">
        <v>18399.232057815003</v>
      </c>
      <c r="M104" s="84">
        <v>1.0334948578903221E-2</v>
      </c>
      <c r="N104" s="84">
        <f t="shared" si="1"/>
        <v>1.6803097906563941E-3</v>
      </c>
      <c r="O104" s="84">
        <f>L104/'סכום נכסי הקרן'!$C$42</f>
        <v>2.9627174506634507E-4</v>
      </c>
    </row>
    <row r="105" spans="2:15">
      <c r="B105" s="76" t="s">
        <v>1117</v>
      </c>
      <c r="C105" s="73" t="s">
        <v>1118</v>
      </c>
      <c r="D105" s="86" t="s">
        <v>122</v>
      </c>
      <c r="E105" s="86" t="s">
        <v>26</v>
      </c>
      <c r="F105" s="73" t="s">
        <v>511</v>
      </c>
      <c r="G105" s="86" t="s">
        <v>512</v>
      </c>
      <c r="H105" s="86" t="s">
        <v>135</v>
      </c>
      <c r="I105" s="83">
        <v>400585.20295600005</v>
      </c>
      <c r="J105" s="85">
        <v>38400</v>
      </c>
      <c r="K105" s="73"/>
      <c r="L105" s="83">
        <v>153824.71793518303</v>
      </c>
      <c r="M105" s="84">
        <v>2.4388224895745013E-2</v>
      </c>
      <c r="N105" s="84">
        <f t="shared" si="1"/>
        <v>1.4048041721483738E-2</v>
      </c>
      <c r="O105" s="84">
        <f>L105/'סכום נכסי הקרן'!$C$42</f>
        <v>2.4769467265693644E-3</v>
      </c>
    </row>
    <row r="106" spans="2:15">
      <c r="B106" s="76" t="s">
        <v>1119</v>
      </c>
      <c r="C106" s="73" t="s">
        <v>1120</v>
      </c>
      <c r="D106" s="86" t="s">
        <v>122</v>
      </c>
      <c r="E106" s="86" t="s">
        <v>26</v>
      </c>
      <c r="F106" s="73" t="s">
        <v>1121</v>
      </c>
      <c r="G106" s="86" t="s">
        <v>935</v>
      </c>
      <c r="H106" s="86" t="s">
        <v>135</v>
      </c>
      <c r="I106" s="83">
        <v>244683.61528300002</v>
      </c>
      <c r="J106" s="85">
        <v>23500</v>
      </c>
      <c r="K106" s="73"/>
      <c r="L106" s="83">
        <v>57500.649591455003</v>
      </c>
      <c r="M106" s="84">
        <v>5.5278888758708844E-3</v>
      </c>
      <c r="N106" s="84">
        <f t="shared" si="1"/>
        <v>5.2512465832282341E-3</v>
      </c>
      <c r="O106" s="84">
        <f>L106/'סכום נכסי הקרן'!$C$42</f>
        <v>9.2589830615636467E-4</v>
      </c>
    </row>
    <row r="107" spans="2:15">
      <c r="B107" s="76" t="s">
        <v>1122</v>
      </c>
      <c r="C107" s="73" t="s">
        <v>1123</v>
      </c>
      <c r="D107" s="86" t="s">
        <v>122</v>
      </c>
      <c r="E107" s="86" t="s">
        <v>26</v>
      </c>
      <c r="F107" s="73" t="s">
        <v>622</v>
      </c>
      <c r="G107" s="86" t="s">
        <v>487</v>
      </c>
      <c r="H107" s="86" t="s">
        <v>135</v>
      </c>
      <c r="I107" s="83">
        <v>902718.90674500016</v>
      </c>
      <c r="J107" s="85">
        <v>2810</v>
      </c>
      <c r="K107" s="73"/>
      <c r="L107" s="83">
        <v>25366.401279526006</v>
      </c>
      <c r="M107" s="84">
        <v>1.6668087928129349E-2</v>
      </c>
      <c r="N107" s="84">
        <f t="shared" si="1"/>
        <v>2.3165864906629242E-3</v>
      </c>
      <c r="O107" s="84">
        <f>L107/'סכום נכסי הקרן'!$C$42</f>
        <v>4.0845987210353285E-4</v>
      </c>
    </row>
    <row r="108" spans="2:15">
      <c r="B108" s="76" t="s">
        <v>1124</v>
      </c>
      <c r="C108" s="73" t="s">
        <v>1125</v>
      </c>
      <c r="D108" s="86" t="s">
        <v>122</v>
      </c>
      <c r="E108" s="86" t="s">
        <v>26</v>
      </c>
      <c r="F108" s="73" t="s">
        <v>384</v>
      </c>
      <c r="G108" s="86" t="s">
        <v>308</v>
      </c>
      <c r="H108" s="86" t="s">
        <v>135</v>
      </c>
      <c r="I108" s="83">
        <v>277802.41895500006</v>
      </c>
      <c r="J108" s="85">
        <v>21760</v>
      </c>
      <c r="K108" s="73"/>
      <c r="L108" s="83">
        <v>60449.806364605007</v>
      </c>
      <c r="M108" s="84">
        <v>2.2772252404119862E-2</v>
      </c>
      <c r="N108" s="84">
        <f t="shared" si="1"/>
        <v>5.520578313190287E-3</v>
      </c>
      <c r="O108" s="84">
        <f>L108/'סכום נכסי הקרן'!$C$42</f>
        <v>9.7338680029078473E-4</v>
      </c>
    </row>
    <row r="109" spans="2:15">
      <c r="B109" s="76" t="s">
        <v>1126</v>
      </c>
      <c r="C109" s="73" t="s">
        <v>1127</v>
      </c>
      <c r="D109" s="86" t="s">
        <v>122</v>
      </c>
      <c r="E109" s="86" t="s">
        <v>26</v>
      </c>
      <c r="F109" s="73" t="s">
        <v>386</v>
      </c>
      <c r="G109" s="86" t="s">
        <v>308</v>
      </c>
      <c r="H109" s="86" t="s">
        <v>135</v>
      </c>
      <c r="I109" s="83">
        <v>3987775.8712380012</v>
      </c>
      <c r="J109" s="85">
        <v>1555</v>
      </c>
      <c r="K109" s="73"/>
      <c r="L109" s="83">
        <v>62009.914797755009</v>
      </c>
      <c r="M109" s="84">
        <v>2.0527571726754186E-2</v>
      </c>
      <c r="N109" s="84">
        <f t="shared" si="1"/>
        <v>5.6630552093167256E-3</v>
      </c>
      <c r="O109" s="84">
        <f>L109/'סכום נכסי הקרן'!$C$42</f>
        <v>9.9850828615115502E-4</v>
      </c>
    </row>
    <row r="110" spans="2:15">
      <c r="B110" s="76" t="s">
        <v>1128</v>
      </c>
      <c r="C110" s="73" t="s">
        <v>1129</v>
      </c>
      <c r="D110" s="86" t="s">
        <v>122</v>
      </c>
      <c r="E110" s="86" t="s">
        <v>26</v>
      </c>
      <c r="F110" s="73" t="s">
        <v>1130</v>
      </c>
      <c r="G110" s="86" t="s">
        <v>544</v>
      </c>
      <c r="H110" s="86" t="s">
        <v>135</v>
      </c>
      <c r="I110" s="83">
        <v>418773.83970800007</v>
      </c>
      <c r="J110" s="85">
        <v>7500</v>
      </c>
      <c r="K110" s="73"/>
      <c r="L110" s="83">
        <v>31408.037978110005</v>
      </c>
      <c r="M110" s="84">
        <v>8.6446857955430525E-3</v>
      </c>
      <c r="N110" s="84">
        <f t="shared" si="1"/>
        <v>2.86833893686938E-3</v>
      </c>
      <c r="O110" s="84">
        <f>L110/'סכום נכסי הקרן'!$C$42</f>
        <v>5.0574470671629445E-4</v>
      </c>
    </row>
    <row r="111" spans="2:15">
      <c r="B111" s="76" t="s">
        <v>1131</v>
      </c>
      <c r="C111" s="73" t="s">
        <v>1132</v>
      </c>
      <c r="D111" s="86" t="s">
        <v>122</v>
      </c>
      <c r="E111" s="86" t="s">
        <v>26</v>
      </c>
      <c r="F111" s="73" t="s">
        <v>1133</v>
      </c>
      <c r="G111" s="86" t="s">
        <v>544</v>
      </c>
      <c r="H111" s="86" t="s">
        <v>135</v>
      </c>
      <c r="I111" s="83">
        <v>102066.34859700002</v>
      </c>
      <c r="J111" s="85">
        <v>21820</v>
      </c>
      <c r="K111" s="73"/>
      <c r="L111" s="83">
        <v>22270.877263765</v>
      </c>
      <c r="M111" s="84">
        <v>7.4092217074950674E-3</v>
      </c>
      <c r="N111" s="84">
        <f t="shared" si="1"/>
        <v>2.0338877728821501E-3</v>
      </c>
      <c r="O111" s="84">
        <f>L111/'סכום נכסי הקרן'!$C$42</f>
        <v>3.5861451447325327E-4</v>
      </c>
    </row>
    <row r="112" spans="2:15">
      <c r="B112" s="76" t="s">
        <v>1134</v>
      </c>
      <c r="C112" s="73" t="s">
        <v>1135</v>
      </c>
      <c r="D112" s="86" t="s">
        <v>122</v>
      </c>
      <c r="E112" s="86" t="s">
        <v>26</v>
      </c>
      <c r="F112" s="73" t="s">
        <v>1136</v>
      </c>
      <c r="G112" s="86" t="s">
        <v>129</v>
      </c>
      <c r="H112" s="86" t="s">
        <v>135</v>
      </c>
      <c r="I112" s="83">
        <v>10152817.007097002</v>
      </c>
      <c r="J112" s="85">
        <v>317.89999999999998</v>
      </c>
      <c r="K112" s="73"/>
      <c r="L112" s="83">
        <v>32275.805265321003</v>
      </c>
      <c r="M112" s="84">
        <v>9.0337909672582716E-3</v>
      </c>
      <c r="N112" s="84">
        <f t="shared" si="1"/>
        <v>2.947587780741244E-3</v>
      </c>
      <c r="O112" s="84">
        <f>L112/'סכום נכסי הקרן'!$C$42</f>
        <v>5.1971784036043971E-4</v>
      </c>
    </row>
    <row r="113" spans="2:15">
      <c r="B113" s="76" t="s">
        <v>1137</v>
      </c>
      <c r="C113" s="73" t="s">
        <v>1138</v>
      </c>
      <c r="D113" s="86" t="s">
        <v>122</v>
      </c>
      <c r="E113" s="86" t="s">
        <v>26</v>
      </c>
      <c r="F113" s="73" t="s">
        <v>632</v>
      </c>
      <c r="G113" s="86" t="s">
        <v>315</v>
      </c>
      <c r="H113" s="86" t="s">
        <v>135</v>
      </c>
      <c r="I113" s="83">
        <v>13769281.581575003</v>
      </c>
      <c r="J113" s="85">
        <v>297</v>
      </c>
      <c r="K113" s="73"/>
      <c r="L113" s="83">
        <v>40894.766297279006</v>
      </c>
      <c r="M113" s="84">
        <v>1.5019235858171708E-2</v>
      </c>
      <c r="N113" s="84">
        <f t="shared" si="1"/>
        <v>3.7347143609037878E-3</v>
      </c>
      <c r="O113" s="84">
        <f>L113/'סכום נכסי הקרן'!$C$42</f>
        <v>6.5850377542409414E-4</v>
      </c>
    </row>
    <row r="114" spans="2:15">
      <c r="B114" s="76" t="s">
        <v>1139</v>
      </c>
      <c r="C114" s="73" t="s">
        <v>1140</v>
      </c>
      <c r="D114" s="86" t="s">
        <v>122</v>
      </c>
      <c r="E114" s="86" t="s">
        <v>26</v>
      </c>
      <c r="F114" s="73" t="s">
        <v>543</v>
      </c>
      <c r="G114" s="86" t="s">
        <v>544</v>
      </c>
      <c r="H114" s="86" t="s">
        <v>135</v>
      </c>
      <c r="I114" s="83">
        <v>7346238.9314430011</v>
      </c>
      <c r="J114" s="85">
        <v>1769</v>
      </c>
      <c r="K114" s="73"/>
      <c r="L114" s="83">
        <v>129954.96669814803</v>
      </c>
      <c r="M114" s="84">
        <v>2.7652202672832346E-2</v>
      </c>
      <c r="N114" s="84">
        <f t="shared" si="1"/>
        <v>1.1868136789685972E-2</v>
      </c>
      <c r="O114" s="84">
        <f>L114/'סכום נכסי הקרן'!$C$42</f>
        <v>2.0925865081062177E-3</v>
      </c>
    </row>
    <row r="115" spans="2:15">
      <c r="B115" s="76" t="s">
        <v>1141</v>
      </c>
      <c r="C115" s="73" t="s">
        <v>1142</v>
      </c>
      <c r="D115" s="86" t="s">
        <v>122</v>
      </c>
      <c r="E115" s="86" t="s">
        <v>26</v>
      </c>
      <c r="F115" s="73" t="s">
        <v>1143</v>
      </c>
      <c r="G115" s="86" t="s">
        <v>130</v>
      </c>
      <c r="H115" s="86" t="s">
        <v>135</v>
      </c>
      <c r="I115" s="83">
        <v>113286.47671900003</v>
      </c>
      <c r="J115" s="85">
        <v>26950</v>
      </c>
      <c r="K115" s="73"/>
      <c r="L115" s="83">
        <v>30530.705475737006</v>
      </c>
      <c r="M115" s="84">
        <v>1.319432372754208E-2</v>
      </c>
      <c r="N115" s="84">
        <f t="shared" si="1"/>
        <v>2.788216549762888E-3</v>
      </c>
      <c r="O115" s="84">
        <f>L115/'סכום נכסי הקרן'!$C$42</f>
        <v>4.9161755017711336E-4</v>
      </c>
    </row>
    <row r="116" spans="2:15">
      <c r="B116" s="76" t="s">
        <v>1144</v>
      </c>
      <c r="C116" s="73" t="s">
        <v>1145</v>
      </c>
      <c r="D116" s="86" t="s">
        <v>122</v>
      </c>
      <c r="E116" s="86" t="s">
        <v>26</v>
      </c>
      <c r="F116" s="73" t="s">
        <v>1146</v>
      </c>
      <c r="G116" s="86" t="s">
        <v>962</v>
      </c>
      <c r="H116" s="86" t="s">
        <v>135</v>
      </c>
      <c r="I116" s="83">
        <v>1377888.586683</v>
      </c>
      <c r="J116" s="85">
        <v>864</v>
      </c>
      <c r="K116" s="73"/>
      <c r="L116" s="83">
        <v>11904.957388938003</v>
      </c>
      <c r="M116" s="84">
        <v>1.3767214573003591E-2</v>
      </c>
      <c r="N116" s="84">
        <f t="shared" si="1"/>
        <v>1.0872201837077802E-3</v>
      </c>
      <c r="O116" s="84">
        <f>L116/'סכום נכסי הקרן'!$C$42</f>
        <v>1.9169835401162938E-4</v>
      </c>
    </row>
    <row r="117" spans="2:15">
      <c r="B117" s="72"/>
      <c r="C117" s="73"/>
      <c r="D117" s="73"/>
      <c r="E117" s="73"/>
      <c r="F117" s="73"/>
      <c r="G117" s="73"/>
      <c r="H117" s="73"/>
      <c r="I117" s="83"/>
      <c r="J117" s="85"/>
      <c r="K117" s="73"/>
      <c r="L117" s="73"/>
      <c r="M117" s="73"/>
      <c r="N117" s="84"/>
      <c r="O117" s="73"/>
    </row>
    <row r="118" spans="2:15">
      <c r="B118" s="92" t="s">
        <v>27</v>
      </c>
      <c r="C118" s="71"/>
      <c r="D118" s="71"/>
      <c r="E118" s="71"/>
      <c r="F118" s="71"/>
      <c r="G118" s="71"/>
      <c r="H118" s="71"/>
      <c r="I118" s="80"/>
      <c r="J118" s="82"/>
      <c r="K118" s="80">
        <v>600.43489694600021</v>
      </c>
      <c r="L118" s="80">
        <f>SUM(L119:L186)</f>
        <v>495284.68850633525</v>
      </c>
      <c r="M118" s="71"/>
      <c r="N118" s="81">
        <f t="shared" si="1"/>
        <v>4.5231872104461571E-2</v>
      </c>
      <c r="O118" s="81">
        <f>L118/'סכום נכסי הקרן'!$C$42</f>
        <v>7.9752708432244759E-3</v>
      </c>
    </row>
    <row r="119" spans="2:15">
      <c r="B119" s="76" t="s">
        <v>1147</v>
      </c>
      <c r="C119" s="73" t="s">
        <v>1148</v>
      </c>
      <c r="D119" s="86" t="s">
        <v>122</v>
      </c>
      <c r="E119" s="86" t="s">
        <v>26</v>
      </c>
      <c r="F119" s="73" t="s">
        <v>1149</v>
      </c>
      <c r="G119" s="86" t="s">
        <v>1150</v>
      </c>
      <c r="H119" s="86" t="s">
        <v>135</v>
      </c>
      <c r="I119" s="83">
        <v>6150422.004071001</v>
      </c>
      <c r="J119" s="85">
        <v>165.9</v>
      </c>
      <c r="K119" s="73"/>
      <c r="L119" s="83">
        <v>10203.550105008002</v>
      </c>
      <c r="M119" s="84">
        <v>2.0718739559153061E-2</v>
      </c>
      <c r="N119" s="84">
        <f t="shared" si="1"/>
        <v>9.318391706253685E-4</v>
      </c>
      <c r="O119" s="84">
        <f>L119/'סכום נכסי הקרן'!$C$42</f>
        <v>1.6430161791446027E-4</v>
      </c>
    </row>
    <row r="120" spans="2:15">
      <c r="B120" s="76" t="s">
        <v>1151</v>
      </c>
      <c r="C120" s="73" t="s">
        <v>1152</v>
      </c>
      <c r="D120" s="86" t="s">
        <v>122</v>
      </c>
      <c r="E120" s="86" t="s">
        <v>26</v>
      </c>
      <c r="F120" s="73" t="s">
        <v>1153</v>
      </c>
      <c r="G120" s="86" t="s">
        <v>479</v>
      </c>
      <c r="H120" s="86" t="s">
        <v>135</v>
      </c>
      <c r="I120" s="83">
        <v>2491536.3926820005</v>
      </c>
      <c r="J120" s="85">
        <v>435.2</v>
      </c>
      <c r="K120" s="73"/>
      <c r="L120" s="83">
        <v>10843.166381969999</v>
      </c>
      <c r="M120" s="84">
        <v>1.5113452160083548E-2</v>
      </c>
      <c r="N120" s="84">
        <f t="shared" si="1"/>
        <v>9.9025212444133707E-4</v>
      </c>
      <c r="O120" s="84">
        <f>L120/'סכום נכסי הקרן'!$C$42</f>
        <v>1.7460097334151897E-4</v>
      </c>
    </row>
    <row r="121" spans="2:15">
      <c r="B121" s="76" t="s">
        <v>1154</v>
      </c>
      <c r="C121" s="73" t="s">
        <v>1155</v>
      </c>
      <c r="D121" s="86" t="s">
        <v>122</v>
      </c>
      <c r="E121" s="86" t="s">
        <v>26</v>
      </c>
      <c r="F121" s="73" t="s">
        <v>1156</v>
      </c>
      <c r="G121" s="86" t="s">
        <v>1157</v>
      </c>
      <c r="H121" s="86" t="s">
        <v>135</v>
      </c>
      <c r="I121" s="83">
        <v>84911.207996000012</v>
      </c>
      <c r="J121" s="85">
        <v>1868</v>
      </c>
      <c r="K121" s="73"/>
      <c r="L121" s="83">
        <v>1586.1413653680002</v>
      </c>
      <c r="M121" s="84">
        <v>1.9000063548054197E-2</v>
      </c>
      <c r="N121" s="84">
        <f t="shared" si="1"/>
        <v>1.4485435355226765E-4</v>
      </c>
      <c r="O121" s="84">
        <f>L121/'סכום נכסי הקרן'!$C$42</f>
        <v>2.5540678478474439E-5</v>
      </c>
    </row>
    <row r="122" spans="2:15">
      <c r="B122" s="76" t="s">
        <v>1158</v>
      </c>
      <c r="C122" s="73" t="s">
        <v>1159</v>
      </c>
      <c r="D122" s="86" t="s">
        <v>122</v>
      </c>
      <c r="E122" s="86" t="s">
        <v>26</v>
      </c>
      <c r="F122" s="73" t="s">
        <v>1160</v>
      </c>
      <c r="G122" s="86" t="s">
        <v>131</v>
      </c>
      <c r="H122" s="86" t="s">
        <v>135</v>
      </c>
      <c r="I122" s="83">
        <v>1109880.3876170001</v>
      </c>
      <c r="J122" s="85">
        <v>426.8</v>
      </c>
      <c r="K122" s="73"/>
      <c r="L122" s="83">
        <v>4736.9694938400007</v>
      </c>
      <c r="M122" s="84">
        <v>2.0175417945048929E-2</v>
      </c>
      <c r="N122" s="84">
        <f t="shared" si="1"/>
        <v>4.3260371919485725E-4</v>
      </c>
      <c r="O122" s="84">
        <f>L122/'סכום נכסי הקרן'!$C$42</f>
        <v>7.6276564905322593E-5</v>
      </c>
    </row>
    <row r="123" spans="2:15">
      <c r="B123" s="76" t="s">
        <v>1161</v>
      </c>
      <c r="C123" s="73" t="s">
        <v>1162</v>
      </c>
      <c r="D123" s="86" t="s">
        <v>122</v>
      </c>
      <c r="E123" s="86" t="s">
        <v>26</v>
      </c>
      <c r="F123" s="73" t="s">
        <v>1163</v>
      </c>
      <c r="G123" s="86" t="s">
        <v>131</v>
      </c>
      <c r="H123" s="86" t="s">
        <v>135</v>
      </c>
      <c r="I123" s="83">
        <v>488048.62141800008</v>
      </c>
      <c r="J123" s="85">
        <v>2113</v>
      </c>
      <c r="K123" s="73"/>
      <c r="L123" s="83">
        <v>10312.467370573</v>
      </c>
      <c r="M123" s="84">
        <v>2.8883147375248039E-2</v>
      </c>
      <c r="N123" s="84">
        <f t="shared" si="1"/>
        <v>9.4178603944713828E-4</v>
      </c>
      <c r="O123" s="84">
        <f>L123/'סכום נכסי הקרן'!$C$42</f>
        <v>1.6605544700011986E-4</v>
      </c>
    </row>
    <row r="124" spans="2:15">
      <c r="B124" s="76" t="s">
        <v>1164</v>
      </c>
      <c r="C124" s="73" t="s">
        <v>1165</v>
      </c>
      <c r="D124" s="86" t="s">
        <v>122</v>
      </c>
      <c r="E124" s="86" t="s">
        <v>26</v>
      </c>
      <c r="F124" s="73" t="s">
        <v>1166</v>
      </c>
      <c r="G124" s="86" t="s">
        <v>130</v>
      </c>
      <c r="H124" s="86" t="s">
        <v>135</v>
      </c>
      <c r="I124" s="83">
        <v>610231.76880000008</v>
      </c>
      <c r="J124" s="85">
        <v>542.5</v>
      </c>
      <c r="K124" s="73"/>
      <c r="L124" s="83">
        <v>3310.5073457399999</v>
      </c>
      <c r="M124" s="84">
        <v>1.0737956760840673E-2</v>
      </c>
      <c r="N124" s="84">
        <f t="shared" si="1"/>
        <v>3.0233206949113446E-4</v>
      </c>
      <c r="O124" s="84">
        <f>L124/'סכום נכסי הקרן'!$C$42</f>
        <v>5.3307104627812371E-5</v>
      </c>
    </row>
    <row r="125" spans="2:15">
      <c r="B125" s="76" t="s">
        <v>1167</v>
      </c>
      <c r="C125" s="73" t="s">
        <v>1168</v>
      </c>
      <c r="D125" s="86" t="s">
        <v>122</v>
      </c>
      <c r="E125" s="86" t="s">
        <v>26</v>
      </c>
      <c r="F125" s="73" t="s">
        <v>1169</v>
      </c>
      <c r="G125" s="86" t="s">
        <v>130</v>
      </c>
      <c r="H125" s="86" t="s">
        <v>135</v>
      </c>
      <c r="I125" s="83">
        <v>0.36613899999999999</v>
      </c>
      <c r="J125" s="85">
        <v>6848</v>
      </c>
      <c r="K125" s="73"/>
      <c r="L125" s="83">
        <v>2.5136464000000004E-2</v>
      </c>
      <c r="M125" s="84">
        <v>3.2725732780353281E-8</v>
      </c>
      <c r="N125" s="84">
        <f t="shared" si="1"/>
        <v>2.295587469572784E-9</v>
      </c>
      <c r="O125" s="84">
        <f>L125/'סכום נכסי הקרן'!$C$42</f>
        <v>4.0475733066881896E-10</v>
      </c>
    </row>
    <row r="126" spans="2:15">
      <c r="B126" s="76" t="s">
        <v>1170</v>
      </c>
      <c r="C126" s="73" t="s">
        <v>1171</v>
      </c>
      <c r="D126" s="86" t="s">
        <v>122</v>
      </c>
      <c r="E126" s="86" t="s">
        <v>26</v>
      </c>
      <c r="F126" s="73" t="s">
        <v>634</v>
      </c>
      <c r="G126" s="86" t="s">
        <v>523</v>
      </c>
      <c r="H126" s="86" t="s">
        <v>135</v>
      </c>
      <c r="I126" s="83">
        <v>49268.333170000005</v>
      </c>
      <c r="J126" s="85">
        <v>5877</v>
      </c>
      <c r="K126" s="73"/>
      <c r="L126" s="83">
        <v>2895.4999404160003</v>
      </c>
      <c r="M126" s="84">
        <v>3.833340387945305E-3</v>
      </c>
      <c r="N126" s="84">
        <f t="shared" si="1"/>
        <v>2.6443151993723989E-4</v>
      </c>
      <c r="O126" s="84">
        <f>L126/'סכום נכסי הקרן'!$C$42</f>
        <v>4.6624490494546264E-5</v>
      </c>
    </row>
    <row r="127" spans="2:15">
      <c r="B127" s="76" t="s">
        <v>1172</v>
      </c>
      <c r="C127" s="73" t="s">
        <v>1173</v>
      </c>
      <c r="D127" s="86" t="s">
        <v>122</v>
      </c>
      <c r="E127" s="86" t="s">
        <v>26</v>
      </c>
      <c r="F127" s="73" t="s">
        <v>1174</v>
      </c>
      <c r="G127" s="86" t="s">
        <v>1175</v>
      </c>
      <c r="H127" s="86" t="s">
        <v>135</v>
      </c>
      <c r="I127" s="83">
        <v>556085.64969100012</v>
      </c>
      <c r="J127" s="85">
        <v>514.70000000000005</v>
      </c>
      <c r="K127" s="73"/>
      <c r="L127" s="83">
        <v>2862.1728392150003</v>
      </c>
      <c r="M127" s="84">
        <v>2.8629770379866779E-2</v>
      </c>
      <c r="N127" s="84">
        <f t="shared" si="1"/>
        <v>2.6138792255957373E-4</v>
      </c>
      <c r="O127" s="84">
        <f>L127/'סכום נכסי הקרן'!$C$42</f>
        <v>4.6087844269323561E-5</v>
      </c>
    </row>
    <row r="128" spans="2:15">
      <c r="B128" s="76" t="s">
        <v>1176</v>
      </c>
      <c r="C128" s="73" t="s">
        <v>1177</v>
      </c>
      <c r="D128" s="86" t="s">
        <v>122</v>
      </c>
      <c r="E128" s="86" t="s">
        <v>26</v>
      </c>
      <c r="F128" s="73" t="s">
        <v>1178</v>
      </c>
      <c r="G128" s="86" t="s">
        <v>315</v>
      </c>
      <c r="H128" s="86" t="s">
        <v>135</v>
      </c>
      <c r="I128" s="83">
        <v>317749.46185700007</v>
      </c>
      <c r="J128" s="85">
        <v>3094</v>
      </c>
      <c r="K128" s="73"/>
      <c r="L128" s="83">
        <v>9831.1683498500024</v>
      </c>
      <c r="M128" s="84">
        <v>1.9811447192474699E-2</v>
      </c>
      <c r="N128" s="84">
        <f t="shared" si="1"/>
        <v>8.978314083944427E-4</v>
      </c>
      <c r="O128" s="84">
        <f>L128/'סכום נכסי הקרן'!$C$42</f>
        <v>1.583053789363955E-4</v>
      </c>
    </row>
    <row r="129" spans="2:15">
      <c r="B129" s="76" t="s">
        <v>1179</v>
      </c>
      <c r="C129" s="73" t="s">
        <v>1180</v>
      </c>
      <c r="D129" s="86" t="s">
        <v>122</v>
      </c>
      <c r="E129" s="86" t="s">
        <v>26</v>
      </c>
      <c r="F129" s="73" t="s">
        <v>1181</v>
      </c>
      <c r="G129" s="86" t="s">
        <v>158</v>
      </c>
      <c r="H129" s="86" t="s">
        <v>135</v>
      </c>
      <c r="I129" s="83">
        <v>11884.263697000002</v>
      </c>
      <c r="J129" s="85">
        <v>7518</v>
      </c>
      <c r="K129" s="73"/>
      <c r="L129" s="83">
        <v>893.45894476900014</v>
      </c>
      <c r="M129" s="84">
        <v>1.0472629667956097E-3</v>
      </c>
      <c r="N129" s="84">
        <f t="shared" si="1"/>
        <v>8.1595134390797313E-5</v>
      </c>
      <c r="O129" s="84">
        <f>L129/'סכום נכסי הקרן'!$C$42</f>
        <v>1.4386830922077193E-5</v>
      </c>
    </row>
    <row r="130" spans="2:15">
      <c r="B130" s="76" t="s">
        <v>1182</v>
      </c>
      <c r="C130" s="73" t="s">
        <v>1183</v>
      </c>
      <c r="D130" s="86" t="s">
        <v>122</v>
      </c>
      <c r="E130" s="86" t="s">
        <v>26</v>
      </c>
      <c r="F130" s="73" t="s">
        <v>1184</v>
      </c>
      <c r="G130" s="86" t="s">
        <v>1157</v>
      </c>
      <c r="H130" s="86" t="s">
        <v>135</v>
      </c>
      <c r="I130" s="83">
        <v>333761.09931600007</v>
      </c>
      <c r="J130" s="85">
        <v>472.1</v>
      </c>
      <c r="K130" s="73"/>
      <c r="L130" s="83">
        <v>1575.6861500550001</v>
      </c>
      <c r="M130" s="84">
        <v>6.4282651388698894E-3</v>
      </c>
      <c r="N130" s="84">
        <f t="shared" si="1"/>
        <v>1.4389953105757594E-4</v>
      </c>
      <c r="O130" s="84">
        <f>L130/'סכום נכסי הקרן'!$C$42</f>
        <v>2.5372324447388058E-5</v>
      </c>
    </row>
    <row r="131" spans="2:15">
      <c r="B131" s="76" t="s">
        <v>1185</v>
      </c>
      <c r="C131" s="73" t="s">
        <v>1186</v>
      </c>
      <c r="D131" s="86" t="s">
        <v>122</v>
      </c>
      <c r="E131" s="86" t="s">
        <v>26</v>
      </c>
      <c r="F131" s="73" t="s">
        <v>1187</v>
      </c>
      <c r="G131" s="86" t="s">
        <v>448</v>
      </c>
      <c r="H131" s="86" t="s">
        <v>135</v>
      </c>
      <c r="I131" s="83">
        <v>349881.21564300003</v>
      </c>
      <c r="J131" s="85">
        <v>2414</v>
      </c>
      <c r="K131" s="73"/>
      <c r="L131" s="83">
        <v>8446.132545622002</v>
      </c>
      <c r="M131" s="84">
        <v>1.249853684047746E-2</v>
      </c>
      <c r="N131" s="84">
        <f t="shared" si="1"/>
        <v>7.7134301937140982E-4</v>
      </c>
      <c r="O131" s="84">
        <f>L131/'סכום נכסי הקרן'!$C$42</f>
        <v>1.3600298210762651E-4</v>
      </c>
    </row>
    <row r="132" spans="2:15">
      <c r="B132" s="76" t="s">
        <v>1188</v>
      </c>
      <c r="C132" s="73" t="s">
        <v>1189</v>
      </c>
      <c r="D132" s="86" t="s">
        <v>122</v>
      </c>
      <c r="E132" s="86" t="s">
        <v>26</v>
      </c>
      <c r="F132" s="73" t="s">
        <v>1190</v>
      </c>
      <c r="G132" s="86" t="s">
        <v>131</v>
      </c>
      <c r="H132" s="86" t="s">
        <v>135</v>
      </c>
      <c r="I132" s="83">
        <v>186780.75684700004</v>
      </c>
      <c r="J132" s="85">
        <v>1871</v>
      </c>
      <c r="K132" s="73"/>
      <c r="L132" s="83">
        <v>3494.6679606120006</v>
      </c>
      <c r="M132" s="84">
        <v>2.861075376531343E-2</v>
      </c>
      <c r="N132" s="84">
        <f t="shared" si="1"/>
        <v>3.1915053687337977E-4</v>
      </c>
      <c r="O132" s="84">
        <f>L132/'סכום נכסי הקרן'!$C$42</f>
        <v>5.6272532020062905E-5</v>
      </c>
    </row>
    <row r="133" spans="2:15">
      <c r="B133" s="76" t="s">
        <v>1191</v>
      </c>
      <c r="C133" s="73" t="s">
        <v>1192</v>
      </c>
      <c r="D133" s="86" t="s">
        <v>122</v>
      </c>
      <c r="E133" s="86" t="s">
        <v>26</v>
      </c>
      <c r="F133" s="73" t="s">
        <v>1193</v>
      </c>
      <c r="G133" s="86" t="s">
        <v>448</v>
      </c>
      <c r="H133" s="86" t="s">
        <v>135</v>
      </c>
      <c r="I133" s="83">
        <v>81429.851011000021</v>
      </c>
      <c r="J133" s="85">
        <v>11370</v>
      </c>
      <c r="K133" s="73"/>
      <c r="L133" s="83">
        <v>9258.5740594350027</v>
      </c>
      <c r="M133" s="84">
        <v>1.6089631645160439E-2</v>
      </c>
      <c r="N133" s="84">
        <f t="shared" si="1"/>
        <v>8.4553923721930873E-4</v>
      </c>
      <c r="O133" s="84">
        <f>L133/'סכום נכסי הקרן'!$C$42</f>
        <v>1.4908523816621472E-4</v>
      </c>
    </row>
    <row r="134" spans="2:15">
      <c r="B134" s="76" t="s">
        <v>1194</v>
      </c>
      <c r="C134" s="73" t="s">
        <v>1195</v>
      </c>
      <c r="D134" s="86" t="s">
        <v>122</v>
      </c>
      <c r="E134" s="86" t="s">
        <v>26</v>
      </c>
      <c r="F134" s="73" t="s">
        <v>1196</v>
      </c>
      <c r="G134" s="86" t="s">
        <v>1197</v>
      </c>
      <c r="H134" s="86" t="s">
        <v>135</v>
      </c>
      <c r="I134" s="83">
        <v>250789.49265600005</v>
      </c>
      <c r="J134" s="85">
        <v>129.5</v>
      </c>
      <c r="K134" s="73"/>
      <c r="L134" s="83">
        <v>324.77239299000007</v>
      </c>
      <c r="M134" s="84">
        <v>8.4668099351441536E-3</v>
      </c>
      <c r="N134" s="84">
        <f t="shared" si="1"/>
        <v>2.9659837430237282E-5</v>
      </c>
      <c r="O134" s="84">
        <f>L134/'סכום נכסי הקרן'!$C$42</f>
        <v>5.2296141120547846E-6</v>
      </c>
    </row>
    <row r="135" spans="2:15">
      <c r="B135" s="76" t="s">
        <v>1198</v>
      </c>
      <c r="C135" s="73" t="s">
        <v>1199</v>
      </c>
      <c r="D135" s="86" t="s">
        <v>122</v>
      </c>
      <c r="E135" s="86" t="s">
        <v>26</v>
      </c>
      <c r="F135" s="73" t="s">
        <v>1200</v>
      </c>
      <c r="G135" s="86" t="s">
        <v>523</v>
      </c>
      <c r="H135" s="86" t="s">
        <v>135</v>
      </c>
      <c r="I135" s="83">
        <v>508526.47400000005</v>
      </c>
      <c r="J135" s="85">
        <v>1258</v>
      </c>
      <c r="K135" s="73"/>
      <c r="L135" s="83">
        <v>6397.2630429200008</v>
      </c>
      <c r="M135" s="84">
        <v>1.1152276906641815E-2</v>
      </c>
      <c r="N135" s="84">
        <f t="shared" si="1"/>
        <v>5.8423002061420461E-4</v>
      </c>
      <c r="O135" s="84">
        <f>L135/'סכום נכסי הקרן'!$C$42</f>
        <v>1.0301127130843006E-4</v>
      </c>
    </row>
    <row r="136" spans="2:15">
      <c r="B136" s="76" t="s">
        <v>1201</v>
      </c>
      <c r="C136" s="73" t="s">
        <v>1202</v>
      </c>
      <c r="D136" s="86" t="s">
        <v>122</v>
      </c>
      <c r="E136" s="86" t="s">
        <v>26</v>
      </c>
      <c r="F136" s="73" t="s">
        <v>1203</v>
      </c>
      <c r="G136" s="86" t="s">
        <v>1063</v>
      </c>
      <c r="H136" s="86" t="s">
        <v>135</v>
      </c>
      <c r="I136" s="83">
        <v>515268.77225600014</v>
      </c>
      <c r="J136" s="85">
        <v>171.5</v>
      </c>
      <c r="K136" s="73"/>
      <c r="L136" s="83">
        <v>883.68594569000004</v>
      </c>
      <c r="M136" s="84">
        <v>5.2355431244079063E-3</v>
      </c>
      <c r="N136" s="84">
        <f t="shared" si="1"/>
        <v>8.0702615290819733E-5</v>
      </c>
      <c r="O136" s="84">
        <f>L136/'סכום נכסי הקרן'!$C$42</f>
        <v>1.4229462207852117E-5</v>
      </c>
    </row>
    <row r="137" spans="2:15">
      <c r="B137" s="76" t="s">
        <v>1204</v>
      </c>
      <c r="C137" s="73" t="s">
        <v>1205</v>
      </c>
      <c r="D137" s="86" t="s">
        <v>122</v>
      </c>
      <c r="E137" s="86" t="s">
        <v>26</v>
      </c>
      <c r="F137" s="73" t="s">
        <v>1206</v>
      </c>
      <c r="G137" s="86" t="s">
        <v>1197</v>
      </c>
      <c r="H137" s="86" t="s">
        <v>135</v>
      </c>
      <c r="I137" s="83">
        <v>559521.00028600008</v>
      </c>
      <c r="J137" s="85">
        <v>5999</v>
      </c>
      <c r="K137" s="73"/>
      <c r="L137" s="83">
        <v>33565.664807172005</v>
      </c>
      <c r="M137" s="84">
        <v>2.262452606676197E-2</v>
      </c>
      <c r="N137" s="84">
        <f t="shared" si="1"/>
        <v>3.0653841980011281E-3</v>
      </c>
      <c r="O137" s="84">
        <f>L137/'סכום נכסי הקרן'!$C$42</f>
        <v>5.4048767119652368E-4</v>
      </c>
    </row>
    <row r="138" spans="2:15">
      <c r="B138" s="76" t="s">
        <v>1207</v>
      </c>
      <c r="C138" s="73" t="s">
        <v>1208</v>
      </c>
      <c r="D138" s="86" t="s">
        <v>122</v>
      </c>
      <c r="E138" s="86" t="s">
        <v>26</v>
      </c>
      <c r="F138" s="73" t="s">
        <v>1209</v>
      </c>
      <c r="G138" s="86" t="s">
        <v>600</v>
      </c>
      <c r="H138" s="86" t="s">
        <v>135</v>
      </c>
      <c r="I138" s="83">
        <v>169626.63330000002</v>
      </c>
      <c r="J138" s="85">
        <v>9300</v>
      </c>
      <c r="K138" s="73"/>
      <c r="L138" s="83">
        <v>15775.276896882004</v>
      </c>
      <c r="M138" s="84">
        <v>1.9165605997350458E-2</v>
      </c>
      <c r="N138" s="84">
        <f t="shared" si="1"/>
        <v>1.4406770965686882E-3</v>
      </c>
      <c r="O138" s="84">
        <f>L138/'סכום נכסי הקרן'!$C$42</f>
        <v>2.5401977650251238E-4</v>
      </c>
    </row>
    <row r="139" spans="2:15">
      <c r="B139" s="76" t="s">
        <v>1210</v>
      </c>
      <c r="C139" s="73" t="s">
        <v>1211</v>
      </c>
      <c r="D139" s="86" t="s">
        <v>122</v>
      </c>
      <c r="E139" s="86" t="s">
        <v>26</v>
      </c>
      <c r="F139" s="73" t="s">
        <v>1212</v>
      </c>
      <c r="G139" s="86" t="s">
        <v>130</v>
      </c>
      <c r="H139" s="86" t="s">
        <v>135</v>
      </c>
      <c r="I139" s="83">
        <v>2105299.6023600004</v>
      </c>
      <c r="J139" s="85">
        <v>192.8</v>
      </c>
      <c r="K139" s="73"/>
      <c r="L139" s="83">
        <v>4059.0176333500003</v>
      </c>
      <c r="M139" s="84">
        <v>1.4059397559141741E-2</v>
      </c>
      <c r="N139" s="84">
        <f t="shared" si="1"/>
        <v>3.7068976837367567E-4</v>
      </c>
      <c r="O139" s="84">
        <f>L139/'סכום נכסי הקרן'!$C$42</f>
        <v>6.5359914680617471E-5</v>
      </c>
    </row>
    <row r="140" spans="2:15">
      <c r="B140" s="76" t="s">
        <v>1213</v>
      </c>
      <c r="C140" s="73" t="s">
        <v>1214</v>
      </c>
      <c r="D140" s="86" t="s">
        <v>122</v>
      </c>
      <c r="E140" s="86" t="s">
        <v>26</v>
      </c>
      <c r="F140" s="73" t="s">
        <v>1215</v>
      </c>
      <c r="G140" s="86" t="s">
        <v>131</v>
      </c>
      <c r="H140" s="86" t="s">
        <v>135</v>
      </c>
      <c r="I140" s="83">
        <v>1983253.2486000005</v>
      </c>
      <c r="J140" s="85">
        <v>405.3</v>
      </c>
      <c r="K140" s="73"/>
      <c r="L140" s="83">
        <v>8038.125416576002</v>
      </c>
      <c r="M140" s="84">
        <v>2.4873502142604299E-2</v>
      </c>
      <c r="N140" s="84">
        <f t="shared" ref="N140:N201" si="2">IFERROR(L140/$L$11,0)</f>
        <v>7.3408177001929879E-4</v>
      </c>
      <c r="O140" s="84">
        <f>L140/'סכום נכסי הקרן'!$C$42</f>
        <v>1.2943308920437219E-4</v>
      </c>
    </row>
    <row r="141" spans="2:15">
      <c r="B141" s="76" t="s">
        <v>1216</v>
      </c>
      <c r="C141" s="73" t="s">
        <v>1217</v>
      </c>
      <c r="D141" s="86" t="s">
        <v>122</v>
      </c>
      <c r="E141" s="86" t="s">
        <v>26</v>
      </c>
      <c r="F141" s="73" t="s">
        <v>1218</v>
      </c>
      <c r="G141" s="86" t="s">
        <v>158</v>
      </c>
      <c r="H141" s="86" t="s">
        <v>135</v>
      </c>
      <c r="I141" s="83">
        <v>2052061.7115340002</v>
      </c>
      <c r="J141" s="85">
        <v>129.69999999999999</v>
      </c>
      <c r="K141" s="73"/>
      <c r="L141" s="83">
        <v>2661.5240390960007</v>
      </c>
      <c r="M141" s="84">
        <v>1.8969389590740335E-2</v>
      </c>
      <c r="N141" s="84">
        <f t="shared" si="2"/>
        <v>2.4306367172866966E-4</v>
      </c>
      <c r="O141" s="84">
        <f>L141/'סכום נכסי הקרן'!$C$42</f>
        <v>4.2856917567060761E-5</v>
      </c>
    </row>
    <row r="142" spans="2:15">
      <c r="B142" s="76" t="s">
        <v>1219</v>
      </c>
      <c r="C142" s="73" t="s">
        <v>1220</v>
      </c>
      <c r="D142" s="86" t="s">
        <v>122</v>
      </c>
      <c r="E142" s="86" t="s">
        <v>26</v>
      </c>
      <c r="F142" s="73" t="s">
        <v>1221</v>
      </c>
      <c r="G142" s="86" t="s">
        <v>395</v>
      </c>
      <c r="H142" s="86" t="s">
        <v>135</v>
      </c>
      <c r="I142" s="83">
        <v>688210.42353100015</v>
      </c>
      <c r="J142" s="85">
        <v>1146</v>
      </c>
      <c r="K142" s="73"/>
      <c r="L142" s="83">
        <v>7886.8914586480005</v>
      </c>
      <c r="M142" s="84">
        <v>2.0104395899834537E-2</v>
      </c>
      <c r="N142" s="84">
        <f t="shared" si="2"/>
        <v>7.2027032944462529E-4</v>
      </c>
      <c r="O142" s="84">
        <f>L142/'סכום נכסי הקרן'!$C$42</f>
        <v>1.269978599248117E-4</v>
      </c>
    </row>
    <row r="143" spans="2:15">
      <c r="B143" s="76" t="s">
        <v>1222</v>
      </c>
      <c r="C143" s="73" t="s">
        <v>1223</v>
      </c>
      <c r="D143" s="86" t="s">
        <v>122</v>
      </c>
      <c r="E143" s="86" t="s">
        <v>26</v>
      </c>
      <c r="F143" s="73" t="s">
        <v>1224</v>
      </c>
      <c r="G143" s="86" t="s">
        <v>160</v>
      </c>
      <c r="H143" s="86" t="s">
        <v>135</v>
      </c>
      <c r="I143" s="83">
        <v>170735.221013</v>
      </c>
      <c r="J143" s="85">
        <v>2240</v>
      </c>
      <c r="K143" s="73"/>
      <c r="L143" s="83">
        <v>3824.4689506940008</v>
      </c>
      <c r="M143" s="84">
        <v>1.4420686790960239E-2</v>
      </c>
      <c r="N143" s="84">
        <f t="shared" si="2"/>
        <v>3.4926961091199306E-4</v>
      </c>
      <c r="O143" s="84">
        <f>L143/'סכום נכסי הקרן'!$C$42</f>
        <v>6.1583118600479464E-5</v>
      </c>
    </row>
    <row r="144" spans="2:15">
      <c r="B144" s="76" t="s">
        <v>1225</v>
      </c>
      <c r="C144" s="73" t="s">
        <v>1226</v>
      </c>
      <c r="D144" s="86" t="s">
        <v>122</v>
      </c>
      <c r="E144" s="86" t="s">
        <v>26</v>
      </c>
      <c r="F144" s="73" t="s">
        <v>1227</v>
      </c>
      <c r="G144" s="86" t="s">
        <v>395</v>
      </c>
      <c r="H144" s="86" t="s">
        <v>135</v>
      </c>
      <c r="I144" s="83">
        <v>429666.47678100003</v>
      </c>
      <c r="J144" s="85">
        <v>702.3</v>
      </c>
      <c r="K144" s="73"/>
      <c r="L144" s="83">
        <v>3017.547667197</v>
      </c>
      <c r="M144" s="84">
        <v>2.8305208952219097E-2</v>
      </c>
      <c r="N144" s="84">
        <f t="shared" si="2"/>
        <v>2.7557752807459387E-4</v>
      </c>
      <c r="O144" s="84">
        <f>L144/'סכום נכסי הקרן'!$C$42</f>
        <v>4.8589751483763955E-5</v>
      </c>
    </row>
    <row r="145" spans="2:15">
      <c r="B145" s="76" t="s">
        <v>1228</v>
      </c>
      <c r="C145" s="73" t="s">
        <v>1229</v>
      </c>
      <c r="D145" s="86" t="s">
        <v>122</v>
      </c>
      <c r="E145" s="86" t="s">
        <v>26</v>
      </c>
      <c r="F145" s="73" t="s">
        <v>1230</v>
      </c>
      <c r="G145" s="86" t="s">
        <v>131</v>
      </c>
      <c r="H145" s="86" t="s">
        <v>135</v>
      </c>
      <c r="I145" s="83">
        <v>2878451.8115840005</v>
      </c>
      <c r="J145" s="85">
        <v>500.1</v>
      </c>
      <c r="K145" s="73"/>
      <c r="L145" s="83">
        <v>14395.137511003002</v>
      </c>
      <c r="M145" s="84">
        <v>3.1442318083635699E-2</v>
      </c>
      <c r="N145" s="84">
        <f t="shared" si="2"/>
        <v>1.3146358729308801E-3</v>
      </c>
      <c r="O145" s="84">
        <f>L145/'סכום נכסי הקרן'!$C$42</f>
        <v>2.3179622374746745E-4</v>
      </c>
    </row>
    <row r="146" spans="2:15">
      <c r="B146" s="76" t="s">
        <v>1231</v>
      </c>
      <c r="C146" s="73" t="s">
        <v>1232</v>
      </c>
      <c r="D146" s="86" t="s">
        <v>122</v>
      </c>
      <c r="E146" s="86" t="s">
        <v>26</v>
      </c>
      <c r="F146" s="73" t="s">
        <v>1233</v>
      </c>
      <c r="G146" s="86" t="s">
        <v>158</v>
      </c>
      <c r="H146" s="86" t="s">
        <v>135</v>
      </c>
      <c r="I146" s="83">
        <v>516815.45552600012</v>
      </c>
      <c r="J146" s="85">
        <v>372.1</v>
      </c>
      <c r="K146" s="73"/>
      <c r="L146" s="83">
        <v>1923.0703100130002</v>
      </c>
      <c r="M146" s="84">
        <v>2.1493326269166255E-2</v>
      </c>
      <c r="N146" s="84">
        <f t="shared" si="2"/>
        <v>1.7562438801150759E-4</v>
      </c>
      <c r="O146" s="84">
        <f>L146/'סכום נכסי הקרן'!$C$42</f>
        <v>3.0966042215377625E-5</v>
      </c>
    </row>
    <row r="147" spans="2:15">
      <c r="B147" s="76" t="s">
        <v>1234</v>
      </c>
      <c r="C147" s="73" t="s">
        <v>1235</v>
      </c>
      <c r="D147" s="86" t="s">
        <v>122</v>
      </c>
      <c r="E147" s="86" t="s">
        <v>26</v>
      </c>
      <c r="F147" s="73" t="s">
        <v>1236</v>
      </c>
      <c r="G147" s="86" t="s">
        <v>1063</v>
      </c>
      <c r="H147" s="86" t="s">
        <v>135</v>
      </c>
      <c r="I147" s="83">
        <v>2139445.6295099999</v>
      </c>
      <c r="J147" s="85">
        <v>17.600000000000001</v>
      </c>
      <c r="K147" s="73"/>
      <c r="L147" s="83">
        <v>376.54242977700005</v>
      </c>
      <c r="M147" s="84">
        <v>2.0545981432913637E-2</v>
      </c>
      <c r="N147" s="84">
        <f t="shared" si="2"/>
        <v>3.4387735823088368E-5</v>
      </c>
      <c r="O147" s="84">
        <f>L147/'סכום נכסי הקרן'!$C$42</f>
        <v>6.0632358139191621E-6</v>
      </c>
    </row>
    <row r="148" spans="2:15">
      <c r="B148" s="76" t="s">
        <v>1237</v>
      </c>
      <c r="C148" s="73" t="s">
        <v>1238</v>
      </c>
      <c r="D148" s="86" t="s">
        <v>122</v>
      </c>
      <c r="E148" s="86" t="s">
        <v>26</v>
      </c>
      <c r="F148" s="73" t="s">
        <v>1239</v>
      </c>
      <c r="G148" s="86" t="s">
        <v>544</v>
      </c>
      <c r="H148" s="86" t="s">
        <v>135</v>
      </c>
      <c r="I148" s="83">
        <v>1285349.7358400002</v>
      </c>
      <c r="J148" s="85">
        <v>93.6</v>
      </c>
      <c r="K148" s="73"/>
      <c r="L148" s="83">
        <v>1203.0873532550002</v>
      </c>
      <c r="M148" s="84">
        <v>7.351155237357034E-3</v>
      </c>
      <c r="N148" s="84">
        <f t="shared" si="2"/>
        <v>1.0987194749960312E-4</v>
      </c>
      <c r="O148" s="84">
        <f>L148/'סכום נכסי הקרן'!$C$42</f>
        <v>1.937259057856778E-5</v>
      </c>
    </row>
    <row r="149" spans="2:15">
      <c r="B149" s="76" t="s">
        <v>1240</v>
      </c>
      <c r="C149" s="73" t="s">
        <v>1241</v>
      </c>
      <c r="D149" s="86" t="s">
        <v>122</v>
      </c>
      <c r="E149" s="86" t="s">
        <v>26</v>
      </c>
      <c r="F149" s="73" t="s">
        <v>1242</v>
      </c>
      <c r="G149" s="86" t="s">
        <v>962</v>
      </c>
      <c r="H149" s="86" t="s">
        <v>135</v>
      </c>
      <c r="I149" s="83">
        <v>298058.80825700006</v>
      </c>
      <c r="J149" s="85">
        <v>1966</v>
      </c>
      <c r="K149" s="83">
        <v>335.03151286700006</v>
      </c>
      <c r="L149" s="83">
        <v>6194.8676832010015</v>
      </c>
      <c r="M149" s="84">
        <v>2.0939468932099678E-2</v>
      </c>
      <c r="N149" s="84">
        <f t="shared" si="2"/>
        <v>5.6574626523514212E-4</v>
      </c>
      <c r="O149" s="84">
        <f>L149/'סכום נכסי הקרן'!$C$42</f>
        <v>9.9752220809536606E-5</v>
      </c>
    </row>
    <row r="150" spans="2:15">
      <c r="B150" s="76" t="s">
        <v>1243</v>
      </c>
      <c r="C150" s="73" t="s">
        <v>1244</v>
      </c>
      <c r="D150" s="86" t="s">
        <v>122</v>
      </c>
      <c r="E150" s="86" t="s">
        <v>26</v>
      </c>
      <c r="F150" s="73" t="s">
        <v>1245</v>
      </c>
      <c r="G150" s="86" t="s">
        <v>1246</v>
      </c>
      <c r="H150" s="86" t="s">
        <v>135</v>
      </c>
      <c r="I150" s="83">
        <v>1825686.5748940003</v>
      </c>
      <c r="J150" s="85">
        <v>669.3</v>
      </c>
      <c r="K150" s="73"/>
      <c r="L150" s="83">
        <v>12219.320245005003</v>
      </c>
      <c r="M150" s="84">
        <v>1.940169579203168E-2</v>
      </c>
      <c r="N150" s="84">
        <f t="shared" si="2"/>
        <v>1.1159293702221013E-3</v>
      </c>
      <c r="O150" s="84">
        <f>L150/'סכום נכסי הקרן'!$C$42</f>
        <v>1.9676034962418275E-4</v>
      </c>
    </row>
    <row r="151" spans="2:15">
      <c r="B151" s="76" t="s">
        <v>1247</v>
      </c>
      <c r="C151" s="73" t="s">
        <v>1248</v>
      </c>
      <c r="D151" s="86" t="s">
        <v>122</v>
      </c>
      <c r="E151" s="86" t="s">
        <v>26</v>
      </c>
      <c r="F151" s="73" t="s">
        <v>1249</v>
      </c>
      <c r="G151" s="86" t="s">
        <v>600</v>
      </c>
      <c r="H151" s="86" t="s">
        <v>135</v>
      </c>
      <c r="I151" s="83">
        <v>257656.20191300006</v>
      </c>
      <c r="J151" s="85">
        <v>226</v>
      </c>
      <c r="K151" s="73"/>
      <c r="L151" s="83">
        <v>582.30301683300013</v>
      </c>
      <c r="M151" s="84">
        <v>3.4968045270619562E-3</v>
      </c>
      <c r="N151" s="84">
        <f t="shared" si="2"/>
        <v>5.3178820574614827E-5</v>
      </c>
      <c r="O151" s="84">
        <f>L151/'סכום נכסי הקרן'!$C$42</f>
        <v>9.3764745404813285E-6</v>
      </c>
    </row>
    <row r="152" spans="2:15">
      <c r="B152" s="76" t="s">
        <v>1250</v>
      </c>
      <c r="C152" s="73" t="s">
        <v>1251</v>
      </c>
      <c r="D152" s="86" t="s">
        <v>122</v>
      </c>
      <c r="E152" s="86" t="s">
        <v>26</v>
      </c>
      <c r="F152" s="73" t="s">
        <v>1252</v>
      </c>
      <c r="G152" s="86" t="s">
        <v>523</v>
      </c>
      <c r="H152" s="86" t="s">
        <v>135</v>
      </c>
      <c r="I152" s="83">
        <v>582066.01298500004</v>
      </c>
      <c r="J152" s="85">
        <v>670.4</v>
      </c>
      <c r="K152" s="73"/>
      <c r="L152" s="83">
        <v>3902.1705500310004</v>
      </c>
      <c r="M152" s="84">
        <v>8.0000185406891491E-3</v>
      </c>
      <c r="N152" s="84">
        <f t="shared" si="2"/>
        <v>3.5636570914616717E-4</v>
      </c>
      <c r="O152" s="84">
        <f>L152/'סכום נכסי הקרן'!$C$42</f>
        <v>6.2834300625777136E-5</v>
      </c>
    </row>
    <row r="153" spans="2:15">
      <c r="B153" s="76" t="s">
        <v>1253</v>
      </c>
      <c r="C153" s="73" t="s">
        <v>1254</v>
      </c>
      <c r="D153" s="86" t="s">
        <v>122</v>
      </c>
      <c r="E153" s="86" t="s">
        <v>26</v>
      </c>
      <c r="F153" s="73" t="s">
        <v>1255</v>
      </c>
      <c r="G153" s="86" t="s">
        <v>544</v>
      </c>
      <c r="H153" s="86" t="s">
        <v>135</v>
      </c>
      <c r="I153" s="83">
        <v>854738.92539600015</v>
      </c>
      <c r="J153" s="85">
        <v>268</v>
      </c>
      <c r="K153" s="73"/>
      <c r="L153" s="83">
        <v>2290.7003200620002</v>
      </c>
      <c r="M153" s="84">
        <v>6.8447082532211156E-3</v>
      </c>
      <c r="N153" s="84">
        <f t="shared" si="2"/>
        <v>2.0919819714024584E-4</v>
      </c>
      <c r="O153" s="84">
        <f>L153/'סכום נכסי הקרן'!$C$42</f>
        <v>3.6885766705711042E-5</v>
      </c>
    </row>
    <row r="154" spans="2:15">
      <c r="B154" s="76" t="s">
        <v>1256</v>
      </c>
      <c r="C154" s="73" t="s">
        <v>1257</v>
      </c>
      <c r="D154" s="86" t="s">
        <v>122</v>
      </c>
      <c r="E154" s="86" t="s">
        <v>26</v>
      </c>
      <c r="F154" s="73" t="s">
        <v>1258</v>
      </c>
      <c r="G154" s="86" t="s">
        <v>512</v>
      </c>
      <c r="H154" s="86" t="s">
        <v>135</v>
      </c>
      <c r="I154" s="83">
        <v>205051.09600500003</v>
      </c>
      <c r="J154" s="85">
        <v>6895</v>
      </c>
      <c r="K154" s="73"/>
      <c r="L154" s="83">
        <v>14138.273069553003</v>
      </c>
      <c r="M154" s="84">
        <v>3.4562594792529469E-3</v>
      </c>
      <c r="N154" s="84">
        <f t="shared" si="2"/>
        <v>1.2911777288907545E-3</v>
      </c>
      <c r="O154" s="84">
        <f>L154/'סכום נכסי הקרן'!$C$42</f>
        <v>2.276600904526238E-4</v>
      </c>
    </row>
    <row r="155" spans="2:15">
      <c r="B155" s="76" t="s">
        <v>1259</v>
      </c>
      <c r="C155" s="73" t="s">
        <v>1260</v>
      </c>
      <c r="D155" s="86" t="s">
        <v>122</v>
      </c>
      <c r="E155" s="86" t="s">
        <v>26</v>
      </c>
      <c r="F155" s="73" t="s">
        <v>1261</v>
      </c>
      <c r="G155" s="86" t="s">
        <v>131</v>
      </c>
      <c r="H155" s="86" t="s">
        <v>135</v>
      </c>
      <c r="I155" s="83">
        <v>298305.95212300005</v>
      </c>
      <c r="J155" s="85">
        <v>1493</v>
      </c>
      <c r="K155" s="73"/>
      <c r="L155" s="83">
        <v>4453.7078652030004</v>
      </c>
      <c r="M155" s="84">
        <v>2.5884107468444238E-2</v>
      </c>
      <c r="N155" s="84">
        <f t="shared" si="2"/>
        <v>4.0673485214538373E-4</v>
      </c>
      <c r="O155" s="84">
        <f>L155/'סכום נכסי הקרן'!$C$42</f>
        <v>7.1715373614136428E-5</v>
      </c>
    </row>
    <row r="156" spans="2:15">
      <c r="B156" s="76" t="s">
        <v>1262</v>
      </c>
      <c r="C156" s="73" t="s">
        <v>1263</v>
      </c>
      <c r="D156" s="86" t="s">
        <v>122</v>
      </c>
      <c r="E156" s="86" t="s">
        <v>26</v>
      </c>
      <c r="F156" s="73" t="s">
        <v>1264</v>
      </c>
      <c r="G156" s="86" t="s">
        <v>487</v>
      </c>
      <c r="H156" s="86" t="s">
        <v>135</v>
      </c>
      <c r="I156" s="83">
        <v>125130.56682500002</v>
      </c>
      <c r="J156" s="85">
        <v>27970</v>
      </c>
      <c r="K156" s="73"/>
      <c r="L156" s="83">
        <v>34999.019540899011</v>
      </c>
      <c r="M156" s="84">
        <v>3.4280543824817988E-2</v>
      </c>
      <c r="N156" s="84">
        <f t="shared" si="2"/>
        <v>3.1962853130583831E-3</v>
      </c>
      <c r="O156" s="84">
        <f>L156/'סכום נכסי הקרן'!$C$42</f>
        <v>5.6356811862639524E-4</v>
      </c>
    </row>
    <row r="157" spans="2:15">
      <c r="B157" s="76" t="s">
        <v>1265</v>
      </c>
      <c r="C157" s="73" t="s">
        <v>1266</v>
      </c>
      <c r="D157" s="86" t="s">
        <v>122</v>
      </c>
      <c r="E157" s="86" t="s">
        <v>26</v>
      </c>
      <c r="F157" s="73" t="s">
        <v>1267</v>
      </c>
      <c r="G157" s="86" t="s">
        <v>1063</v>
      </c>
      <c r="H157" s="86" t="s">
        <v>135</v>
      </c>
      <c r="I157" s="83">
        <v>342883.63709800004</v>
      </c>
      <c r="J157" s="85">
        <v>591.1</v>
      </c>
      <c r="K157" s="73"/>
      <c r="L157" s="83">
        <v>2026.7851793920001</v>
      </c>
      <c r="M157" s="84">
        <v>1.5676441330941721E-2</v>
      </c>
      <c r="N157" s="84">
        <f t="shared" si="2"/>
        <v>1.8509614802336965E-4</v>
      </c>
      <c r="O157" s="84">
        <f>L157/'סכום נכסי הקרן'!$C$42</f>
        <v>3.2636100250609203E-5</v>
      </c>
    </row>
    <row r="158" spans="2:15">
      <c r="B158" s="76" t="s">
        <v>1268</v>
      </c>
      <c r="C158" s="73" t="s">
        <v>1269</v>
      </c>
      <c r="D158" s="86" t="s">
        <v>122</v>
      </c>
      <c r="E158" s="86" t="s">
        <v>26</v>
      </c>
      <c r="F158" s="73" t="s">
        <v>1270</v>
      </c>
      <c r="G158" s="86" t="s">
        <v>962</v>
      </c>
      <c r="H158" s="86" t="s">
        <v>135</v>
      </c>
      <c r="I158" s="83">
        <v>12569.800609000002</v>
      </c>
      <c r="J158" s="85">
        <v>14700</v>
      </c>
      <c r="K158" s="73"/>
      <c r="L158" s="83">
        <v>1847.7606895350002</v>
      </c>
      <c r="M158" s="84">
        <v>3.7805912761096532E-3</v>
      </c>
      <c r="N158" s="84">
        <f t="shared" si="2"/>
        <v>1.6874673723661822E-4</v>
      </c>
      <c r="O158" s="84">
        <f>L158/'סכום נכסי הקרן'!$C$42</f>
        <v>2.9753376784060117E-5</v>
      </c>
    </row>
    <row r="159" spans="2:15">
      <c r="B159" s="76" t="s">
        <v>1271</v>
      </c>
      <c r="C159" s="73" t="s">
        <v>1272</v>
      </c>
      <c r="D159" s="86" t="s">
        <v>122</v>
      </c>
      <c r="E159" s="86" t="s">
        <v>26</v>
      </c>
      <c r="F159" s="73" t="s">
        <v>1273</v>
      </c>
      <c r="G159" s="86" t="s">
        <v>130</v>
      </c>
      <c r="H159" s="86" t="s">
        <v>135</v>
      </c>
      <c r="I159" s="83">
        <v>808369.70165400009</v>
      </c>
      <c r="J159" s="85">
        <v>759.4</v>
      </c>
      <c r="K159" s="73"/>
      <c r="L159" s="83">
        <v>6138.7595138540009</v>
      </c>
      <c r="M159" s="84">
        <v>2.0403016621181769E-2</v>
      </c>
      <c r="N159" s="84">
        <f t="shared" si="2"/>
        <v>5.6062218690440936E-4</v>
      </c>
      <c r="O159" s="84">
        <f>L159/'סכום נכסי הקרן'!$C$42</f>
        <v>9.8848744773543388E-5</v>
      </c>
    </row>
    <row r="160" spans="2:15">
      <c r="B160" s="76" t="s">
        <v>1276</v>
      </c>
      <c r="C160" s="73" t="s">
        <v>1277</v>
      </c>
      <c r="D160" s="86" t="s">
        <v>122</v>
      </c>
      <c r="E160" s="86" t="s">
        <v>26</v>
      </c>
      <c r="F160" s="73" t="s">
        <v>1278</v>
      </c>
      <c r="G160" s="86" t="s">
        <v>448</v>
      </c>
      <c r="H160" s="86" t="s">
        <v>135</v>
      </c>
      <c r="I160" s="83">
        <v>401896.86308900005</v>
      </c>
      <c r="J160" s="85">
        <v>9315</v>
      </c>
      <c r="K160" s="73"/>
      <c r="L160" s="83">
        <v>37436.692796742005</v>
      </c>
      <c r="M160" s="84">
        <v>1.6075874523560001E-2</v>
      </c>
      <c r="N160" s="84">
        <f t="shared" si="2"/>
        <v>3.4189058129435643E-3</v>
      </c>
      <c r="O160" s="84">
        <f>L160/'סכום נכסי הקרן'!$C$42</f>
        <v>6.0282050194004585E-4</v>
      </c>
    </row>
    <row r="161" spans="2:15">
      <c r="B161" s="76" t="s">
        <v>1279</v>
      </c>
      <c r="C161" s="73" t="s">
        <v>1280</v>
      </c>
      <c r="D161" s="86" t="s">
        <v>122</v>
      </c>
      <c r="E161" s="86" t="s">
        <v>26</v>
      </c>
      <c r="F161" s="73" t="s">
        <v>1281</v>
      </c>
      <c r="G161" s="86" t="s">
        <v>544</v>
      </c>
      <c r="H161" s="86" t="s">
        <v>135</v>
      </c>
      <c r="I161" s="83">
        <v>1136957.6425150002</v>
      </c>
      <c r="J161" s="85">
        <v>716.9</v>
      </c>
      <c r="K161" s="73"/>
      <c r="L161" s="83">
        <v>8150.8493384250014</v>
      </c>
      <c r="M161" s="84">
        <v>8.1605416088035565E-3</v>
      </c>
      <c r="N161" s="84">
        <f t="shared" si="2"/>
        <v>7.4437628171026952E-4</v>
      </c>
      <c r="O161" s="84">
        <f>L161/'סכום נכסי הקרן'!$C$42</f>
        <v>1.3124821458199577E-4</v>
      </c>
    </row>
    <row r="162" spans="2:15">
      <c r="B162" s="76" t="s">
        <v>1282</v>
      </c>
      <c r="C162" s="73" t="s">
        <v>1283</v>
      </c>
      <c r="D162" s="86" t="s">
        <v>122</v>
      </c>
      <c r="E162" s="86" t="s">
        <v>26</v>
      </c>
      <c r="F162" s="73" t="s">
        <v>1284</v>
      </c>
      <c r="G162" s="86" t="s">
        <v>158</v>
      </c>
      <c r="H162" s="86" t="s">
        <v>135</v>
      </c>
      <c r="I162" s="83">
        <v>167813.73642</v>
      </c>
      <c r="J162" s="85">
        <v>540</v>
      </c>
      <c r="K162" s="73"/>
      <c r="L162" s="83">
        <v>906.19417666800007</v>
      </c>
      <c r="M162" s="84">
        <v>2.2137712796845989E-2</v>
      </c>
      <c r="N162" s="84">
        <f t="shared" si="2"/>
        <v>8.2758179390660769E-5</v>
      </c>
      <c r="O162" s="84">
        <f>L162/'סכום נכסי הקרן'!$C$42</f>
        <v>1.4591898686138503E-5</v>
      </c>
    </row>
    <row r="163" spans="2:15">
      <c r="B163" s="76" t="s">
        <v>1285</v>
      </c>
      <c r="C163" s="73" t="s">
        <v>1286</v>
      </c>
      <c r="D163" s="86" t="s">
        <v>122</v>
      </c>
      <c r="E163" s="86" t="s">
        <v>26</v>
      </c>
      <c r="F163" s="73" t="s">
        <v>1287</v>
      </c>
      <c r="G163" s="86" t="s">
        <v>523</v>
      </c>
      <c r="H163" s="86" t="s">
        <v>135</v>
      </c>
      <c r="I163" s="83">
        <v>549672.11380100017</v>
      </c>
      <c r="J163" s="85">
        <v>571.70000000000005</v>
      </c>
      <c r="K163" s="73"/>
      <c r="L163" s="83">
        <v>3142.4754743459998</v>
      </c>
      <c r="M163" s="84">
        <v>9.4082245541855167E-3</v>
      </c>
      <c r="N163" s="84">
        <f t="shared" si="2"/>
        <v>2.8698655953949875E-4</v>
      </c>
      <c r="O163" s="84">
        <f>L163/'סכום נכסי הקרן'!$C$42</f>
        <v>5.0601388671394567E-5</v>
      </c>
    </row>
    <row r="164" spans="2:15">
      <c r="B164" s="76" t="s">
        <v>1288</v>
      </c>
      <c r="C164" s="73" t="s">
        <v>1289</v>
      </c>
      <c r="D164" s="86" t="s">
        <v>122</v>
      </c>
      <c r="E164" s="86" t="s">
        <v>26</v>
      </c>
      <c r="F164" s="73" t="s">
        <v>1290</v>
      </c>
      <c r="G164" s="86" t="s">
        <v>160</v>
      </c>
      <c r="H164" s="86" t="s">
        <v>135</v>
      </c>
      <c r="I164" s="83">
        <v>3354496.6655840003</v>
      </c>
      <c r="J164" s="85">
        <v>53.2</v>
      </c>
      <c r="K164" s="73"/>
      <c r="L164" s="83">
        <v>1784.5922250730002</v>
      </c>
      <c r="M164" s="84">
        <v>2.4433936372640765E-2</v>
      </c>
      <c r="N164" s="84">
        <f t="shared" si="2"/>
        <v>1.6297787748406427E-4</v>
      </c>
      <c r="O164" s="84">
        <f>L164/'סכום נכסי הקרן'!$C$42</f>
        <v>2.873621307089476E-5</v>
      </c>
    </row>
    <row r="165" spans="2:15">
      <c r="B165" s="76" t="s">
        <v>1291</v>
      </c>
      <c r="C165" s="73" t="s">
        <v>1292</v>
      </c>
      <c r="D165" s="86" t="s">
        <v>122</v>
      </c>
      <c r="E165" s="86" t="s">
        <v>26</v>
      </c>
      <c r="F165" s="73" t="s">
        <v>1293</v>
      </c>
      <c r="G165" s="86" t="s">
        <v>1150</v>
      </c>
      <c r="H165" s="86" t="s">
        <v>135</v>
      </c>
      <c r="I165" s="83">
        <v>0.16781400000000002</v>
      </c>
      <c r="J165" s="85">
        <v>967.1</v>
      </c>
      <c r="K165" s="73"/>
      <c r="L165" s="83">
        <v>1.6221990000000002E-3</v>
      </c>
      <c r="M165" s="84">
        <v>8.9992731467682602E-9</v>
      </c>
      <c r="N165" s="84">
        <f t="shared" si="2"/>
        <v>1.4814731688408922E-10</v>
      </c>
      <c r="O165" s="84">
        <f>L165/'סכום נכסי הקרן'!$C$42</f>
        <v>2.6121292837911784E-11</v>
      </c>
    </row>
    <row r="166" spans="2:15">
      <c r="B166" s="76" t="s">
        <v>1294</v>
      </c>
      <c r="C166" s="73" t="s">
        <v>1295</v>
      </c>
      <c r="D166" s="86" t="s">
        <v>122</v>
      </c>
      <c r="E166" s="86" t="s">
        <v>26</v>
      </c>
      <c r="F166" s="73" t="s">
        <v>1296</v>
      </c>
      <c r="G166" s="86" t="s">
        <v>395</v>
      </c>
      <c r="H166" s="86" t="s">
        <v>135</v>
      </c>
      <c r="I166" s="83">
        <v>3277553.8131720005</v>
      </c>
      <c r="J166" s="85">
        <v>1040</v>
      </c>
      <c r="K166" s="73"/>
      <c r="L166" s="83">
        <v>34086.559656986996</v>
      </c>
      <c r="M166" s="84">
        <v>3.0709742001569375E-2</v>
      </c>
      <c r="N166" s="84">
        <f t="shared" si="2"/>
        <v>3.1129549179798924E-3</v>
      </c>
      <c r="O166" s="84">
        <f>L166/'סכום נכסי הקרן'!$C$42</f>
        <v>5.4887532703269269E-4</v>
      </c>
    </row>
    <row r="167" spans="2:15">
      <c r="B167" s="76" t="s">
        <v>1297</v>
      </c>
      <c r="C167" s="73" t="s">
        <v>1298</v>
      </c>
      <c r="D167" s="86" t="s">
        <v>122</v>
      </c>
      <c r="E167" s="86" t="s">
        <v>26</v>
      </c>
      <c r="F167" s="73" t="s">
        <v>1299</v>
      </c>
      <c r="G167" s="86" t="s">
        <v>158</v>
      </c>
      <c r="H167" s="86" t="s">
        <v>135</v>
      </c>
      <c r="I167" s="83">
        <v>1367961.8956470003</v>
      </c>
      <c r="J167" s="85">
        <v>241</v>
      </c>
      <c r="K167" s="73"/>
      <c r="L167" s="83">
        <v>3296.7881685090006</v>
      </c>
      <c r="M167" s="84">
        <v>1.7884523496506051E-2</v>
      </c>
      <c r="N167" s="84">
        <f t="shared" si="2"/>
        <v>3.0107916568794518E-4</v>
      </c>
      <c r="O167" s="84">
        <f>L167/'סכום נכסי הקרן'!$C$42</f>
        <v>5.3086192985069311E-5</v>
      </c>
    </row>
    <row r="168" spans="2:15">
      <c r="B168" s="76" t="s">
        <v>1300</v>
      </c>
      <c r="C168" s="73" t="s">
        <v>1301</v>
      </c>
      <c r="D168" s="86" t="s">
        <v>122</v>
      </c>
      <c r="E168" s="86" t="s">
        <v>26</v>
      </c>
      <c r="F168" s="73" t="s">
        <v>1302</v>
      </c>
      <c r="G168" s="86" t="s">
        <v>487</v>
      </c>
      <c r="H168" s="86" t="s">
        <v>135</v>
      </c>
      <c r="I168" s="83">
        <v>3888.4553110000006</v>
      </c>
      <c r="J168" s="85">
        <v>136.9</v>
      </c>
      <c r="K168" s="73"/>
      <c r="L168" s="83">
        <v>5.3232958120000013</v>
      </c>
      <c r="M168" s="84">
        <v>5.671937699718027E-4</v>
      </c>
      <c r="N168" s="84">
        <f t="shared" si="2"/>
        <v>4.8614996774631785E-7</v>
      </c>
      <c r="O168" s="84">
        <f>L168/'סכום נכסי הקרן'!$C$42</f>
        <v>8.5717824242328725E-8</v>
      </c>
    </row>
    <row r="169" spans="2:15">
      <c r="B169" s="76" t="s">
        <v>1303</v>
      </c>
      <c r="C169" s="73" t="s">
        <v>1304</v>
      </c>
      <c r="D169" s="86" t="s">
        <v>122</v>
      </c>
      <c r="E169" s="86" t="s">
        <v>26</v>
      </c>
      <c r="F169" s="73" t="s">
        <v>1305</v>
      </c>
      <c r="G169" s="86" t="s">
        <v>1306</v>
      </c>
      <c r="H169" s="86" t="s">
        <v>135</v>
      </c>
      <c r="I169" s="83">
        <v>413177.76012500003</v>
      </c>
      <c r="J169" s="85">
        <v>738.2</v>
      </c>
      <c r="K169" s="73"/>
      <c r="L169" s="83">
        <v>3050.0782252430004</v>
      </c>
      <c r="M169" s="84">
        <v>8.2688462718524328E-3</v>
      </c>
      <c r="N169" s="84">
        <f t="shared" si="2"/>
        <v>2.785483811519642E-4</v>
      </c>
      <c r="O169" s="84">
        <f>L169/'סכום נכסי הקרן'!$C$42</f>
        <v>4.9113571454618491E-5</v>
      </c>
    </row>
    <row r="170" spans="2:15">
      <c r="B170" s="76" t="s">
        <v>1307</v>
      </c>
      <c r="C170" s="73" t="s">
        <v>1308</v>
      </c>
      <c r="D170" s="86" t="s">
        <v>122</v>
      </c>
      <c r="E170" s="86" t="s">
        <v>26</v>
      </c>
      <c r="F170" s="73" t="s">
        <v>1309</v>
      </c>
      <c r="G170" s="86" t="s">
        <v>395</v>
      </c>
      <c r="H170" s="86" t="s">
        <v>135</v>
      </c>
      <c r="I170" s="83">
        <v>187724.32772000003</v>
      </c>
      <c r="J170" s="85">
        <v>535.29999999999995</v>
      </c>
      <c r="K170" s="73"/>
      <c r="L170" s="83">
        <v>1004.8883260300001</v>
      </c>
      <c r="M170" s="84">
        <v>1.2507556544718582E-2</v>
      </c>
      <c r="N170" s="84">
        <f t="shared" si="2"/>
        <v>9.1771422167988243E-5</v>
      </c>
      <c r="O170" s="84">
        <f>L170/'סכום נכסי הקרן'!$C$42</f>
        <v>1.6181111092799713E-5</v>
      </c>
    </row>
    <row r="171" spans="2:15">
      <c r="B171" s="76" t="s">
        <v>1310</v>
      </c>
      <c r="C171" s="73" t="s">
        <v>1311</v>
      </c>
      <c r="D171" s="86" t="s">
        <v>122</v>
      </c>
      <c r="E171" s="86" t="s">
        <v>26</v>
      </c>
      <c r="F171" s="73" t="s">
        <v>1312</v>
      </c>
      <c r="G171" s="86" t="s">
        <v>395</v>
      </c>
      <c r="H171" s="86" t="s">
        <v>135</v>
      </c>
      <c r="I171" s="83">
        <v>411859.91376800009</v>
      </c>
      <c r="J171" s="85">
        <v>3273</v>
      </c>
      <c r="K171" s="73"/>
      <c r="L171" s="83">
        <v>13480.174977614002</v>
      </c>
      <c r="M171" s="84">
        <v>1.6009800466284665E-2</v>
      </c>
      <c r="N171" s="84">
        <f t="shared" si="2"/>
        <v>1.2310769233993804E-3</v>
      </c>
      <c r="O171" s="84">
        <f>L171/'סכום נכסי הקרן'!$C$42</f>
        <v>2.1706313349752172E-4</v>
      </c>
    </row>
    <row r="172" spans="2:15">
      <c r="B172" s="76" t="s">
        <v>1313</v>
      </c>
      <c r="C172" s="73" t="s">
        <v>1314</v>
      </c>
      <c r="D172" s="86" t="s">
        <v>122</v>
      </c>
      <c r="E172" s="86" t="s">
        <v>26</v>
      </c>
      <c r="F172" s="73" t="s">
        <v>1315</v>
      </c>
      <c r="G172" s="86" t="s">
        <v>464</v>
      </c>
      <c r="H172" s="86" t="s">
        <v>135</v>
      </c>
      <c r="I172" s="83">
        <v>5714031.0274610007</v>
      </c>
      <c r="J172" s="85">
        <v>161.5</v>
      </c>
      <c r="K172" s="73"/>
      <c r="L172" s="83">
        <v>9228.1601106210001</v>
      </c>
      <c r="M172" s="84">
        <v>2.4979525020806033E-2</v>
      </c>
      <c r="N172" s="84">
        <f t="shared" si="2"/>
        <v>8.4276168347118994E-4</v>
      </c>
      <c r="O172" s="84">
        <f>L172/'סכום נכסי הקרן'!$C$42</f>
        <v>1.4859550067819517E-4</v>
      </c>
    </row>
    <row r="173" spans="2:15">
      <c r="B173" s="76" t="s">
        <v>1316</v>
      </c>
      <c r="C173" s="73" t="s">
        <v>1317</v>
      </c>
      <c r="D173" s="86" t="s">
        <v>122</v>
      </c>
      <c r="E173" s="86" t="s">
        <v>26</v>
      </c>
      <c r="F173" s="73" t="s">
        <v>1318</v>
      </c>
      <c r="G173" s="86" t="s">
        <v>600</v>
      </c>
      <c r="H173" s="86" t="s">
        <v>135</v>
      </c>
      <c r="I173" s="83">
        <v>2288369.1329999999</v>
      </c>
      <c r="J173" s="85">
        <v>424.7</v>
      </c>
      <c r="K173" s="73"/>
      <c r="L173" s="83">
        <v>9718.7037078510002</v>
      </c>
      <c r="M173" s="84">
        <v>7.9592679663316058E-3</v>
      </c>
      <c r="N173" s="84">
        <f t="shared" si="2"/>
        <v>8.8756057543468755E-4</v>
      </c>
      <c r="O173" s="84">
        <f>L173/'סכום נכסי הקרן'!$C$42</f>
        <v>1.5649442858593489E-4</v>
      </c>
    </row>
    <row r="174" spans="2:15">
      <c r="B174" s="76" t="s">
        <v>1319</v>
      </c>
      <c r="C174" s="73" t="s">
        <v>1320</v>
      </c>
      <c r="D174" s="86" t="s">
        <v>122</v>
      </c>
      <c r="E174" s="86" t="s">
        <v>26</v>
      </c>
      <c r="F174" s="73" t="s">
        <v>1321</v>
      </c>
      <c r="G174" s="86" t="s">
        <v>448</v>
      </c>
      <c r="H174" s="86" t="s">
        <v>135</v>
      </c>
      <c r="I174" s="83">
        <v>1922738.5981940003</v>
      </c>
      <c r="J174" s="85">
        <v>570</v>
      </c>
      <c r="K174" s="83">
        <v>189.12441297900003</v>
      </c>
      <c r="L174" s="83">
        <v>11148.734422684003</v>
      </c>
      <c r="M174" s="84">
        <v>1.2608313519058518E-2</v>
      </c>
      <c r="N174" s="84">
        <f t="shared" si="2"/>
        <v>1.018158124480363E-3</v>
      </c>
      <c r="O174" s="84">
        <f>L174/'סכום נכסי הקרן'!$C$42</f>
        <v>1.7952135134286003E-4</v>
      </c>
    </row>
    <row r="175" spans="2:15">
      <c r="B175" s="76" t="s">
        <v>1322</v>
      </c>
      <c r="C175" s="73" t="s">
        <v>1323</v>
      </c>
      <c r="D175" s="86" t="s">
        <v>122</v>
      </c>
      <c r="E175" s="86" t="s">
        <v>26</v>
      </c>
      <c r="F175" s="73" t="s">
        <v>1324</v>
      </c>
      <c r="G175" s="86" t="s">
        <v>600</v>
      </c>
      <c r="H175" s="86" t="s">
        <v>135</v>
      </c>
      <c r="I175" s="83">
        <v>35697.795684999997</v>
      </c>
      <c r="J175" s="85">
        <v>18850</v>
      </c>
      <c r="K175" s="73"/>
      <c r="L175" s="83">
        <v>6729.0344866390005</v>
      </c>
      <c r="M175" s="84">
        <v>1.5856638116292746E-2</v>
      </c>
      <c r="N175" s="84">
        <f t="shared" si="2"/>
        <v>6.1452904632296808E-4</v>
      </c>
      <c r="O175" s="84">
        <f>L175/'סכום נכסי הקרן'!$C$42</f>
        <v>1.0835358691621971E-4</v>
      </c>
    </row>
    <row r="176" spans="2:15">
      <c r="B176" s="76" t="s">
        <v>1325</v>
      </c>
      <c r="C176" s="73" t="s">
        <v>1326</v>
      </c>
      <c r="D176" s="86" t="s">
        <v>122</v>
      </c>
      <c r="E176" s="86" t="s">
        <v>26</v>
      </c>
      <c r="F176" s="73" t="s">
        <v>1327</v>
      </c>
      <c r="G176" s="86" t="s">
        <v>1328</v>
      </c>
      <c r="H176" s="86" t="s">
        <v>135</v>
      </c>
      <c r="I176" s="83">
        <v>168748.15381600003</v>
      </c>
      <c r="J176" s="85">
        <v>2052</v>
      </c>
      <c r="K176" s="73"/>
      <c r="L176" s="83">
        <v>3462.712116304001</v>
      </c>
      <c r="M176" s="84">
        <v>2.9360874677246515E-3</v>
      </c>
      <c r="N176" s="84">
        <f t="shared" si="2"/>
        <v>3.1623216952572647E-4</v>
      </c>
      <c r="O176" s="84">
        <f>L176/'סכום נכסי הקרן'!$C$42</f>
        <v>5.5757966318165678E-5</v>
      </c>
    </row>
    <row r="177" spans="2:15">
      <c r="B177" s="76" t="s">
        <v>1329</v>
      </c>
      <c r="C177" s="73" t="s">
        <v>1330</v>
      </c>
      <c r="D177" s="86" t="s">
        <v>122</v>
      </c>
      <c r="E177" s="86" t="s">
        <v>26</v>
      </c>
      <c r="F177" s="73" t="s">
        <v>525</v>
      </c>
      <c r="G177" s="86" t="s">
        <v>448</v>
      </c>
      <c r="H177" s="86" t="s">
        <v>135</v>
      </c>
      <c r="I177" s="83">
        <v>272542.25924700004</v>
      </c>
      <c r="J177" s="85">
        <v>7</v>
      </c>
      <c r="K177" s="73"/>
      <c r="L177" s="83">
        <v>19.077958020000001</v>
      </c>
      <c r="M177" s="84">
        <v>1.1088026428088253E-2</v>
      </c>
      <c r="N177" s="84">
        <f t="shared" si="2"/>
        <v>1.7422944363116306E-6</v>
      </c>
      <c r="O177" s="84">
        <f>L177/'סכום נכסי הקרן'!$C$42</f>
        <v>3.0720086018411282E-7</v>
      </c>
    </row>
    <row r="178" spans="2:15">
      <c r="B178" s="76" t="s">
        <v>1331</v>
      </c>
      <c r="C178" s="73" t="s">
        <v>1332</v>
      </c>
      <c r="D178" s="86" t="s">
        <v>122</v>
      </c>
      <c r="E178" s="86" t="s">
        <v>26</v>
      </c>
      <c r="F178" s="73" t="s">
        <v>630</v>
      </c>
      <c r="G178" s="86" t="s">
        <v>487</v>
      </c>
      <c r="H178" s="86" t="s">
        <v>135</v>
      </c>
      <c r="I178" s="83">
        <v>508526.47400000005</v>
      </c>
      <c r="J178" s="85">
        <v>429</v>
      </c>
      <c r="K178" s="73"/>
      <c r="L178" s="83">
        <v>2181.5785734600004</v>
      </c>
      <c r="M178" s="84">
        <v>2.7524022782707365E-3</v>
      </c>
      <c r="N178" s="84">
        <f t="shared" si="2"/>
        <v>1.992326540886278E-4</v>
      </c>
      <c r="O178" s="84">
        <f>L178/'סכום נכסי הקרן'!$C$42</f>
        <v>3.5128644985148251E-5</v>
      </c>
    </row>
    <row r="179" spans="2:15">
      <c r="B179" s="76" t="s">
        <v>1333</v>
      </c>
      <c r="C179" s="73" t="s">
        <v>1334</v>
      </c>
      <c r="D179" s="86" t="s">
        <v>122</v>
      </c>
      <c r="E179" s="86" t="s">
        <v>26</v>
      </c>
      <c r="F179" s="73" t="s">
        <v>1335</v>
      </c>
      <c r="G179" s="86" t="s">
        <v>962</v>
      </c>
      <c r="H179" s="86" t="s">
        <v>135</v>
      </c>
      <c r="I179" s="83">
        <v>216997.90845900003</v>
      </c>
      <c r="J179" s="85">
        <v>8299</v>
      </c>
      <c r="K179" s="73"/>
      <c r="L179" s="83">
        <v>18008.656422995999</v>
      </c>
      <c r="M179" s="84">
        <v>1.7252818275744677E-2</v>
      </c>
      <c r="N179" s="84">
        <f t="shared" si="2"/>
        <v>1.644640472441591E-3</v>
      </c>
      <c r="O179" s="84">
        <f>L179/'סכום נכסי הקרן'!$C$42</f>
        <v>2.89982541009099E-4</v>
      </c>
    </row>
    <row r="180" spans="2:15">
      <c r="B180" s="76" t="s">
        <v>1336</v>
      </c>
      <c r="C180" s="73" t="s">
        <v>1337</v>
      </c>
      <c r="D180" s="86" t="s">
        <v>122</v>
      </c>
      <c r="E180" s="86" t="s">
        <v>26</v>
      </c>
      <c r="F180" s="73" t="s">
        <v>1338</v>
      </c>
      <c r="G180" s="86" t="s">
        <v>395</v>
      </c>
      <c r="H180" s="86" t="s">
        <v>135</v>
      </c>
      <c r="I180" s="83">
        <v>2105234.0024450002</v>
      </c>
      <c r="J180" s="85">
        <v>279.10000000000002</v>
      </c>
      <c r="K180" s="73"/>
      <c r="L180" s="83">
        <v>5875.7081003150006</v>
      </c>
      <c r="M180" s="84">
        <v>2.4652304746524842E-2</v>
      </c>
      <c r="N180" s="84">
        <f t="shared" si="2"/>
        <v>5.3659901766415596E-4</v>
      </c>
      <c r="O180" s="84">
        <f>L180/'סכום נכסי הקרן'!$C$42</f>
        <v>9.4612986395885133E-5</v>
      </c>
    </row>
    <row r="181" spans="2:15">
      <c r="B181" s="76" t="s">
        <v>1339</v>
      </c>
      <c r="C181" s="73" t="s">
        <v>1340</v>
      </c>
      <c r="D181" s="86" t="s">
        <v>122</v>
      </c>
      <c r="E181" s="86" t="s">
        <v>26</v>
      </c>
      <c r="F181" s="73" t="s">
        <v>638</v>
      </c>
      <c r="G181" s="86" t="s">
        <v>308</v>
      </c>
      <c r="H181" s="86" t="s">
        <v>135</v>
      </c>
      <c r="I181" s="83">
        <v>2822321.9307000004</v>
      </c>
      <c r="J181" s="85">
        <v>470.9</v>
      </c>
      <c r="K181" s="73"/>
      <c r="L181" s="83">
        <v>13290.313971666003</v>
      </c>
      <c r="M181" s="84">
        <v>3.9694981685007451E-2</v>
      </c>
      <c r="N181" s="84">
        <f t="shared" si="2"/>
        <v>1.2137378678259826E-3</v>
      </c>
      <c r="O181" s="84">
        <f>L181/'סכום נכסי הקרן'!$C$42</f>
        <v>2.1400591614325864E-4</v>
      </c>
    </row>
    <row r="182" spans="2:15">
      <c r="B182" s="76" t="s">
        <v>1341</v>
      </c>
      <c r="C182" s="73" t="s">
        <v>1342</v>
      </c>
      <c r="D182" s="86" t="s">
        <v>122</v>
      </c>
      <c r="E182" s="86" t="s">
        <v>26</v>
      </c>
      <c r="F182" s="73" t="s">
        <v>1343</v>
      </c>
      <c r="G182" s="86" t="s">
        <v>160</v>
      </c>
      <c r="H182" s="86" t="s">
        <v>135</v>
      </c>
      <c r="I182" s="83">
        <v>478269.14879700006</v>
      </c>
      <c r="J182" s="85">
        <v>47.4</v>
      </c>
      <c r="K182" s="73"/>
      <c r="L182" s="83">
        <v>226.69957653000003</v>
      </c>
      <c r="M182" s="84">
        <v>1.2181216976648505E-2</v>
      </c>
      <c r="N182" s="84">
        <f t="shared" si="2"/>
        <v>2.0703337877583911E-5</v>
      </c>
      <c r="O182" s="84">
        <f>L182/'סכום נכסי הקרן'!$C$42</f>
        <v>3.6504066546525572E-6</v>
      </c>
    </row>
    <row r="183" spans="2:15">
      <c r="B183" s="76" t="s">
        <v>1344</v>
      </c>
      <c r="C183" s="73" t="s">
        <v>1345</v>
      </c>
      <c r="D183" s="86" t="s">
        <v>122</v>
      </c>
      <c r="E183" s="86" t="s">
        <v>26</v>
      </c>
      <c r="F183" s="73" t="s">
        <v>1346</v>
      </c>
      <c r="G183" s="86" t="s">
        <v>487</v>
      </c>
      <c r="H183" s="86" t="s">
        <v>135</v>
      </c>
      <c r="I183" s="83">
        <v>583330.46406200016</v>
      </c>
      <c r="J183" s="85">
        <v>3146</v>
      </c>
      <c r="K183" s="73"/>
      <c r="L183" s="83">
        <v>18351.576399396003</v>
      </c>
      <c r="M183" s="84">
        <v>1.634436716340712E-2</v>
      </c>
      <c r="N183" s="84">
        <f t="shared" si="2"/>
        <v>1.6759576378507768E-3</v>
      </c>
      <c r="O183" s="84">
        <f>L183/'סכום נכסי הקרן'!$C$42</f>
        <v>2.955043747197068E-4</v>
      </c>
    </row>
    <row r="184" spans="2:15">
      <c r="B184" s="76" t="s">
        <v>1347</v>
      </c>
      <c r="C184" s="73" t="s">
        <v>1348</v>
      </c>
      <c r="D184" s="86" t="s">
        <v>122</v>
      </c>
      <c r="E184" s="86" t="s">
        <v>26</v>
      </c>
      <c r="F184" s="73" t="s">
        <v>1349</v>
      </c>
      <c r="G184" s="86" t="s">
        <v>395</v>
      </c>
      <c r="H184" s="86" t="s">
        <v>135</v>
      </c>
      <c r="I184" s="83">
        <v>127131.61850000001</v>
      </c>
      <c r="J184" s="85">
        <v>5515</v>
      </c>
      <c r="K184" s="83">
        <v>76.278971100000007</v>
      </c>
      <c r="L184" s="83">
        <v>7087.5877313750016</v>
      </c>
      <c r="M184" s="84">
        <v>1.5127872926533236E-2</v>
      </c>
      <c r="N184" s="84">
        <f t="shared" si="2"/>
        <v>6.4727391989749419E-4</v>
      </c>
      <c r="O184" s="84">
        <f>L184/'סכום נכסי הקרן'!$C$42</f>
        <v>1.1412715372505916E-4</v>
      </c>
    </row>
    <row r="185" spans="2:15">
      <c r="B185" s="76" t="s">
        <v>1350</v>
      </c>
      <c r="C185" s="73" t="s">
        <v>1351</v>
      </c>
      <c r="D185" s="86" t="s">
        <v>122</v>
      </c>
      <c r="E185" s="86" t="s">
        <v>26</v>
      </c>
      <c r="F185" s="73" t="s">
        <v>1352</v>
      </c>
      <c r="G185" s="86" t="s">
        <v>395</v>
      </c>
      <c r="H185" s="86" t="s">
        <v>135</v>
      </c>
      <c r="I185" s="83">
        <v>498506.46835600008</v>
      </c>
      <c r="J185" s="85">
        <v>1053</v>
      </c>
      <c r="K185" s="73"/>
      <c r="L185" s="83">
        <v>5249.2731117920011</v>
      </c>
      <c r="M185" s="84">
        <v>2.9897161597069462E-2</v>
      </c>
      <c r="N185" s="84">
        <f t="shared" si="2"/>
        <v>4.7938984495969888E-4</v>
      </c>
      <c r="O185" s="84">
        <f>L185/'סכום נכסי הקרן'!$C$42</f>
        <v>8.4525881312524107E-5</v>
      </c>
    </row>
    <row r="186" spans="2:15">
      <c r="B186" s="76" t="s">
        <v>1353</v>
      </c>
      <c r="C186" s="73" t="s">
        <v>1354</v>
      </c>
      <c r="D186" s="86" t="s">
        <v>122</v>
      </c>
      <c r="E186" s="86" t="s">
        <v>26</v>
      </c>
      <c r="F186" s="73" t="s">
        <v>1355</v>
      </c>
      <c r="G186" s="86" t="s">
        <v>129</v>
      </c>
      <c r="H186" s="86" t="s">
        <v>135</v>
      </c>
      <c r="I186" s="83">
        <v>404405.67844900006</v>
      </c>
      <c r="J186" s="85">
        <v>1233</v>
      </c>
      <c r="K186" s="73"/>
      <c r="L186" s="83">
        <v>4986.3220152700014</v>
      </c>
      <c r="M186" s="84">
        <v>2.0219272958802062E-2</v>
      </c>
      <c r="N186" s="84">
        <f t="shared" si="2"/>
        <v>4.5537583717060307E-4</v>
      </c>
      <c r="O186" s="84">
        <f>L186/'סכום נכסי הקרן'!$C$42</f>
        <v>8.0291738279332018E-5</v>
      </c>
    </row>
    <row r="187" spans="2:15">
      <c r="B187" s="72"/>
      <c r="C187" s="73"/>
      <c r="D187" s="73"/>
      <c r="E187" s="73"/>
      <c r="F187" s="73"/>
      <c r="G187" s="73"/>
      <c r="H187" s="73"/>
      <c r="I187" s="83"/>
      <c r="J187" s="85"/>
      <c r="K187" s="73"/>
      <c r="L187" s="73"/>
      <c r="M187" s="73"/>
      <c r="N187" s="84"/>
      <c r="O187" s="73"/>
    </row>
    <row r="188" spans="2:15">
      <c r="B188" s="70" t="s">
        <v>203</v>
      </c>
      <c r="C188" s="71"/>
      <c r="D188" s="71"/>
      <c r="E188" s="71"/>
      <c r="F188" s="71"/>
      <c r="G188" s="71"/>
      <c r="H188" s="71"/>
      <c r="I188" s="80"/>
      <c r="J188" s="82"/>
      <c r="K188" s="80">
        <v>291.727912624</v>
      </c>
      <c r="L188" s="80">
        <f>L189+L221</f>
        <v>2805189.5066486155</v>
      </c>
      <c r="M188" s="71"/>
      <c r="N188" s="81">
        <f t="shared" si="2"/>
        <v>0.25618391995149442</v>
      </c>
      <c r="O188" s="81">
        <f>L188/'סכום נכסי הקרן'!$C$42</f>
        <v>4.5170276007447767E-2</v>
      </c>
    </row>
    <row r="189" spans="2:15">
      <c r="B189" s="92" t="s">
        <v>66</v>
      </c>
      <c r="C189" s="71"/>
      <c r="D189" s="71"/>
      <c r="E189" s="71"/>
      <c r="F189" s="71"/>
      <c r="G189" s="71"/>
      <c r="H189" s="71"/>
      <c r="I189" s="80"/>
      <c r="J189" s="82"/>
      <c r="K189" s="71"/>
      <c r="L189" s="80">
        <f>SUM(L190:L219)</f>
        <v>1020061.4501237671</v>
      </c>
      <c r="M189" s="71"/>
      <c r="N189" s="81">
        <f t="shared" si="2"/>
        <v>9.3157107662333219E-2</v>
      </c>
      <c r="O189" s="81">
        <f>L189/'סכום נכסי הקרן'!$C$42</f>
        <v>1.6425434765616219E-2</v>
      </c>
    </row>
    <row r="190" spans="2:15">
      <c r="B190" s="76" t="s">
        <v>1356</v>
      </c>
      <c r="C190" s="73" t="s">
        <v>1357</v>
      </c>
      <c r="D190" s="86" t="s">
        <v>1358</v>
      </c>
      <c r="E190" s="86" t="s">
        <v>26</v>
      </c>
      <c r="F190" s="73" t="s">
        <v>1359</v>
      </c>
      <c r="G190" s="86" t="s">
        <v>1360</v>
      </c>
      <c r="H190" s="86" t="s">
        <v>134</v>
      </c>
      <c r="I190" s="83">
        <v>355968.53180000006</v>
      </c>
      <c r="J190" s="85">
        <v>233</v>
      </c>
      <c r="K190" s="73"/>
      <c r="L190" s="83">
        <v>3171.6511408550009</v>
      </c>
      <c r="M190" s="84">
        <v>4.5929100334537922E-3</v>
      </c>
      <c r="N190" s="84">
        <f t="shared" si="2"/>
        <v>2.8965102716129701E-4</v>
      </c>
      <c r="O190" s="84">
        <f>L190/'סכום נכסי הקרן'!$C$42</f>
        <v>5.1071186845738696E-5</v>
      </c>
    </row>
    <row r="191" spans="2:15">
      <c r="B191" s="76" t="s">
        <v>1361</v>
      </c>
      <c r="C191" s="73" t="s">
        <v>1362</v>
      </c>
      <c r="D191" s="86" t="s">
        <v>1358</v>
      </c>
      <c r="E191" s="86" t="s">
        <v>26</v>
      </c>
      <c r="F191" s="73" t="s">
        <v>1363</v>
      </c>
      <c r="G191" s="86" t="s">
        <v>158</v>
      </c>
      <c r="H191" s="86" t="s">
        <v>134</v>
      </c>
      <c r="I191" s="83">
        <v>245802.66847100004</v>
      </c>
      <c r="J191" s="85">
        <v>68.599999999999994</v>
      </c>
      <c r="K191" s="73"/>
      <c r="L191" s="83">
        <v>644.80529127300008</v>
      </c>
      <c r="M191" s="84">
        <v>1.3717795117243463E-2</v>
      </c>
      <c r="N191" s="84">
        <f t="shared" si="2"/>
        <v>5.8886840526198439E-5</v>
      </c>
      <c r="O191" s="84">
        <f>L191/'סכום נכסי הקרן'!$C$42</f>
        <v>1.0382910997218613E-5</v>
      </c>
    </row>
    <row r="192" spans="2:15">
      <c r="B192" s="76" t="s">
        <v>1364</v>
      </c>
      <c r="C192" s="73" t="s">
        <v>1365</v>
      </c>
      <c r="D192" s="86" t="s">
        <v>1358</v>
      </c>
      <c r="E192" s="86" t="s">
        <v>26</v>
      </c>
      <c r="F192" s="73" t="s">
        <v>1121</v>
      </c>
      <c r="G192" s="86" t="s">
        <v>935</v>
      </c>
      <c r="H192" s="86" t="s">
        <v>134</v>
      </c>
      <c r="I192" s="83">
        <v>286802.06622899999</v>
      </c>
      <c r="J192" s="85">
        <v>6226</v>
      </c>
      <c r="K192" s="73"/>
      <c r="L192" s="83">
        <v>68282.478364455994</v>
      </c>
      <c r="M192" s="84">
        <v>6.4134091842980474E-3</v>
      </c>
      <c r="N192" s="84">
        <f t="shared" si="2"/>
        <v>6.2358970507872501E-3</v>
      </c>
      <c r="O192" s="84">
        <f>L192/'סכום נכסי הקרן'!$C$42</f>
        <v>1.0995115969473107E-3</v>
      </c>
    </row>
    <row r="193" spans="2:15">
      <c r="B193" s="76" t="s">
        <v>1366</v>
      </c>
      <c r="C193" s="73" t="s">
        <v>1367</v>
      </c>
      <c r="D193" s="86" t="s">
        <v>1358</v>
      </c>
      <c r="E193" s="86" t="s">
        <v>26</v>
      </c>
      <c r="F193" s="73" t="s">
        <v>1368</v>
      </c>
      <c r="G193" s="86" t="s">
        <v>754</v>
      </c>
      <c r="H193" s="86" t="s">
        <v>134</v>
      </c>
      <c r="I193" s="83">
        <v>22883.691330000005</v>
      </c>
      <c r="J193" s="85">
        <v>13328</v>
      </c>
      <c r="K193" s="73"/>
      <c r="L193" s="83">
        <v>11662.964366888002</v>
      </c>
      <c r="M193" s="84">
        <v>1.9559755564376355E-4</v>
      </c>
      <c r="N193" s="84">
        <f t="shared" si="2"/>
        <v>1.0651201719821043E-3</v>
      </c>
      <c r="O193" s="84">
        <f>L193/'סכום נכסי הקרן'!$C$42</f>
        <v>1.8780168622074841E-4</v>
      </c>
    </row>
    <row r="194" spans="2:15">
      <c r="B194" s="76" t="s">
        <v>1369</v>
      </c>
      <c r="C194" s="73" t="s">
        <v>1370</v>
      </c>
      <c r="D194" s="86" t="s">
        <v>1358</v>
      </c>
      <c r="E194" s="86" t="s">
        <v>26</v>
      </c>
      <c r="F194" s="73" t="s">
        <v>1371</v>
      </c>
      <c r="G194" s="86" t="s">
        <v>754</v>
      </c>
      <c r="H194" s="86" t="s">
        <v>134</v>
      </c>
      <c r="I194" s="83">
        <v>23900.744278000002</v>
      </c>
      <c r="J194" s="85">
        <v>16377</v>
      </c>
      <c r="K194" s="73"/>
      <c r="L194" s="83">
        <v>14967.995980920003</v>
      </c>
      <c r="M194" s="84">
        <v>5.7226640748035695E-4</v>
      </c>
      <c r="N194" s="84">
        <f t="shared" si="2"/>
        <v>1.3669521702979284E-3</v>
      </c>
      <c r="O194" s="84">
        <f>L194/'סכום נכסי הקרן'!$C$42</f>
        <v>2.4102061844095453E-4</v>
      </c>
    </row>
    <row r="195" spans="2:15">
      <c r="B195" s="76" t="s">
        <v>1372</v>
      </c>
      <c r="C195" s="73" t="s">
        <v>1373</v>
      </c>
      <c r="D195" s="86" t="s">
        <v>1358</v>
      </c>
      <c r="E195" s="86" t="s">
        <v>26</v>
      </c>
      <c r="F195" s="73" t="s">
        <v>640</v>
      </c>
      <c r="G195" s="86" t="s">
        <v>530</v>
      </c>
      <c r="H195" s="86" t="s">
        <v>134</v>
      </c>
      <c r="I195" s="83">
        <v>1779.8426590000004</v>
      </c>
      <c r="J195" s="85">
        <v>19798</v>
      </c>
      <c r="K195" s="73"/>
      <c r="L195" s="83">
        <v>1347.4753065810003</v>
      </c>
      <c r="M195" s="84">
        <v>4.0084098896574142E-5</v>
      </c>
      <c r="N195" s="84">
        <f t="shared" si="2"/>
        <v>1.2305817673265775E-4</v>
      </c>
      <c r="O195" s="84">
        <f>L195/'סכום נכסי הקרן'!$C$42</f>
        <v>2.1697582771939364E-5</v>
      </c>
    </row>
    <row r="196" spans="2:15">
      <c r="B196" s="76" t="s">
        <v>1376</v>
      </c>
      <c r="C196" s="73" t="s">
        <v>1377</v>
      </c>
      <c r="D196" s="86" t="s">
        <v>1358</v>
      </c>
      <c r="E196" s="86" t="s">
        <v>26</v>
      </c>
      <c r="F196" s="73" t="s">
        <v>609</v>
      </c>
      <c r="G196" s="86" t="s">
        <v>523</v>
      </c>
      <c r="H196" s="86" t="s">
        <v>134</v>
      </c>
      <c r="I196" s="83">
        <v>414632.40010400006</v>
      </c>
      <c r="J196" s="85">
        <v>1569</v>
      </c>
      <c r="K196" s="73"/>
      <c r="L196" s="83">
        <v>24877.346935129</v>
      </c>
      <c r="M196" s="84">
        <v>3.5180887592119042E-3</v>
      </c>
      <c r="N196" s="84">
        <f t="shared" si="2"/>
        <v>2.2719236047081654E-3</v>
      </c>
      <c r="O196" s="84">
        <f>L196/'סכום נכסי הקרן'!$C$42</f>
        <v>4.0058492473662711E-4</v>
      </c>
    </row>
    <row r="197" spans="2:15">
      <c r="B197" s="76" t="s">
        <v>1378</v>
      </c>
      <c r="C197" s="73" t="s">
        <v>1379</v>
      </c>
      <c r="D197" s="86" t="s">
        <v>1380</v>
      </c>
      <c r="E197" s="86" t="s">
        <v>26</v>
      </c>
      <c r="F197" s="73" t="s">
        <v>1381</v>
      </c>
      <c r="G197" s="86" t="s">
        <v>751</v>
      </c>
      <c r="H197" s="86" t="s">
        <v>134</v>
      </c>
      <c r="I197" s="83">
        <v>89743.480815000017</v>
      </c>
      <c r="J197" s="85">
        <v>2447</v>
      </c>
      <c r="K197" s="73"/>
      <c r="L197" s="83">
        <v>8397.5918578980018</v>
      </c>
      <c r="M197" s="84">
        <v>2.3474925575810478E-3</v>
      </c>
      <c r="N197" s="84">
        <f t="shared" si="2"/>
        <v>7.6691004126821843E-4</v>
      </c>
      <c r="O197" s="84">
        <f>L197/'סכום נכסי הקרן'!$C$42</f>
        <v>1.3522136066747504E-4</v>
      </c>
    </row>
    <row r="198" spans="2:15">
      <c r="B198" s="76" t="s">
        <v>1382</v>
      </c>
      <c r="C198" s="73" t="s">
        <v>1383</v>
      </c>
      <c r="D198" s="86" t="s">
        <v>1358</v>
      </c>
      <c r="E198" s="86" t="s">
        <v>26</v>
      </c>
      <c r="F198" s="73" t="s">
        <v>1384</v>
      </c>
      <c r="G198" s="86" t="s">
        <v>1385</v>
      </c>
      <c r="H198" s="86" t="s">
        <v>134</v>
      </c>
      <c r="I198" s="83">
        <v>122554.88023400001</v>
      </c>
      <c r="J198" s="85">
        <v>3974</v>
      </c>
      <c r="K198" s="73"/>
      <c r="L198" s="83">
        <v>18624.145516469005</v>
      </c>
      <c r="M198" s="84">
        <v>7.461323208685412E-4</v>
      </c>
      <c r="N198" s="84">
        <f t="shared" si="2"/>
        <v>1.7008500113264297E-3</v>
      </c>
      <c r="O198" s="84">
        <f>L198/'סכום נכסי הקרן'!$C$42</f>
        <v>2.9989339094128935E-4</v>
      </c>
    </row>
    <row r="199" spans="2:15">
      <c r="B199" s="76" t="s">
        <v>1386</v>
      </c>
      <c r="C199" s="73" t="s">
        <v>1387</v>
      </c>
      <c r="D199" s="86" t="s">
        <v>1358</v>
      </c>
      <c r="E199" s="86" t="s">
        <v>26</v>
      </c>
      <c r="F199" s="73" t="s">
        <v>1388</v>
      </c>
      <c r="G199" s="86" t="s">
        <v>799</v>
      </c>
      <c r="H199" s="86" t="s">
        <v>134</v>
      </c>
      <c r="I199" s="83">
        <v>187942.73984000002</v>
      </c>
      <c r="J199" s="85">
        <v>3046</v>
      </c>
      <c r="K199" s="73"/>
      <c r="L199" s="83">
        <v>21891.389911410002</v>
      </c>
      <c r="M199" s="84">
        <v>2.262160528486149E-3</v>
      </c>
      <c r="N199" s="84">
        <f t="shared" si="2"/>
        <v>1.9992310920169541E-3</v>
      </c>
      <c r="O199" s="84">
        <f>L199/'סכום נכסי הקרן'!$C$42</f>
        <v>3.5250385834589241E-4</v>
      </c>
    </row>
    <row r="200" spans="2:15">
      <c r="B200" s="76" t="s">
        <v>1389</v>
      </c>
      <c r="C200" s="73" t="s">
        <v>1390</v>
      </c>
      <c r="D200" s="86" t="s">
        <v>1358</v>
      </c>
      <c r="E200" s="86" t="s">
        <v>26</v>
      </c>
      <c r="F200" s="73" t="s">
        <v>1391</v>
      </c>
      <c r="G200" s="86" t="s">
        <v>1360</v>
      </c>
      <c r="H200" s="86" t="s">
        <v>134</v>
      </c>
      <c r="I200" s="83">
        <v>1066634.2792150003</v>
      </c>
      <c r="J200" s="85">
        <v>195</v>
      </c>
      <c r="K200" s="73"/>
      <c r="L200" s="83">
        <v>7953.6784932500013</v>
      </c>
      <c r="M200" s="84">
        <v>6.5241851018262237E-3</v>
      </c>
      <c r="N200" s="84">
        <f t="shared" si="2"/>
        <v>7.2636965510006668E-4</v>
      </c>
      <c r="O200" s="84">
        <f>L200/'סכום נכסי הקרן'!$C$42</f>
        <v>1.2807329129211904E-4</v>
      </c>
    </row>
    <row r="201" spans="2:15">
      <c r="B201" s="76" t="s">
        <v>1392</v>
      </c>
      <c r="C201" s="73" t="s">
        <v>1393</v>
      </c>
      <c r="D201" s="86" t="s">
        <v>1358</v>
      </c>
      <c r="E201" s="86" t="s">
        <v>26</v>
      </c>
      <c r="F201" s="73" t="s">
        <v>1394</v>
      </c>
      <c r="G201" s="86" t="s">
        <v>754</v>
      </c>
      <c r="H201" s="86" t="s">
        <v>134</v>
      </c>
      <c r="I201" s="83">
        <v>97649.033380000008</v>
      </c>
      <c r="J201" s="85">
        <v>2536</v>
      </c>
      <c r="K201" s="73"/>
      <c r="L201" s="83">
        <v>9469.6751559250006</v>
      </c>
      <c r="M201" s="84">
        <v>9.408454263437247E-4</v>
      </c>
      <c r="N201" s="84">
        <f t="shared" si="2"/>
        <v>8.6481804397253845E-4</v>
      </c>
      <c r="O201" s="84">
        <f>L201/'סכום נכסי הקרן'!$C$42</f>
        <v>1.524844718976E-4</v>
      </c>
    </row>
    <row r="202" spans="2:15">
      <c r="B202" s="76" t="s">
        <v>1395</v>
      </c>
      <c r="C202" s="73" t="s">
        <v>1396</v>
      </c>
      <c r="D202" s="86" t="s">
        <v>1358</v>
      </c>
      <c r="E202" s="86" t="s">
        <v>26</v>
      </c>
      <c r="F202" s="73" t="s">
        <v>1397</v>
      </c>
      <c r="G202" s="86" t="s">
        <v>708</v>
      </c>
      <c r="H202" s="86" t="s">
        <v>134</v>
      </c>
      <c r="I202" s="83">
        <v>119168.60244400002</v>
      </c>
      <c r="J202" s="85">
        <v>1891</v>
      </c>
      <c r="K202" s="73"/>
      <c r="L202" s="83">
        <v>8617.3009116870016</v>
      </c>
      <c r="M202" s="84">
        <v>2.3778661948205414E-3</v>
      </c>
      <c r="N202" s="84">
        <f t="shared" ref="N202:N221" si="3">IFERROR(L202/$L$11,0)</f>
        <v>7.8697496968574442E-4</v>
      </c>
      <c r="O202" s="84">
        <f>L202/'סכום נכסי הקרן'!$C$42</f>
        <v>1.387592031474439E-4</v>
      </c>
    </row>
    <row r="203" spans="2:15">
      <c r="B203" s="76" t="s">
        <v>1398</v>
      </c>
      <c r="C203" s="73" t="s">
        <v>1399</v>
      </c>
      <c r="D203" s="86" t="s">
        <v>1358</v>
      </c>
      <c r="E203" s="86" t="s">
        <v>26</v>
      </c>
      <c r="F203" s="73" t="s">
        <v>1400</v>
      </c>
      <c r="G203" s="86" t="s">
        <v>716</v>
      </c>
      <c r="H203" s="86" t="s">
        <v>134</v>
      </c>
      <c r="I203" s="83">
        <v>67939.136926000021</v>
      </c>
      <c r="J203" s="85">
        <v>4155</v>
      </c>
      <c r="K203" s="73"/>
      <c r="L203" s="83">
        <v>10794.659236652002</v>
      </c>
      <c r="M203" s="84">
        <v>7.2151262706679541E-4</v>
      </c>
      <c r="N203" s="84">
        <f t="shared" si="3"/>
        <v>9.8582220959823321E-4</v>
      </c>
      <c r="O203" s="84">
        <f>L203/'סכום נכסי הקרן'!$C$42</f>
        <v>1.738198920145162E-4</v>
      </c>
    </row>
    <row r="204" spans="2:15">
      <c r="B204" s="76" t="s">
        <v>1401</v>
      </c>
      <c r="C204" s="73" t="s">
        <v>1402</v>
      </c>
      <c r="D204" s="86" t="s">
        <v>1358</v>
      </c>
      <c r="E204" s="86" t="s">
        <v>26</v>
      </c>
      <c r="F204" s="73" t="s">
        <v>1403</v>
      </c>
      <c r="G204" s="86" t="s">
        <v>754</v>
      </c>
      <c r="H204" s="86" t="s">
        <v>134</v>
      </c>
      <c r="I204" s="83">
        <v>25205.899332000005</v>
      </c>
      <c r="J204" s="85">
        <v>15922</v>
      </c>
      <c r="K204" s="73"/>
      <c r="L204" s="83">
        <v>15346.795307842001</v>
      </c>
      <c r="M204" s="84">
        <v>5.2800638964438048E-4</v>
      </c>
      <c r="N204" s="84">
        <f t="shared" si="3"/>
        <v>1.4015460172433359E-3</v>
      </c>
      <c r="O204" s="84">
        <f>L204/'סכום נכסי הקרן'!$C$42</f>
        <v>2.4712019570942369E-4</v>
      </c>
    </row>
    <row r="205" spans="2:15">
      <c r="B205" s="76" t="s">
        <v>1404</v>
      </c>
      <c r="C205" s="73" t="s">
        <v>1405</v>
      </c>
      <c r="D205" s="86" t="s">
        <v>1358</v>
      </c>
      <c r="E205" s="86" t="s">
        <v>26</v>
      </c>
      <c r="F205" s="73" t="s">
        <v>954</v>
      </c>
      <c r="G205" s="86" t="s">
        <v>160</v>
      </c>
      <c r="H205" s="86" t="s">
        <v>134</v>
      </c>
      <c r="I205" s="83">
        <v>294124.08466400002</v>
      </c>
      <c r="J205" s="85">
        <v>17000</v>
      </c>
      <c r="K205" s="73"/>
      <c r="L205" s="83">
        <v>191204.18495869206</v>
      </c>
      <c r="M205" s="84">
        <v>4.6442765914736011E-3</v>
      </c>
      <c r="N205" s="84">
        <f t="shared" si="3"/>
        <v>1.7461721390926364E-2</v>
      </c>
      <c r="O205" s="84">
        <f>L205/'סכום נכסי הקרן'!$C$42</f>
        <v>3.0788457563715932E-3</v>
      </c>
    </row>
    <row r="206" spans="2:15">
      <c r="B206" s="76" t="s">
        <v>1406</v>
      </c>
      <c r="C206" s="73" t="s">
        <v>1407</v>
      </c>
      <c r="D206" s="86" t="s">
        <v>1358</v>
      </c>
      <c r="E206" s="86" t="s">
        <v>26</v>
      </c>
      <c r="F206" s="73" t="s">
        <v>948</v>
      </c>
      <c r="G206" s="86" t="s">
        <v>935</v>
      </c>
      <c r="H206" s="86" t="s">
        <v>134</v>
      </c>
      <c r="I206" s="83">
        <v>263590.88384899998</v>
      </c>
      <c r="J206" s="85">
        <v>11244</v>
      </c>
      <c r="K206" s="73"/>
      <c r="L206" s="83">
        <v>113336.31993868202</v>
      </c>
      <c r="M206" s="84">
        <v>9.1508455485897703E-3</v>
      </c>
      <c r="N206" s="84">
        <f t="shared" si="3"/>
        <v>1.0350438943947347E-2</v>
      </c>
      <c r="O206" s="84">
        <f>L206/'סכום נכסי הקרן'!$C$42</f>
        <v>1.824986454984606E-3</v>
      </c>
    </row>
    <row r="207" spans="2:15">
      <c r="B207" s="76" t="s">
        <v>1410</v>
      </c>
      <c r="C207" s="73" t="s">
        <v>1411</v>
      </c>
      <c r="D207" s="86" t="s">
        <v>1358</v>
      </c>
      <c r="E207" s="86" t="s">
        <v>26</v>
      </c>
      <c r="F207" s="73" t="s">
        <v>1113</v>
      </c>
      <c r="G207" s="86" t="s">
        <v>160</v>
      </c>
      <c r="H207" s="86" t="s">
        <v>134</v>
      </c>
      <c r="I207" s="83">
        <v>518452.65650900005</v>
      </c>
      <c r="J207" s="85">
        <v>3063</v>
      </c>
      <c r="K207" s="73"/>
      <c r="L207" s="83">
        <v>60725.903419688009</v>
      </c>
      <c r="M207" s="84">
        <v>1.1021647525351468E-2</v>
      </c>
      <c r="N207" s="84">
        <f t="shared" si="3"/>
        <v>5.5457928755899338E-3</v>
      </c>
      <c r="O207" s="84">
        <f>L207/'סכום נכסי הקרן'!$C$42</f>
        <v>9.7783262477194152E-4</v>
      </c>
    </row>
    <row r="208" spans="2:15">
      <c r="B208" s="76" t="s">
        <v>1412</v>
      </c>
      <c r="C208" s="73" t="s">
        <v>1413</v>
      </c>
      <c r="D208" s="86" t="s">
        <v>1380</v>
      </c>
      <c r="E208" s="86" t="s">
        <v>26</v>
      </c>
      <c r="F208" s="73" t="s">
        <v>1414</v>
      </c>
      <c r="G208" s="86" t="s">
        <v>754</v>
      </c>
      <c r="H208" s="86" t="s">
        <v>134</v>
      </c>
      <c r="I208" s="83">
        <v>187785.85942300002</v>
      </c>
      <c r="J208" s="85">
        <v>448</v>
      </c>
      <c r="K208" s="73"/>
      <c r="L208" s="83">
        <v>3217.0572052850007</v>
      </c>
      <c r="M208" s="84">
        <v>1.6306904411940298E-3</v>
      </c>
      <c r="N208" s="84">
        <f t="shared" si="3"/>
        <v>2.9379773580528616E-4</v>
      </c>
      <c r="O208" s="84">
        <f>L208/'סכום נכסי הקרן'!$C$42</f>
        <v>5.1802333336146537E-5</v>
      </c>
    </row>
    <row r="209" spans="2:15">
      <c r="B209" s="76" t="s">
        <v>1415</v>
      </c>
      <c r="C209" s="73" t="s">
        <v>1416</v>
      </c>
      <c r="D209" s="86" t="s">
        <v>1380</v>
      </c>
      <c r="E209" s="86" t="s">
        <v>26</v>
      </c>
      <c r="F209" s="73" t="s">
        <v>1417</v>
      </c>
      <c r="G209" s="86" t="s">
        <v>754</v>
      </c>
      <c r="H209" s="86" t="s">
        <v>134</v>
      </c>
      <c r="I209" s="83">
        <v>403503.04395700007</v>
      </c>
      <c r="J209" s="85">
        <v>648</v>
      </c>
      <c r="K209" s="73"/>
      <c r="L209" s="83">
        <v>9998.6117467800032</v>
      </c>
      <c r="M209" s="84">
        <v>5.1752722452525456E-3</v>
      </c>
      <c r="N209" s="84">
        <f t="shared" si="3"/>
        <v>9.1312317591811716E-4</v>
      </c>
      <c r="O209" s="84">
        <f>L209/'סכום נכסי הקרן'!$C$42</f>
        <v>1.6100161904317848E-4</v>
      </c>
    </row>
    <row r="210" spans="2:15">
      <c r="B210" s="76" t="s">
        <v>1418</v>
      </c>
      <c r="C210" s="73" t="s">
        <v>1419</v>
      </c>
      <c r="D210" s="86" t="s">
        <v>1358</v>
      </c>
      <c r="E210" s="86" t="s">
        <v>26</v>
      </c>
      <c r="F210" s="73" t="s">
        <v>1420</v>
      </c>
      <c r="G210" s="86" t="s">
        <v>796</v>
      </c>
      <c r="H210" s="86" t="s">
        <v>134</v>
      </c>
      <c r="I210" s="83">
        <v>312905.49292900006</v>
      </c>
      <c r="J210" s="85">
        <v>163</v>
      </c>
      <c r="K210" s="73"/>
      <c r="L210" s="83">
        <v>1950.3774849860004</v>
      </c>
      <c r="M210" s="84">
        <v>1.1253183146638309E-2</v>
      </c>
      <c r="N210" s="84">
        <f t="shared" si="3"/>
        <v>1.7811821565160248E-4</v>
      </c>
      <c r="O210" s="84">
        <f>L210/'סכום נכסי הקרן'!$C$42</f>
        <v>3.1405753196611019E-5</v>
      </c>
    </row>
    <row r="211" spans="2:15">
      <c r="B211" s="76" t="s">
        <v>1421</v>
      </c>
      <c r="C211" s="73" t="s">
        <v>1422</v>
      </c>
      <c r="D211" s="86" t="s">
        <v>1358</v>
      </c>
      <c r="E211" s="86" t="s">
        <v>26</v>
      </c>
      <c r="F211" s="73" t="s">
        <v>1423</v>
      </c>
      <c r="G211" s="86" t="s">
        <v>1424</v>
      </c>
      <c r="H211" s="86" t="s">
        <v>134</v>
      </c>
      <c r="I211" s="83">
        <v>116416.45716600001</v>
      </c>
      <c r="J211" s="85">
        <v>12951</v>
      </c>
      <c r="K211" s="73"/>
      <c r="L211" s="83">
        <v>57654.812684757017</v>
      </c>
      <c r="M211" s="84">
        <v>2.0583619630220517E-3</v>
      </c>
      <c r="N211" s="84">
        <f t="shared" si="3"/>
        <v>5.2653255270786771E-3</v>
      </c>
      <c r="O211" s="84">
        <f>L211/'סכום נכסי הקרן'!$C$42</f>
        <v>9.2838070153753566E-4</v>
      </c>
    </row>
    <row r="212" spans="2:15">
      <c r="B212" s="76" t="s">
        <v>1425</v>
      </c>
      <c r="C212" s="73" t="s">
        <v>1426</v>
      </c>
      <c r="D212" s="86" t="s">
        <v>125</v>
      </c>
      <c r="E212" s="86" t="s">
        <v>26</v>
      </c>
      <c r="F212" s="73" t="s">
        <v>1427</v>
      </c>
      <c r="G212" s="86" t="s">
        <v>754</v>
      </c>
      <c r="H212" s="86" t="s">
        <v>138</v>
      </c>
      <c r="I212" s="83">
        <v>3381701.0521000004</v>
      </c>
      <c r="J212" s="85">
        <v>3.7</v>
      </c>
      <c r="K212" s="73"/>
      <c r="L212" s="83">
        <v>309.97956889900007</v>
      </c>
      <c r="M212" s="84">
        <v>6.1120525240896621E-3</v>
      </c>
      <c r="N212" s="84">
        <f t="shared" si="3"/>
        <v>2.8308882832052987E-5</v>
      </c>
      <c r="O212" s="84">
        <f>L212/'סכום נכסי הקרן'!$C$42</f>
        <v>4.9914141809854597E-6</v>
      </c>
    </row>
    <row r="213" spans="2:15">
      <c r="B213" s="76" t="s">
        <v>1428</v>
      </c>
      <c r="C213" s="73" t="s">
        <v>1429</v>
      </c>
      <c r="D213" s="86" t="s">
        <v>1358</v>
      </c>
      <c r="E213" s="86" t="s">
        <v>26</v>
      </c>
      <c r="F213" s="73" t="s">
        <v>1430</v>
      </c>
      <c r="G213" s="86" t="s">
        <v>1360</v>
      </c>
      <c r="H213" s="86" t="s">
        <v>134</v>
      </c>
      <c r="I213" s="83">
        <v>236103.75661300003</v>
      </c>
      <c r="J213" s="85">
        <v>1361</v>
      </c>
      <c r="K213" s="73"/>
      <c r="L213" s="83">
        <v>12287.935015289999</v>
      </c>
      <c r="M213" s="84">
        <v>3.4253043124533485E-3</v>
      </c>
      <c r="N213" s="84">
        <f t="shared" si="3"/>
        <v>1.122195613831141E-3</v>
      </c>
      <c r="O213" s="84">
        <f>L213/'סכום נכסי הקרן'!$C$42</f>
        <v>1.978652119176624E-4</v>
      </c>
    </row>
    <row r="214" spans="2:15">
      <c r="B214" s="76" t="s">
        <v>1431</v>
      </c>
      <c r="C214" s="73" t="s">
        <v>1432</v>
      </c>
      <c r="D214" s="86" t="s">
        <v>1380</v>
      </c>
      <c r="E214" s="86" t="s">
        <v>26</v>
      </c>
      <c r="F214" s="73" t="s">
        <v>667</v>
      </c>
      <c r="G214" s="86" t="s">
        <v>668</v>
      </c>
      <c r="H214" s="86" t="s">
        <v>134</v>
      </c>
      <c r="I214" s="83">
        <v>6870904.6008040011</v>
      </c>
      <c r="J214" s="85">
        <v>1020</v>
      </c>
      <c r="K214" s="73"/>
      <c r="L214" s="83">
        <v>267998.25977342401</v>
      </c>
      <c r="M214" s="84">
        <v>6.1325142217969362E-3</v>
      </c>
      <c r="N214" s="84">
        <f t="shared" si="3"/>
        <v>2.4474939951903498E-2</v>
      </c>
      <c r="O214" s="84">
        <f>L214/'סכום נכסי הקרן'!$C$42</f>
        <v>4.3154144612297021E-3</v>
      </c>
    </row>
    <row r="215" spans="2:15">
      <c r="B215" s="76" t="s">
        <v>1433</v>
      </c>
      <c r="C215" s="73" t="s">
        <v>1434</v>
      </c>
      <c r="D215" s="86" t="s">
        <v>1358</v>
      </c>
      <c r="E215" s="86" t="s">
        <v>26</v>
      </c>
      <c r="F215" s="73" t="s">
        <v>934</v>
      </c>
      <c r="G215" s="86" t="s">
        <v>935</v>
      </c>
      <c r="H215" s="86" t="s">
        <v>134</v>
      </c>
      <c r="I215" s="83">
        <v>328967.30161000008</v>
      </c>
      <c r="J215" s="85">
        <v>2456</v>
      </c>
      <c r="K215" s="73"/>
      <c r="L215" s="83">
        <v>30895.766811775004</v>
      </c>
      <c r="M215" s="84">
        <v>2.9778373976646843E-3</v>
      </c>
      <c r="N215" s="84">
        <f t="shared" si="3"/>
        <v>2.8215557747483249E-3</v>
      </c>
      <c r="O215" s="84">
        <f>L215/'סכום נכסי הקרן'!$C$42</f>
        <v>4.9749591285792362E-4</v>
      </c>
    </row>
    <row r="216" spans="2:15">
      <c r="B216" s="76" t="s">
        <v>1435</v>
      </c>
      <c r="C216" s="73" t="s">
        <v>1436</v>
      </c>
      <c r="D216" s="86" t="s">
        <v>1358</v>
      </c>
      <c r="E216" s="86" t="s">
        <v>26</v>
      </c>
      <c r="F216" s="73" t="s">
        <v>1437</v>
      </c>
      <c r="G216" s="86" t="s">
        <v>796</v>
      </c>
      <c r="H216" s="86" t="s">
        <v>134</v>
      </c>
      <c r="I216" s="83">
        <v>164839.36507400003</v>
      </c>
      <c r="J216" s="85">
        <v>1401</v>
      </c>
      <c r="K216" s="73"/>
      <c r="L216" s="83">
        <v>8831.1437057769999</v>
      </c>
      <c r="M216" s="84">
        <v>5.3507132772371889E-3</v>
      </c>
      <c r="N216" s="84">
        <f t="shared" si="3"/>
        <v>8.0650416196081671E-4</v>
      </c>
      <c r="O216" s="84">
        <f>L216/'סכום נכסי הקרן'!$C$42</f>
        <v>1.4220258478292889E-4</v>
      </c>
    </row>
    <row r="217" spans="2:15">
      <c r="B217" s="76" t="s">
        <v>1438</v>
      </c>
      <c r="C217" s="73" t="s">
        <v>1439</v>
      </c>
      <c r="D217" s="86" t="s">
        <v>1380</v>
      </c>
      <c r="E217" s="86" t="s">
        <v>26</v>
      </c>
      <c r="F217" s="73" t="s">
        <v>1440</v>
      </c>
      <c r="G217" s="86" t="s">
        <v>1424</v>
      </c>
      <c r="H217" s="86" t="s">
        <v>134</v>
      </c>
      <c r="I217" s="83">
        <v>179616.00000000003</v>
      </c>
      <c r="J217" s="85">
        <v>266</v>
      </c>
      <c r="K217" s="73"/>
      <c r="L217" s="83">
        <v>1827.0252100000002</v>
      </c>
      <c r="M217" s="84">
        <v>1.7636546802312495E-3</v>
      </c>
      <c r="N217" s="84">
        <f t="shared" si="3"/>
        <v>1.6685306965488799E-4</v>
      </c>
      <c r="O217" s="84">
        <f>L217/'סכום נכסי הקרן'!$C$42</f>
        <v>2.941948585386705E-5</v>
      </c>
    </row>
    <row r="218" spans="2:15">
      <c r="B218" s="76" t="s">
        <v>1443</v>
      </c>
      <c r="C218" s="73" t="s">
        <v>1444</v>
      </c>
      <c r="D218" s="86" t="s">
        <v>1358</v>
      </c>
      <c r="E218" s="86" t="s">
        <v>26</v>
      </c>
      <c r="F218" s="73" t="s">
        <v>1445</v>
      </c>
      <c r="G218" s="86" t="s">
        <v>754</v>
      </c>
      <c r="H218" s="86" t="s">
        <v>134</v>
      </c>
      <c r="I218" s="83">
        <v>64082.980674000013</v>
      </c>
      <c r="J218" s="85">
        <v>9180</v>
      </c>
      <c r="K218" s="73"/>
      <c r="L218" s="83">
        <v>22495.894601665004</v>
      </c>
      <c r="M218" s="84">
        <v>1.1210944878096095E-3</v>
      </c>
      <c r="N218" s="84">
        <f t="shared" si="3"/>
        <v>2.0544374803238919E-3</v>
      </c>
      <c r="O218" s="84">
        <f>L218/'סכום נכסי הקרן'!$C$42</f>
        <v>3.6223783305309049E-4</v>
      </c>
    </row>
    <row r="219" spans="2:15">
      <c r="B219" s="76" t="s">
        <v>1446</v>
      </c>
      <c r="C219" s="73" t="s">
        <v>1447</v>
      </c>
      <c r="D219" s="86" t="s">
        <v>1380</v>
      </c>
      <c r="E219" s="86" t="s">
        <v>26</v>
      </c>
      <c r="F219" s="73" t="s">
        <v>1448</v>
      </c>
      <c r="G219" s="86" t="s">
        <v>1449</v>
      </c>
      <c r="H219" s="86" t="s">
        <v>134</v>
      </c>
      <c r="I219" s="83">
        <v>282232.19307000004</v>
      </c>
      <c r="J219" s="85">
        <v>1045</v>
      </c>
      <c r="K219" s="73"/>
      <c r="L219" s="83">
        <v>11278.224220832002</v>
      </c>
      <c r="M219" s="84">
        <v>2.3476646380926696E-3</v>
      </c>
      <c r="N219" s="84">
        <f t="shared" si="3"/>
        <v>1.0299837797541538E-3</v>
      </c>
      <c r="O219" s="84">
        <f>L219/'סכום נכסי הקרן'!$C$42</f>
        <v>1.8160644752214874E-4</v>
      </c>
    </row>
    <row r="220" spans="2:15">
      <c r="B220" s="72"/>
      <c r="C220" s="73"/>
      <c r="D220" s="73"/>
      <c r="E220" s="73"/>
      <c r="F220" s="73"/>
      <c r="G220" s="73"/>
      <c r="H220" s="73"/>
      <c r="I220" s="83"/>
      <c r="J220" s="85"/>
      <c r="K220" s="73"/>
      <c r="L220" s="73"/>
      <c r="M220" s="73"/>
      <c r="N220" s="84"/>
      <c r="O220" s="73"/>
    </row>
    <row r="221" spans="2:15">
      <c r="B221" s="92" t="s">
        <v>65</v>
      </c>
      <c r="C221" s="71"/>
      <c r="D221" s="71"/>
      <c r="E221" s="71"/>
      <c r="F221" s="71"/>
      <c r="G221" s="71"/>
      <c r="H221" s="71"/>
      <c r="I221" s="80"/>
      <c r="J221" s="82"/>
      <c r="K221" s="80">
        <v>291.727912624</v>
      </c>
      <c r="L221" s="80">
        <f>SUM(L222:L269)</f>
        <v>1785128.0565248483</v>
      </c>
      <c r="M221" s="71"/>
      <c r="N221" s="81">
        <f t="shared" si="3"/>
        <v>0.16302681228916119</v>
      </c>
      <c r="O221" s="81">
        <f>L221/'סכום נכסי הקרן'!$C$42</f>
        <v>2.8744841241831548E-2</v>
      </c>
    </row>
    <row r="222" spans="2:15">
      <c r="B222" s="76" t="s">
        <v>1450</v>
      </c>
      <c r="C222" s="73" t="s">
        <v>1451</v>
      </c>
      <c r="D222" s="86" t="s">
        <v>1358</v>
      </c>
      <c r="E222" s="86" t="s">
        <v>26</v>
      </c>
      <c r="F222" s="73"/>
      <c r="G222" s="86" t="s">
        <v>754</v>
      </c>
      <c r="H222" s="86" t="s">
        <v>134</v>
      </c>
      <c r="I222" s="83">
        <v>14947.903080000002</v>
      </c>
      <c r="J222" s="85">
        <v>50990</v>
      </c>
      <c r="K222" s="73"/>
      <c r="L222" s="83">
        <v>29146.282424601002</v>
      </c>
      <c r="M222" s="84">
        <v>3.2830887502745444E-5</v>
      </c>
      <c r="N222" s="84">
        <f t="shared" ref="N222:N269" si="4">IFERROR(L222/$L$11,0)</f>
        <v>2.6617841204134166E-3</v>
      </c>
      <c r="O222" s="84">
        <f>L222/'סכום נכסי הקרן'!$C$42</f>
        <v>4.6932502014209365E-4</v>
      </c>
    </row>
    <row r="223" spans="2:15">
      <c r="B223" s="76" t="s">
        <v>1452</v>
      </c>
      <c r="C223" s="73" t="s">
        <v>1453</v>
      </c>
      <c r="D223" s="86" t="s">
        <v>1380</v>
      </c>
      <c r="E223" s="86" t="s">
        <v>26</v>
      </c>
      <c r="F223" s="73"/>
      <c r="G223" s="86" t="s">
        <v>708</v>
      </c>
      <c r="H223" s="86" t="s">
        <v>134</v>
      </c>
      <c r="I223" s="83">
        <v>72021.714840000015</v>
      </c>
      <c r="J223" s="85">
        <v>11828</v>
      </c>
      <c r="K223" s="73"/>
      <c r="L223" s="83">
        <v>32575.617521196004</v>
      </c>
      <c r="M223" s="84">
        <v>9.6183174504442775E-4</v>
      </c>
      <c r="N223" s="84">
        <f t="shared" si="4"/>
        <v>2.974968133753943E-3</v>
      </c>
      <c r="O223" s="84">
        <f>L223/'סכום נכסי הקרן'!$C$42</f>
        <v>5.2454553642738695E-4</v>
      </c>
    </row>
    <row r="224" spans="2:15">
      <c r="B224" s="76" t="s">
        <v>1454</v>
      </c>
      <c r="C224" s="73" t="s">
        <v>1455</v>
      </c>
      <c r="D224" s="86" t="s">
        <v>26</v>
      </c>
      <c r="E224" s="86" t="s">
        <v>26</v>
      </c>
      <c r="F224" s="73"/>
      <c r="G224" s="86" t="s">
        <v>708</v>
      </c>
      <c r="H224" s="86" t="s">
        <v>136</v>
      </c>
      <c r="I224" s="83">
        <v>63731.743682000015</v>
      </c>
      <c r="J224" s="85">
        <v>12698</v>
      </c>
      <c r="K224" s="73"/>
      <c r="L224" s="83">
        <v>32800.347328714</v>
      </c>
      <c r="M224" s="84">
        <v>8.0632714548309922E-5</v>
      </c>
      <c r="N224" s="84">
        <f t="shared" si="4"/>
        <v>2.9954915824847517E-3</v>
      </c>
      <c r="O224" s="84">
        <f>L224/'סכום נכסי הקרן'!$C$42</f>
        <v>5.281642250787701E-4</v>
      </c>
    </row>
    <row r="225" spans="2:15">
      <c r="B225" s="76" t="s">
        <v>1456</v>
      </c>
      <c r="C225" s="73" t="s">
        <v>1457</v>
      </c>
      <c r="D225" s="86" t="s">
        <v>1358</v>
      </c>
      <c r="E225" s="86" t="s">
        <v>26</v>
      </c>
      <c r="F225" s="73"/>
      <c r="G225" s="86" t="s">
        <v>788</v>
      </c>
      <c r="H225" s="86" t="s">
        <v>134</v>
      </c>
      <c r="I225" s="83">
        <v>160774.48170700003</v>
      </c>
      <c r="J225" s="85">
        <v>13185</v>
      </c>
      <c r="K225" s="73"/>
      <c r="L225" s="83">
        <v>81061.593339763014</v>
      </c>
      <c r="M225" s="84">
        <v>2.7714959784002762E-5</v>
      </c>
      <c r="N225" s="84">
        <f t="shared" si="4"/>
        <v>7.4029496724107493E-3</v>
      </c>
      <c r="O225" s="84">
        <f>L225/'סכום נכסי הקרן'!$C$42</f>
        <v>1.3052859837391522E-3</v>
      </c>
    </row>
    <row r="226" spans="2:15">
      <c r="B226" s="76" t="s">
        <v>1458</v>
      </c>
      <c r="C226" s="73" t="s">
        <v>1459</v>
      </c>
      <c r="D226" s="86" t="s">
        <v>1358</v>
      </c>
      <c r="E226" s="86" t="s">
        <v>26</v>
      </c>
      <c r="F226" s="73"/>
      <c r="G226" s="86" t="s">
        <v>1385</v>
      </c>
      <c r="H226" s="86" t="s">
        <v>134</v>
      </c>
      <c r="I226" s="83">
        <v>267703.35516000004</v>
      </c>
      <c r="J226" s="85">
        <v>12712</v>
      </c>
      <c r="K226" s="73"/>
      <c r="L226" s="83">
        <v>130132.44274236003</v>
      </c>
      <c r="M226" s="84">
        <v>2.5945902401886238E-5</v>
      </c>
      <c r="N226" s="84">
        <f t="shared" si="4"/>
        <v>1.1884344788680676E-2</v>
      </c>
      <c r="O226" s="84">
        <f>L226/'סכום נכסי הקרן'!$C$42</f>
        <v>2.0954442978857548E-3</v>
      </c>
    </row>
    <row r="227" spans="2:15">
      <c r="B227" s="76" t="s">
        <v>1460</v>
      </c>
      <c r="C227" s="73" t="s">
        <v>1461</v>
      </c>
      <c r="D227" s="86" t="s">
        <v>1358</v>
      </c>
      <c r="E227" s="86" t="s">
        <v>26</v>
      </c>
      <c r="F227" s="73"/>
      <c r="G227" s="86" t="s">
        <v>1424</v>
      </c>
      <c r="H227" s="86" t="s">
        <v>134</v>
      </c>
      <c r="I227" s="83">
        <v>118903.77450000001</v>
      </c>
      <c r="J227" s="85">
        <v>13845</v>
      </c>
      <c r="K227" s="73"/>
      <c r="L227" s="83">
        <v>62951.558264104016</v>
      </c>
      <c r="M227" s="84">
        <v>1.4213862859909705E-4</v>
      </c>
      <c r="N227" s="84">
        <f t="shared" si="4"/>
        <v>5.7490507949391053E-3</v>
      </c>
      <c r="O227" s="84">
        <f>L227/'סכום נכסי הקרן'!$C$42</f>
        <v>1.0136710033846195E-3</v>
      </c>
    </row>
    <row r="228" spans="2:15">
      <c r="B228" s="76" t="s">
        <v>1462</v>
      </c>
      <c r="C228" s="73" t="s">
        <v>1463</v>
      </c>
      <c r="D228" s="86" t="s">
        <v>26</v>
      </c>
      <c r="E228" s="86" t="s">
        <v>26</v>
      </c>
      <c r="F228" s="73"/>
      <c r="G228" s="86" t="s">
        <v>703</v>
      </c>
      <c r="H228" s="86" t="s">
        <v>136</v>
      </c>
      <c r="I228" s="83">
        <v>8339834.1736000013</v>
      </c>
      <c r="J228" s="85">
        <v>189.3</v>
      </c>
      <c r="K228" s="73"/>
      <c r="L228" s="83">
        <v>63987.530315911012</v>
      </c>
      <c r="M228" s="84">
        <v>5.4259565519054415E-3</v>
      </c>
      <c r="N228" s="84">
        <f t="shared" si="4"/>
        <v>5.8436609382335539E-3</v>
      </c>
      <c r="O228" s="84">
        <f>L228/'סכום נכסי הקרן'!$C$42</f>
        <v>1.030352636980216E-3</v>
      </c>
    </row>
    <row r="229" spans="2:15">
      <c r="B229" s="76" t="s">
        <v>1464</v>
      </c>
      <c r="C229" s="73" t="s">
        <v>1465</v>
      </c>
      <c r="D229" s="86" t="s">
        <v>26</v>
      </c>
      <c r="E229" s="86" t="s">
        <v>26</v>
      </c>
      <c r="F229" s="73"/>
      <c r="G229" s="86" t="s">
        <v>1424</v>
      </c>
      <c r="H229" s="86" t="s">
        <v>136</v>
      </c>
      <c r="I229" s="83">
        <v>25366.138560000003</v>
      </c>
      <c r="J229" s="85">
        <v>55910</v>
      </c>
      <c r="K229" s="73"/>
      <c r="L229" s="83">
        <v>57481.907524042021</v>
      </c>
      <c r="M229" s="84">
        <v>6.2921689877547412E-5</v>
      </c>
      <c r="N229" s="84">
        <f t="shared" si="4"/>
        <v>5.2495349640002027E-3</v>
      </c>
      <c r="O229" s="84">
        <f>L229/'סכום נכסי הקרן'!$C$42</f>
        <v>9.2559651394019237E-4</v>
      </c>
    </row>
    <row r="230" spans="2:15">
      <c r="B230" s="76" t="s">
        <v>1466</v>
      </c>
      <c r="C230" s="73" t="s">
        <v>1467</v>
      </c>
      <c r="D230" s="86" t="s">
        <v>1380</v>
      </c>
      <c r="E230" s="86" t="s">
        <v>26</v>
      </c>
      <c r="F230" s="73"/>
      <c r="G230" s="86" t="s">
        <v>696</v>
      </c>
      <c r="H230" s="86" t="s">
        <v>134</v>
      </c>
      <c r="I230" s="83">
        <v>332930.56860000006</v>
      </c>
      <c r="J230" s="85">
        <v>2738</v>
      </c>
      <c r="K230" s="73"/>
      <c r="L230" s="83">
        <v>34858.203414657008</v>
      </c>
      <c r="M230" s="84">
        <v>4.1897180089117103E-5</v>
      </c>
      <c r="N230" s="84">
        <f t="shared" si="4"/>
        <v>3.1834252809188218E-3</v>
      </c>
      <c r="O230" s="84">
        <f>L230/'סכום נכסי הקרן'!$C$42</f>
        <v>5.6130064141190572E-4</v>
      </c>
    </row>
    <row r="231" spans="2:15">
      <c r="B231" s="76" t="s">
        <v>1468</v>
      </c>
      <c r="C231" s="73" t="s">
        <v>1469</v>
      </c>
      <c r="D231" s="86" t="s">
        <v>1380</v>
      </c>
      <c r="E231" s="86" t="s">
        <v>26</v>
      </c>
      <c r="F231" s="73"/>
      <c r="G231" s="86" t="s">
        <v>721</v>
      </c>
      <c r="H231" s="86" t="s">
        <v>134</v>
      </c>
      <c r="I231" s="83">
        <v>15.853837000000004</v>
      </c>
      <c r="J231" s="85">
        <v>53147700</v>
      </c>
      <c r="K231" s="73"/>
      <c r="L231" s="83">
        <v>32220.830944053007</v>
      </c>
      <c r="M231" s="84">
        <v>2.7556554613084897E-5</v>
      </c>
      <c r="N231" s="84">
        <f t="shared" si="4"/>
        <v>2.9425672510815797E-3</v>
      </c>
      <c r="O231" s="84">
        <f>L231/'סכום נכסי הקרן'!$C$42</f>
        <v>5.1883262199672051E-4</v>
      </c>
    </row>
    <row r="232" spans="2:15">
      <c r="B232" s="76" t="s">
        <v>1470</v>
      </c>
      <c r="C232" s="73" t="s">
        <v>1471</v>
      </c>
      <c r="D232" s="86" t="s">
        <v>1380</v>
      </c>
      <c r="E232" s="86" t="s">
        <v>26</v>
      </c>
      <c r="F232" s="73"/>
      <c r="G232" s="86" t="s">
        <v>721</v>
      </c>
      <c r="H232" s="86" t="s">
        <v>134</v>
      </c>
      <c r="I232" s="83">
        <v>8153.4016800000009</v>
      </c>
      <c r="J232" s="85">
        <v>64649</v>
      </c>
      <c r="K232" s="73"/>
      <c r="L232" s="83">
        <v>20156.658301643001</v>
      </c>
      <c r="M232" s="84">
        <v>5.4609898808683437E-5</v>
      </c>
      <c r="N232" s="84">
        <f t="shared" si="4"/>
        <v>1.8408067350169819E-3</v>
      </c>
      <c r="O232" s="84">
        <f>L232/'סכום נכסי הקרן'!$C$42</f>
        <v>3.245705207135144E-4</v>
      </c>
    </row>
    <row r="233" spans="2:15">
      <c r="B233" s="76" t="s">
        <v>1472</v>
      </c>
      <c r="C233" s="73" t="s">
        <v>1473</v>
      </c>
      <c r="D233" s="86" t="s">
        <v>1380</v>
      </c>
      <c r="E233" s="86" t="s">
        <v>26</v>
      </c>
      <c r="F233" s="73"/>
      <c r="G233" s="86" t="s">
        <v>708</v>
      </c>
      <c r="H233" s="86" t="s">
        <v>134</v>
      </c>
      <c r="I233" s="83">
        <v>67265.563860000009</v>
      </c>
      <c r="J233" s="85">
        <v>19168</v>
      </c>
      <c r="K233" s="73"/>
      <c r="L233" s="83">
        <v>49304.603585339013</v>
      </c>
      <c r="M233" s="84">
        <v>1.1151387191594698E-4</v>
      </c>
      <c r="N233" s="84">
        <f t="shared" si="4"/>
        <v>4.5027427160302894E-3</v>
      </c>
      <c r="O233" s="84">
        <f>L233/'סכום נכסי הקרן'!$C$42</f>
        <v>7.9392231687345105E-4</v>
      </c>
    </row>
    <row r="234" spans="2:15">
      <c r="B234" s="76" t="s">
        <v>1474</v>
      </c>
      <c r="C234" s="73" t="s">
        <v>1475</v>
      </c>
      <c r="D234" s="86" t="s">
        <v>1358</v>
      </c>
      <c r="E234" s="86" t="s">
        <v>26</v>
      </c>
      <c r="F234" s="73"/>
      <c r="G234" s="86" t="s">
        <v>1424</v>
      </c>
      <c r="H234" s="86" t="s">
        <v>134</v>
      </c>
      <c r="I234" s="83">
        <v>17665.703640000003</v>
      </c>
      <c r="J234" s="85">
        <v>83058</v>
      </c>
      <c r="K234" s="73"/>
      <c r="L234" s="83">
        <v>56108.711214486008</v>
      </c>
      <c r="M234" s="84">
        <v>4.2801512030813818E-5</v>
      </c>
      <c r="N234" s="84">
        <f t="shared" si="4"/>
        <v>5.1241278167785259E-3</v>
      </c>
      <c r="O234" s="84">
        <f>L234/'סכום נכסי הקרן'!$C$42</f>
        <v>9.0348476135875672E-4</v>
      </c>
    </row>
    <row r="235" spans="2:15">
      <c r="B235" s="76" t="s">
        <v>1476</v>
      </c>
      <c r="C235" s="73" t="s">
        <v>1477</v>
      </c>
      <c r="D235" s="86" t="s">
        <v>1358</v>
      </c>
      <c r="E235" s="86" t="s">
        <v>26</v>
      </c>
      <c r="F235" s="73"/>
      <c r="G235" s="86" t="s">
        <v>721</v>
      </c>
      <c r="H235" s="86" t="s">
        <v>134</v>
      </c>
      <c r="I235" s="83">
        <v>254263.23700000002</v>
      </c>
      <c r="J235" s="85">
        <v>1066.6199999999999</v>
      </c>
      <c r="K235" s="73"/>
      <c r="L235" s="83">
        <v>10370.774187183</v>
      </c>
      <c r="M235" s="84">
        <v>2.213770169944269E-2</v>
      </c>
      <c r="N235" s="84">
        <f t="shared" si="4"/>
        <v>9.4711090922996034E-4</v>
      </c>
      <c r="O235" s="84">
        <f>L235/'סכום נכסי הקרן'!$C$42</f>
        <v>1.66994326527919E-4</v>
      </c>
    </row>
    <row r="236" spans="2:15">
      <c r="B236" s="76" t="s">
        <v>1478</v>
      </c>
      <c r="C236" s="73" t="s">
        <v>1479</v>
      </c>
      <c r="D236" s="86" t="s">
        <v>127</v>
      </c>
      <c r="E236" s="86" t="s">
        <v>26</v>
      </c>
      <c r="F236" s="73"/>
      <c r="G236" s="86" t="s">
        <v>757</v>
      </c>
      <c r="H236" s="86" t="s">
        <v>1480</v>
      </c>
      <c r="I236" s="83">
        <v>27857.455740000005</v>
      </c>
      <c r="J236" s="85">
        <v>11200</v>
      </c>
      <c r="K236" s="73"/>
      <c r="L236" s="83">
        <v>13104.147180096003</v>
      </c>
      <c r="M236" s="84">
        <v>5.3366773448275868E-5</v>
      </c>
      <c r="N236" s="84">
        <f t="shared" si="4"/>
        <v>1.196736186365191E-3</v>
      </c>
      <c r="O236" s="84">
        <f>L236/'סכום נכסי הקרן'!$C$42</f>
        <v>2.1100818449671315E-4</v>
      </c>
    </row>
    <row r="237" spans="2:15">
      <c r="B237" s="76" t="s">
        <v>1481</v>
      </c>
      <c r="C237" s="73" t="s">
        <v>1482</v>
      </c>
      <c r="D237" s="86" t="s">
        <v>1358</v>
      </c>
      <c r="E237" s="86" t="s">
        <v>26</v>
      </c>
      <c r="F237" s="73"/>
      <c r="G237" s="86" t="s">
        <v>1483</v>
      </c>
      <c r="H237" s="86" t="s">
        <v>134</v>
      </c>
      <c r="I237" s="83">
        <v>15400.869840000001</v>
      </c>
      <c r="J237" s="85">
        <v>56496</v>
      </c>
      <c r="K237" s="73"/>
      <c r="L237" s="83">
        <v>33272.147624460005</v>
      </c>
      <c r="M237" s="84">
        <v>3.4781195366683759E-5</v>
      </c>
      <c r="N237" s="84">
        <f t="shared" si="4"/>
        <v>3.0385787425186873E-3</v>
      </c>
      <c r="O237" s="84">
        <f>L237/'סכום נכסי הקרן'!$C$42</f>
        <v>5.3576134089883579E-4</v>
      </c>
    </row>
    <row r="238" spans="2:15">
      <c r="B238" s="76" t="s">
        <v>1484</v>
      </c>
      <c r="C238" s="73" t="s">
        <v>1485</v>
      </c>
      <c r="D238" s="86" t="s">
        <v>1358</v>
      </c>
      <c r="E238" s="86" t="s">
        <v>26</v>
      </c>
      <c r="F238" s="73"/>
      <c r="G238" s="86" t="s">
        <v>754</v>
      </c>
      <c r="H238" s="86" t="s">
        <v>134</v>
      </c>
      <c r="I238" s="83">
        <v>17467.884382000004</v>
      </c>
      <c r="J238" s="85">
        <v>16738</v>
      </c>
      <c r="K238" s="73"/>
      <c r="L238" s="83">
        <v>11180.513640491999</v>
      </c>
      <c r="M238" s="84">
        <v>7.7272252934867646E-5</v>
      </c>
      <c r="N238" s="84">
        <f t="shared" si="4"/>
        <v>1.0210603614136428E-3</v>
      </c>
      <c r="O238" s="84">
        <f>L238/'סכום נכסי הקרן'!$C$42</f>
        <v>1.8003307293467611E-4</v>
      </c>
    </row>
    <row r="239" spans="2:15">
      <c r="B239" s="76" t="s">
        <v>1486</v>
      </c>
      <c r="C239" s="73" t="s">
        <v>1487</v>
      </c>
      <c r="D239" s="86" t="s">
        <v>1380</v>
      </c>
      <c r="E239" s="86" t="s">
        <v>26</v>
      </c>
      <c r="F239" s="73"/>
      <c r="G239" s="86" t="s">
        <v>757</v>
      </c>
      <c r="H239" s="86" t="s">
        <v>134</v>
      </c>
      <c r="I239" s="83">
        <v>35104.923900000009</v>
      </c>
      <c r="J239" s="85">
        <v>10747</v>
      </c>
      <c r="K239" s="73"/>
      <c r="L239" s="83">
        <v>14426.904879942002</v>
      </c>
      <c r="M239" s="84">
        <v>1.0376967322671361E-4</v>
      </c>
      <c r="N239" s="84">
        <f t="shared" si="4"/>
        <v>1.3175370277662484E-3</v>
      </c>
      <c r="O239" s="84">
        <f>L239/'סכום נכסי הקרן'!$C$42</f>
        <v>2.3230775454408708E-4</v>
      </c>
    </row>
    <row r="240" spans="2:15">
      <c r="B240" s="76" t="s">
        <v>1488</v>
      </c>
      <c r="C240" s="73" t="s">
        <v>1489</v>
      </c>
      <c r="D240" s="86" t="s">
        <v>1358</v>
      </c>
      <c r="E240" s="86" t="s">
        <v>26</v>
      </c>
      <c r="F240" s="73"/>
      <c r="G240" s="86" t="s">
        <v>754</v>
      </c>
      <c r="H240" s="86" t="s">
        <v>134</v>
      </c>
      <c r="I240" s="83">
        <v>42125.908680000008</v>
      </c>
      <c r="J240" s="85">
        <v>9109</v>
      </c>
      <c r="K240" s="73"/>
      <c r="L240" s="83">
        <v>14673.640258832002</v>
      </c>
      <c r="M240" s="84">
        <v>1.4085788664334851E-4</v>
      </c>
      <c r="N240" s="84">
        <f t="shared" si="4"/>
        <v>1.3400701352104848E-3</v>
      </c>
      <c r="O240" s="84">
        <f>L240/'סכום נכסי הקרן'!$C$42</f>
        <v>2.3628078564906177E-4</v>
      </c>
    </row>
    <row r="241" spans="2:15">
      <c r="B241" s="76" t="s">
        <v>1490</v>
      </c>
      <c r="C241" s="73" t="s">
        <v>1491</v>
      </c>
      <c r="D241" s="86" t="s">
        <v>1380</v>
      </c>
      <c r="E241" s="86" t="s">
        <v>26</v>
      </c>
      <c r="F241" s="73"/>
      <c r="G241" s="86" t="s">
        <v>754</v>
      </c>
      <c r="H241" s="86" t="s">
        <v>134</v>
      </c>
      <c r="I241" s="83">
        <v>75871.932300000015</v>
      </c>
      <c r="J241" s="85">
        <v>4673</v>
      </c>
      <c r="K241" s="73"/>
      <c r="L241" s="83">
        <v>13557.974395753003</v>
      </c>
      <c r="M241" s="84">
        <v>2.5869248649928631E-4</v>
      </c>
      <c r="N241" s="84">
        <f t="shared" si="4"/>
        <v>1.2381819549352377E-3</v>
      </c>
      <c r="O241" s="84">
        <f>L241/'סכום נכסי הקרן'!$C$42</f>
        <v>2.1831589064003504E-4</v>
      </c>
    </row>
    <row r="242" spans="2:15">
      <c r="B242" s="76" t="s">
        <v>1492</v>
      </c>
      <c r="C242" s="73" t="s">
        <v>1493</v>
      </c>
      <c r="D242" s="86" t="s">
        <v>26</v>
      </c>
      <c r="E242" s="86" t="s">
        <v>26</v>
      </c>
      <c r="F242" s="73"/>
      <c r="G242" s="86" t="s">
        <v>708</v>
      </c>
      <c r="H242" s="86" t="s">
        <v>136</v>
      </c>
      <c r="I242" s="83">
        <v>69077.430900000021</v>
      </c>
      <c r="J242" s="85">
        <v>9004</v>
      </c>
      <c r="K242" s="73"/>
      <c r="L242" s="83">
        <v>25209.195275678005</v>
      </c>
      <c r="M242" s="84">
        <v>7.0487174387755128E-4</v>
      </c>
      <c r="N242" s="84">
        <f t="shared" si="4"/>
        <v>2.302229653019607E-3</v>
      </c>
      <c r="O242" s="84">
        <f>L242/'סכום נכסי הקרן'!$C$42</f>
        <v>4.0592847856772652E-4</v>
      </c>
    </row>
    <row r="243" spans="2:15">
      <c r="B243" s="76" t="s">
        <v>1374</v>
      </c>
      <c r="C243" s="73" t="s">
        <v>1375</v>
      </c>
      <c r="D243" s="86" t="s">
        <v>123</v>
      </c>
      <c r="E243" s="86" t="s">
        <v>26</v>
      </c>
      <c r="F243" s="73"/>
      <c r="G243" s="86" t="s">
        <v>129</v>
      </c>
      <c r="H243" s="86" t="s">
        <v>137</v>
      </c>
      <c r="I243" s="83">
        <v>1008991.0235440001</v>
      </c>
      <c r="J243" s="85">
        <v>1143</v>
      </c>
      <c r="K243" s="73"/>
      <c r="L243" s="83">
        <v>53949.13261724601</v>
      </c>
      <c r="M243" s="84">
        <v>5.6349657254432858E-3</v>
      </c>
      <c r="N243" s="84">
        <f t="shared" si="4"/>
        <v>4.926904310426093E-3</v>
      </c>
      <c r="O243" s="84">
        <f>L243/'סכום נכסי הקרן'!$C$42</f>
        <v>8.687103687318393E-4</v>
      </c>
    </row>
    <row r="244" spans="2:15">
      <c r="B244" s="76" t="s">
        <v>1494</v>
      </c>
      <c r="C244" s="73" t="s">
        <v>1495</v>
      </c>
      <c r="D244" s="86" t="s">
        <v>1358</v>
      </c>
      <c r="E244" s="86" t="s">
        <v>26</v>
      </c>
      <c r="F244" s="73"/>
      <c r="G244" s="86" t="s">
        <v>754</v>
      </c>
      <c r="H244" s="86" t="s">
        <v>134</v>
      </c>
      <c r="I244" s="83">
        <v>54730.161764000004</v>
      </c>
      <c r="J244" s="85">
        <v>5868</v>
      </c>
      <c r="K244" s="73"/>
      <c r="L244" s="83">
        <v>12281.027972255002</v>
      </c>
      <c r="M244" s="84">
        <v>6.9690038995326166E-5</v>
      </c>
      <c r="N244" s="84">
        <f t="shared" si="4"/>
        <v>1.1215648281548843E-3</v>
      </c>
      <c r="O244" s="84">
        <f>L244/'סכום נכסי הקרן'!$C$42</f>
        <v>1.9775399196637333E-4</v>
      </c>
    </row>
    <row r="245" spans="2:15">
      <c r="B245" s="76" t="s">
        <v>1496</v>
      </c>
      <c r="C245" s="73" t="s">
        <v>1497</v>
      </c>
      <c r="D245" s="86" t="s">
        <v>1380</v>
      </c>
      <c r="E245" s="86" t="s">
        <v>26</v>
      </c>
      <c r="F245" s="73"/>
      <c r="G245" s="86" t="s">
        <v>721</v>
      </c>
      <c r="H245" s="86" t="s">
        <v>134</v>
      </c>
      <c r="I245" s="83">
        <v>33066.573479999999</v>
      </c>
      <c r="J245" s="85">
        <v>32357</v>
      </c>
      <c r="K245" s="73"/>
      <c r="L245" s="83">
        <v>40914.318915852011</v>
      </c>
      <c r="M245" s="84">
        <v>1.0030171035656166E-4</v>
      </c>
      <c r="N245" s="84">
        <f t="shared" si="4"/>
        <v>3.7365000037131156E-3</v>
      </c>
      <c r="O245" s="84">
        <f>L245/'סכום נכסי הקרן'!$C$42</f>
        <v>6.588186194570972E-4</v>
      </c>
    </row>
    <row r="246" spans="2:15">
      <c r="B246" s="76" t="s">
        <v>1498</v>
      </c>
      <c r="C246" s="73" t="s">
        <v>1499</v>
      </c>
      <c r="D246" s="86" t="s">
        <v>1380</v>
      </c>
      <c r="E246" s="86" t="s">
        <v>26</v>
      </c>
      <c r="F246" s="73"/>
      <c r="G246" s="86" t="s">
        <v>696</v>
      </c>
      <c r="H246" s="86" t="s">
        <v>134</v>
      </c>
      <c r="I246" s="83">
        <v>67718.53062000002</v>
      </c>
      <c r="J246" s="85">
        <v>14502</v>
      </c>
      <c r="K246" s="73"/>
      <c r="L246" s="83">
        <v>37553.749971399011</v>
      </c>
      <c r="M246" s="84">
        <v>2.3302320564768925E-5</v>
      </c>
      <c r="N246" s="84">
        <f t="shared" si="4"/>
        <v>3.4295960589290865E-3</v>
      </c>
      <c r="O246" s="84">
        <f>L246/'סכום נכסי הקרן'!$C$42</f>
        <v>6.0470540307609288E-4</v>
      </c>
    </row>
    <row r="247" spans="2:15">
      <c r="B247" s="76" t="s">
        <v>1500</v>
      </c>
      <c r="C247" s="73" t="s">
        <v>1501</v>
      </c>
      <c r="D247" s="86" t="s">
        <v>1380</v>
      </c>
      <c r="E247" s="86" t="s">
        <v>26</v>
      </c>
      <c r="F247" s="73"/>
      <c r="G247" s="86" t="s">
        <v>757</v>
      </c>
      <c r="H247" s="86" t="s">
        <v>134</v>
      </c>
      <c r="I247" s="83">
        <v>33972.507000000005</v>
      </c>
      <c r="J247" s="85">
        <v>11223</v>
      </c>
      <c r="K247" s="73"/>
      <c r="L247" s="83">
        <v>14579.896577373001</v>
      </c>
      <c r="M247" s="84">
        <v>1.3580726270827318E-4</v>
      </c>
      <c r="N247" s="84">
        <f t="shared" si="4"/>
        <v>1.331508993893675E-3</v>
      </c>
      <c r="O247" s="84">
        <f>L247/'סכום נכסי הקרן'!$C$42</f>
        <v>2.3477128764351837E-4</v>
      </c>
    </row>
    <row r="248" spans="2:15">
      <c r="B248" s="76" t="s">
        <v>1502</v>
      </c>
      <c r="C248" s="73" t="s">
        <v>1503</v>
      </c>
      <c r="D248" s="86" t="s">
        <v>26</v>
      </c>
      <c r="E248" s="86" t="s">
        <v>26</v>
      </c>
      <c r="F248" s="73"/>
      <c r="G248" s="86" t="s">
        <v>757</v>
      </c>
      <c r="H248" s="86" t="s">
        <v>136</v>
      </c>
      <c r="I248" s="83">
        <v>9285.8185799999992</v>
      </c>
      <c r="J248" s="85">
        <v>71640</v>
      </c>
      <c r="K248" s="73"/>
      <c r="L248" s="83">
        <v>26962.682061719002</v>
      </c>
      <c r="M248" s="84">
        <v>1.849586330720305E-5</v>
      </c>
      <c r="N248" s="84">
        <f t="shared" si="4"/>
        <v>2.4623668264142887E-3</v>
      </c>
      <c r="O248" s="84">
        <f>L248/'סכום נכסי הקרן'!$C$42</f>
        <v>4.3416381950036524E-4</v>
      </c>
    </row>
    <row r="249" spans="2:15">
      <c r="B249" s="76" t="s">
        <v>1504</v>
      </c>
      <c r="C249" s="73" t="s">
        <v>1505</v>
      </c>
      <c r="D249" s="86" t="s">
        <v>1380</v>
      </c>
      <c r="E249" s="86" t="s">
        <v>26</v>
      </c>
      <c r="F249" s="73"/>
      <c r="G249" s="86" t="s">
        <v>754</v>
      </c>
      <c r="H249" s="86" t="s">
        <v>134</v>
      </c>
      <c r="I249" s="83">
        <v>21515.921100000003</v>
      </c>
      <c r="J249" s="85">
        <v>39591</v>
      </c>
      <c r="K249" s="73"/>
      <c r="L249" s="83">
        <v>32574.240466009003</v>
      </c>
      <c r="M249" s="84">
        <v>2.3015424351935141E-5</v>
      </c>
      <c r="N249" s="84">
        <f t="shared" si="4"/>
        <v>2.9748423741947547E-3</v>
      </c>
      <c r="O249" s="84">
        <f>L249/'סכום נכסי הקרן'!$C$42</f>
        <v>5.2452336253762768E-4</v>
      </c>
    </row>
    <row r="250" spans="2:15">
      <c r="B250" s="76" t="s">
        <v>1506</v>
      </c>
      <c r="C250" s="73" t="s">
        <v>1507</v>
      </c>
      <c r="D250" s="86" t="s">
        <v>1358</v>
      </c>
      <c r="E250" s="86" t="s">
        <v>26</v>
      </c>
      <c r="F250" s="73"/>
      <c r="G250" s="86" t="s">
        <v>788</v>
      </c>
      <c r="H250" s="86" t="s">
        <v>134</v>
      </c>
      <c r="I250" s="83">
        <v>64094.79654000001</v>
      </c>
      <c r="J250" s="85">
        <v>30021</v>
      </c>
      <c r="K250" s="73"/>
      <c r="L250" s="83">
        <v>73581.021276101004</v>
      </c>
      <c r="M250" s="84">
        <v>2.8837982540042832E-5</v>
      </c>
      <c r="N250" s="84">
        <f t="shared" si="4"/>
        <v>6.7197864600122706E-3</v>
      </c>
      <c r="O250" s="84">
        <f>L250/'סכום נכסי הקרן'!$C$42</f>
        <v>1.1848308401531818E-3</v>
      </c>
    </row>
    <row r="251" spans="2:15">
      <c r="B251" s="76" t="s">
        <v>1508</v>
      </c>
      <c r="C251" s="73" t="s">
        <v>1509</v>
      </c>
      <c r="D251" s="86" t="s">
        <v>1358</v>
      </c>
      <c r="E251" s="86" t="s">
        <v>26</v>
      </c>
      <c r="F251" s="73"/>
      <c r="G251" s="86" t="s">
        <v>754</v>
      </c>
      <c r="H251" s="86" t="s">
        <v>134</v>
      </c>
      <c r="I251" s="83">
        <v>50279.31036000001</v>
      </c>
      <c r="J251" s="85">
        <v>31575</v>
      </c>
      <c r="K251" s="73"/>
      <c r="L251" s="83">
        <v>60708.647149354008</v>
      </c>
      <c r="M251" s="84">
        <v>6.767282546431429E-6</v>
      </c>
      <c r="N251" s="84">
        <f t="shared" si="4"/>
        <v>5.5442169467739199E-3</v>
      </c>
      <c r="O251" s="84">
        <f>L251/'סכום נכסי הקרן'!$C$42</f>
        <v>9.7755475745067927E-4</v>
      </c>
    </row>
    <row r="252" spans="2:15">
      <c r="B252" s="76" t="s">
        <v>1510</v>
      </c>
      <c r="C252" s="73" t="s">
        <v>1511</v>
      </c>
      <c r="D252" s="86" t="s">
        <v>1380</v>
      </c>
      <c r="E252" s="86" t="s">
        <v>26</v>
      </c>
      <c r="F252" s="73"/>
      <c r="G252" s="86" t="s">
        <v>721</v>
      </c>
      <c r="H252" s="86" t="s">
        <v>134</v>
      </c>
      <c r="I252" s="83">
        <v>103314.92345500001</v>
      </c>
      <c r="J252" s="85">
        <v>8167</v>
      </c>
      <c r="K252" s="73"/>
      <c r="L252" s="83">
        <v>32265.878748791009</v>
      </c>
      <c r="M252" s="84">
        <v>6.2351845053507367E-5</v>
      </c>
      <c r="N252" s="84">
        <f t="shared" si="4"/>
        <v>2.9466812416606971E-3</v>
      </c>
      <c r="O252" s="84">
        <f>L252/'סכום נכסי הקרן'!$C$42</f>
        <v>5.1955799964722234E-4</v>
      </c>
    </row>
    <row r="253" spans="2:15">
      <c r="B253" s="76" t="s">
        <v>1512</v>
      </c>
      <c r="C253" s="73" t="s">
        <v>1513</v>
      </c>
      <c r="D253" s="86" t="s">
        <v>1358</v>
      </c>
      <c r="E253" s="86" t="s">
        <v>26</v>
      </c>
      <c r="F253" s="73"/>
      <c r="G253" s="86" t="s">
        <v>1360</v>
      </c>
      <c r="H253" s="86" t="s">
        <v>134</v>
      </c>
      <c r="I253" s="83">
        <v>24913.1718</v>
      </c>
      <c r="J253" s="85">
        <v>7588</v>
      </c>
      <c r="K253" s="73"/>
      <c r="L253" s="83">
        <v>7228.9334849280003</v>
      </c>
      <c r="M253" s="84">
        <v>1.1932101146717638E-4</v>
      </c>
      <c r="N253" s="84">
        <f t="shared" si="4"/>
        <v>6.6018232024901485E-4</v>
      </c>
      <c r="O253" s="84">
        <f>L253/'סכום נכסי הקרן'!$C$42</f>
        <v>1.1640315920894441E-4</v>
      </c>
    </row>
    <row r="254" spans="2:15">
      <c r="B254" s="76" t="s">
        <v>1514</v>
      </c>
      <c r="C254" s="73" t="s">
        <v>1515</v>
      </c>
      <c r="D254" s="86" t="s">
        <v>1358</v>
      </c>
      <c r="E254" s="86" t="s">
        <v>26</v>
      </c>
      <c r="F254" s="73"/>
      <c r="G254" s="86" t="s">
        <v>788</v>
      </c>
      <c r="H254" s="86" t="s">
        <v>134</v>
      </c>
      <c r="I254" s="83">
        <v>13136.036040000003</v>
      </c>
      <c r="J254" s="85">
        <v>37760</v>
      </c>
      <c r="K254" s="73"/>
      <c r="L254" s="83">
        <v>18967.679406084004</v>
      </c>
      <c r="M254" s="84">
        <v>2.9642631950606365E-5</v>
      </c>
      <c r="N254" s="84">
        <f t="shared" si="4"/>
        <v>1.7322232423574047E-3</v>
      </c>
      <c r="O254" s="84">
        <f>L254/'סכום נכסי הקרן'!$C$42</f>
        <v>3.0542511012640795E-4</v>
      </c>
    </row>
    <row r="255" spans="2:15">
      <c r="B255" s="76" t="s">
        <v>1516</v>
      </c>
      <c r="C255" s="73" t="s">
        <v>1517</v>
      </c>
      <c r="D255" s="86" t="s">
        <v>1358</v>
      </c>
      <c r="E255" s="86" t="s">
        <v>26</v>
      </c>
      <c r="F255" s="73"/>
      <c r="G255" s="86" t="s">
        <v>1424</v>
      </c>
      <c r="H255" s="86" t="s">
        <v>134</v>
      </c>
      <c r="I255" s="83">
        <v>60471.062460000016</v>
      </c>
      <c r="J255" s="85">
        <v>43499</v>
      </c>
      <c r="K255" s="73"/>
      <c r="L255" s="83">
        <v>100587.67172503402</v>
      </c>
      <c r="M255" s="84">
        <v>2.4482211522267214E-5</v>
      </c>
      <c r="N255" s="84">
        <f t="shared" si="4"/>
        <v>9.1861686992048153E-3</v>
      </c>
      <c r="O255" s="84">
        <f>L255/'סכום נכסי הקרן'!$C$42</f>
        <v>1.6197026560941983E-3</v>
      </c>
    </row>
    <row r="256" spans="2:15">
      <c r="B256" s="76" t="s">
        <v>1408</v>
      </c>
      <c r="C256" s="73" t="s">
        <v>1409</v>
      </c>
      <c r="D256" s="86" t="s">
        <v>1380</v>
      </c>
      <c r="E256" s="86" t="s">
        <v>26</v>
      </c>
      <c r="F256" s="73"/>
      <c r="G256" s="86" t="s">
        <v>523</v>
      </c>
      <c r="H256" s="86" t="s">
        <v>134</v>
      </c>
      <c r="I256" s="83">
        <v>269144.24720900005</v>
      </c>
      <c r="J256" s="85">
        <v>6992</v>
      </c>
      <c r="K256" s="73"/>
      <c r="L256" s="83">
        <v>71962.195485705015</v>
      </c>
      <c r="M256" s="84">
        <v>4.4663583711467654E-3</v>
      </c>
      <c r="N256" s="84">
        <f t="shared" si="4"/>
        <v>6.5719472014811459E-3</v>
      </c>
      <c r="O256" s="84">
        <f>L256/'סכום נכסי הקרן'!$C$42</f>
        <v>1.1587638640765737E-3</v>
      </c>
    </row>
    <row r="257" spans="2:15">
      <c r="B257" s="76" t="s">
        <v>1518</v>
      </c>
      <c r="C257" s="73" t="s">
        <v>1519</v>
      </c>
      <c r="D257" s="86" t="s">
        <v>1358</v>
      </c>
      <c r="E257" s="86" t="s">
        <v>26</v>
      </c>
      <c r="F257" s="73"/>
      <c r="G257" s="86" t="s">
        <v>754</v>
      </c>
      <c r="H257" s="86" t="s">
        <v>134</v>
      </c>
      <c r="I257" s="83">
        <v>75134.786534000013</v>
      </c>
      <c r="J257" s="85">
        <v>23444</v>
      </c>
      <c r="K257" s="73"/>
      <c r="L257" s="83">
        <v>67358.227933190021</v>
      </c>
      <c r="M257" s="84">
        <v>2.4347407751173773E-4</v>
      </c>
      <c r="N257" s="84">
        <f t="shared" si="4"/>
        <v>6.1514898840210174E-3</v>
      </c>
      <c r="O257" s="84">
        <f>L257/'סכום נכסי הקרן'!$C$42</f>
        <v>1.0846289492754378E-3</v>
      </c>
    </row>
    <row r="258" spans="2:15">
      <c r="B258" s="76" t="s">
        <v>1520</v>
      </c>
      <c r="C258" s="73" t="s">
        <v>1521</v>
      </c>
      <c r="D258" s="86" t="s">
        <v>1358</v>
      </c>
      <c r="E258" s="86" t="s">
        <v>26</v>
      </c>
      <c r="F258" s="73"/>
      <c r="G258" s="86" t="s">
        <v>721</v>
      </c>
      <c r="H258" s="86" t="s">
        <v>134</v>
      </c>
      <c r="I258" s="83">
        <v>671254.94568</v>
      </c>
      <c r="J258" s="85">
        <v>612</v>
      </c>
      <c r="K258" s="73"/>
      <c r="L258" s="83">
        <v>15709.298943156002</v>
      </c>
      <c r="M258" s="84">
        <v>1.8688986842866444E-3</v>
      </c>
      <c r="N258" s="84">
        <f t="shared" si="4"/>
        <v>1.4346516602208605E-3</v>
      </c>
      <c r="O258" s="84">
        <f>L258/'סכום נכסי הקרן'!$C$42</f>
        <v>2.5295737327693827E-4</v>
      </c>
    </row>
    <row r="259" spans="2:15">
      <c r="B259" s="76" t="s">
        <v>1522</v>
      </c>
      <c r="C259" s="73" t="s">
        <v>1523</v>
      </c>
      <c r="D259" s="86" t="s">
        <v>1380</v>
      </c>
      <c r="E259" s="86" t="s">
        <v>26</v>
      </c>
      <c r="F259" s="73"/>
      <c r="G259" s="86" t="s">
        <v>796</v>
      </c>
      <c r="H259" s="86" t="s">
        <v>134</v>
      </c>
      <c r="I259" s="83">
        <v>404725.80006000004</v>
      </c>
      <c r="J259" s="85">
        <v>3317</v>
      </c>
      <c r="K259" s="73"/>
      <c r="L259" s="83">
        <v>51336.262309275007</v>
      </c>
      <c r="M259" s="84">
        <v>7.1684147759492372E-5</v>
      </c>
      <c r="N259" s="84">
        <f t="shared" si="4"/>
        <v>4.6882839404887369E-3</v>
      </c>
      <c r="O259" s="84">
        <f>L259/'סכום נכסי הקרן'!$C$42</f>
        <v>8.2663689287468787E-4</v>
      </c>
    </row>
    <row r="260" spans="2:15">
      <c r="B260" s="76" t="s">
        <v>1524</v>
      </c>
      <c r="C260" s="73" t="s">
        <v>1525</v>
      </c>
      <c r="D260" s="86" t="s">
        <v>1380</v>
      </c>
      <c r="E260" s="86" t="s">
        <v>26</v>
      </c>
      <c r="F260" s="73"/>
      <c r="G260" s="86" t="s">
        <v>1360</v>
      </c>
      <c r="H260" s="86" t="s">
        <v>134</v>
      </c>
      <c r="I260" s="83">
        <v>105314.77170000001</v>
      </c>
      <c r="J260" s="85">
        <v>3562</v>
      </c>
      <c r="K260" s="73"/>
      <c r="L260" s="83">
        <v>14345.017730256002</v>
      </c>
      <c r="M260" s="84">
        <v>3.3759492118939037E-4</v>
      </c>
      <c r="N260" s="84">
        <f t="shared" si="4"/>
        <v>1.3100586841639738E-3</v>
      </c>
      <c r="O260" s="84">
        <f>L260/'סכום נכסי הקרן'!$C$42</f>
        <v>2.3098917512404682E-4</v>
      </c>
    </row>
    <row r="261" spans="2:15">
      <c r="B261" s="76" t="s">
        <v>1526</v>
      </c>
      <c r="C261" s="73" t="s">
        <v>1527</v>
      </c>
      <c r="D261" s="86" t="s">
        <v>26</v>
      </c>
      <c r="E261" s="86" t="s">
        <v>26</v>
      </c>
      <c r="F261" s="73"/>
      <c r="G261" s="86" t="s">
        <v>1360</v>
      </c>
      <c r="H261" s="86" t="s">
        <v>134</v>
      </c>
      <c r="I261" s="83">
        <v>8289.2917080000025</v>
      </c>
      <c r="J261" s="85">
        <v>126000</v>
      </c>
      <c r="K261" s="73"/>
      <c r="L261" s="83">
        <v>39939.796879153997</v>
      </c>
      <c r="M261" s="84">
        <v>3.4713541232753959E-5</v>
      </c>
      <c r="N261" s="84">
        <f t="shared" si="4"/>
        <v>3.6475017827912507E-3</v>
      </c>
      <c r="O261" s="84">
        <f>L261/'סכום נכסי הקרן'!$C$42</f>
        <v>6.4312647842040133E-4</v>
      </c>
    </row>
    <row r="262" spans="2:15">
      <c r="B262" s="76" t="s">
        <v>1528</v>
      </c>
      <c r="C262" s="73" t="s">
        <v>1529</v>
      </c>
      <c r="D262" s="86" t="s">
        <v>1380</v>
      </c>
      <c r="E262" s="86" t="s">
        <v>26</v>
      </c>
      <c r="F262" s="73"/>
      <c r="G262" s="86" t="s">
        <v>754</v>
      </c>
      <c r="H262" s="86" t="s">
        <v>134</v>
      </c>
      <c r="I262" s="83">
        <v>177984.26590000003</v>
      </c>
      <c r="J262" s="85">
        <v>1686</v>
      </c>
      <c r="K262" s="73"/>
      <c r="L262" s="83">
        <v>11475.115501035001</v>
      </c>
      <c r="M262" s="84">
        <v>7.3492621406999741E-4</v>
      </c>
      <c r="N262" s="84">
        <f t="shared" si="4"/>
        <v>1.0479648750944591E-3</v>
      </c>
      <c r="O262" s="84">
        <f>L262/'סכום נכסי הקרן'!$C$42</f>
        <v>1.8477686914576821E-4</v>
      </c>
    </row>
    <row r="263" spans="2:15">
      <c r="B263" s="76" t="s">
        <v>1530</v>
      </c>
      <c r="C263" s="73" t="s">
        <v>1531</v>
      </c>
      <c r="D263" s="86" t="s">
        <v>1358</v>
      </c>
      <c r="E263" s="86" t="s">
        <v>26</v>
      </c>
      <c r="F263" s="73"/>
      <c r="G263" s="86" t="s">
        <v>788</v>
      </c>
      <c r="H263" s="86" t="s">
        <v>134</v>
      </c>
      <c r="I263" s="83">
        <v>850061.75315200014</v>
      </c>
      <c r="J263" s="85">
        <v>379</v>
      </c>
      <c r="K263" s="73"/>
      <c r="L263" s="83">
        <v>12319.910987076002</v>
      </c>
      <c r="M263" s="84">
        <v>2.8236687981713633E-3</v>
      </c>
      <c r="N263" s="84">
        <f t="shared" si="4"/>
        <v>1.1251158193206386E-3</v>
      </c>
      <c r="O263" s="84">
        <f>L263/'סכום נכסי הקרן'!$C$42</f>
        <v>1.983801017202076E-4</v>
      </c>
    </row>
    <row r="264" spans="2:15">
      <c r="B264" s="76" t="s">
        <v>1532</v>
      </c>
      <c r="C264" s="73" t="s">
        <v>1533</v>
      </c>
      <c r="D264" s="86" t="s">
        <v>1380</v>
      </c>
      <c r="E264" s="86" t="s">
        <v>26</v>
      </c>
      <c r="F264" s="73"/>
      <c r="G264" s="86" t="s">
        <v>1424</v>
      </c>
      <c r="H264" s="86" t="s">
        <v>134</v>
      </c>
      <c r="I264" s="83">
        <v>161935.61670000004</v>
      </c>
      <c r="J264" s="85">
        <v>8690</v>
      </c>
      <c r="K264" s="83">
        <v>291.727912624</v>
      </c>
      <c r="L264" s="83">
        <v>54103.840181488005</v>
      </c>
      <c r="M264" s="84">
        <v>3.1223039756918395E-5</v>
      </c>
      <c r="N264" s="84">
        <f t="shared" si="4"/>
        <v>4.9410329780828505E-3</v>
      </c>
      <c r="O264" s="84">
        <f>L264/'סכום נכסי הקרן'!$C$42</f>
        <v>8.7120153140041775E-4</v>
      </c>
    </row>
    <row r="265" spans="2:15">
      <c r="B265" s="76" t="s">
        <v>1534</v>
      </c>
      <c r="C265" s="73" t="s">
        <v>1535</v>
      </c>
      <c r="D265" s="86" t="s">
        <v>1358</v>
      </c>
      <c r="E265" s="86" t="s">
        <v>26</v>
      </c>
      <c r="F265" s="73"/>
      <c r="G265" s="86" t="s">
        <v>799</v>
      </c>
      <c r="H265" s="86" t="s">
        <v>134</v>
      </c>
      <c r="I265" s="83">
        <v>508526.47400000005</v>
      </c>
      <c r="J265" s="85">
        <v>195</v>
      </c>
      <c r="K265" s="73"/>
      <c r="L265" s="83">
        <v>3791.9802113230007</v>
      </c>
      <c r="M265" s="84">
        <v>3.0539163411132122E-3</v>
      </c>
      <c r="N265" s="84">
        <f t="shared" si="4"/>
        <v>3.4630257692494206E-4</v>
      </c>
      <c r="O265" s="84">
        <f>L265/'סכום נכסי הקרן'!$C$42</f>
        <v>6.1059972010545375E-5</v>
      </c>
    </row>
    <row r="266" spans="2:15">
      <c r="B266" s="76" t="s">
        <v>1536</v>
      </c>
      <c r="C266" s="73" t="s">
        <v>1537</v>
      </c>
      <c r="D266" s="86" t="s">
        <v>1358</v>
      </c>
      <c r="E266" s="86" t="s">
        <v>26</v>
      </c>
      <c r="F266" s="73"/>
      <c r="G266" s="86" t="s">
        <v>716</v>
      </c>
      <c r="H266" s="86" t="s">
        <v>134</v>
      </c>
      <c r="I266" s="83">
        <v>19817.295750000005</v>
      </c>
      <c r="J266" s="85">
        <v>25022</v>
      </c>
      <c r="K266" s="73"/>
      <c r="L266" s="83">
        <v>18962.006631569006</v>
      </c>
      <c r="M266" s="84">
        <v>6.2436453358820565E-6</v>
      </c>
      <c r="N266" s="84">
        <f t="shared" si="4"/>
        <v>1.7317051762485703E-3</v>
      </c>
      <c r="O266" s="84">
        <f>L266/'סכום נכסי הקרן'!$C$42</f>
        <v>3.053337648572334E-4</v>
      </c>
    </row>
    <row r="267" spans="2:15">
      <c r="B267" s="76" t="s">
        <v>1441</v>
      </c>
      <c r="C267" s="73" t="s">
        <v>1442</v>
      </c>
      <c r="D267" s="86" t="s">
        <v>1358</v>
      </c>
      <c r="E267" s="86" t="s">
        <v>26</v>
      </c>
      <c r="F267" s="73"/>
      <c r="G267" s="86" t="s">
        <v>754</v>
      </c>
      <c r="H267" s="86" t="s">
        <v>134</v>
      </c>
      <c r="I267" s="83">
        <v>55175.12242900001</v>
      </c>
      <c r="J267" s="85">
        <v>2299</v>
      </c>
      <c r="K267" s="73"/>
      <c r="L267" s="83">
        <v>4850.652471194001</v>
      </c>
      <c r="M267" s="84">
        <v>8.5847446817799758E-4</v>
      </c>
      <c r="N267" s="84">
        <f t="shared" si="4"/>
        <v>4.429858166258073E-4</v>
      </c>
      <c r="O267" s="84">
        <f>L267/'סכום נכסי הקרן'!$C$42</f>
        <v>7.8107133375744249E-5</v>
      </c>
    </row>
    <row r="268" spans="2:15">
      <c r="B268" s="76" t="s">
        <v>1538</v>
      </c>
      <c r="C268" s="73" t="s">
        <v>1539</v>
      </c>
      <c r="D268" s="86" t="s">
        <v>26</v>
      </c>
      <c r="E268" s="86" t="s">
        <v>26</v>
      </c>
      <c r="F268" s="73"/>
      <c r="G268" s="86" t="s">
        <v>708</v>
      </c>
      <c r="H268" s="86" t="s">
        <v>136</v>
      </c>
      <c r="I268" s="83">
        <v>134757.61110000004</v>
      </c>
      <c r="J268" s="85">
        <v>10502</v>
      </c>
      <c r="K268" s="73"/>
      <c r="L268" s="83">
        <v>57360.461444159009</v>
      </c>
      <c r="M268" s="84">
        <v>2.2561970020376458E-4</v>
      </c>
      <c r="N268" s="84">
        <f t="shared" si="4"/>
        <v>5.2384439012632886E-3</v>
      </c>
      <c r="O268" s="84">
        <f>L268/'סכום נכסי הקרן'!$C$42</f>
        <v>9.2364094090837529E-4</v>
      </c>
    </row>
    <row r="269" spans="2:15">
      <c r="B269" s="76" t="s">
        <v>1540</v>
      </c>
      <c r="C269" s="73" t="s">
        <v>1541</v>
      </c>
      <c r="D269" s="86" t="s">
        <v>1380</v>
      </c>
      <c r="E269" s="86" t="s">
        <v>26</v>
      </c>
      <c r="F269" s="73"/>
      <c r="G269" s="86" t="s">
        <v>754</v>
      </c>
      <c r="H269" s="86" t="s">
        <v>134</v>
      </c>
      <c r="I269" s="83">
        <v>35104.923900000009</v>
      </c>
      <c r="J269" s="85">
        <v>23001</v>
      </c>
      <c r="K269" s="73"/>
      <c r="L269" s="83">
        <v>30876.825080818006</v>
      </c>
      <c r="M269" s="84">
        <v>2.1847893171727445E-5</v>
      </c>
      <c r="N269" s="84">
        <f t="shared" si="4"/>
        <v>2.8198259212479713E-3</v>
      </c>
      <c r="O269" s="84">
        <f>L269/'סכום נכסי הקרן'!$C$42</f>
        <v>4.9719090558003436E-4</v>
      </c>
    </row>
    <row r="270" spans="2:15">
      <c r="B270" s="136"/>
      <c r="C270" s="136"/>
      <c r="D270" s="13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</row>
    <row r="271" spans="2:15">
      <c r="B271" s="136"/>
      <c r="C271" s="136"/>
      <c r="D271" s="13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</row>
    <row r="272" spans="2:15">
      <c r="B272" s="144"/>
      <c r="C272" s="136"/>
      <c r="D272" s="13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</row>
    <row r="273" spans="2:15">
      <c r="B273" s="141" t="s">
        <v>227</v>
      </c>
      <c r="C273" s="136"/>
      <c r="D273" s="13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</row>
    <row r="274" spans="2:15">
      <c r="B274" s="141" t="s">
        <v>114</v>
      </c>
      <c r="C274" s="136"/>
      <c r="D274" s="13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</row>
    <row r="275" spans="2:15">
      <c r="B275" s="141" t="s">
        <v>210</v>
      </c>
      <c r="C275" s="136"/>
      <c r="D275" s="13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</row>
    <row r="276" spans="2:15">
      <c r="B276" s="141" t="s">
        <v>218</v>
      </c>
      <c r="C276" s="136"/>
      <c r="D276" s="13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</row>
    <row r="277" spans="2:15">
      <c r="B277" s="141" t="s">
        <v>224</v>
      </c>
      <c r="C277" s="136"/>
      <c r="D277" s="13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</row>
    <row r="278" spans="2:15">
      <c r="B278" s="136"/>
      <c r="C278" s="136"/>
      <c r="D278" s="13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</row>
    <row r="279" spans="2:15">
      <c r="B279" s="136"/>
      <c r="C279" s="136"/>
      <c r="D279" s="13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</row>
    <row r="280" spans="2:15">
      <c r="B280" s="136"/>
      <c r="C280" s="136"/>
      <c r="D280" s="13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</row>
    <row r="281" spans="2:15">
      <c r="B281" s="136"/>
      <c r="C281" s="136"/>
      <c r="D281" s="13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</row>
    <row r="282" spans="2:15">
      <c r="B282" s="136"/>
      <c r="C282" s="136"/>
      <c r="D282" s="13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</row>
    <row r="283" spans="2:15">
      <c r="B283" s="136"/>
      <c r="C283" s="136"/>
      <c r="D283" s="13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</row>
    <row r="284" spans="2:15">
      <c r="B284" s="136"/>
      <c r="C284" s="136"/>
      <c r="D284" s="13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</row>
    <row r="285" spans="2:15">
      <c r="B285" s="136"/>
      <c r="C285" s="136"/>
      <c r="D285" s="136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</row>
    <row r="286" spans="2:15">
      <c r="B286" s="136"/>
      <c r="C286" s="136"/>
      <c r="D286" s="13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</row>
    <row r="287" spans="2:15">
      <c r="B287" s="136"/>
      <c r="C287" s="136"/>
      <c r="D287" s="13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</row>
    <row r="288" spans="2:15">
      <c r="B288" s="136"/>
      <c r="C288" s="136"/>
      <c r="D288" s="13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</row>
    <row r="289" spans="2:15">
      <c r="B289" s="136"/>
      <c r="C289" s="136"/>
      <c r="D289" s="13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</row>
    <row r="290" spans="2:15">
      <c r="B290" s="136"/>
      <c r="C290" s="136"/>
      <c r="D290" s="13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</row>
    <row r="291" spans="2:15">
      <c r="B291" s="136"/>
      <c r="C291" s="136"/>
      <c r="D291" s="13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</row>
    <row r="292" spans="2:15">
      <c r="B292" s="136"/>
      <c r="C292" s="136"/>
      <c r="D292" s="13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</row>
    <row r="293" spans="2:15">
      <c r="B293" s="144"/>
      <c r="C293" s="136"/>
      <c r="D293" s="13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</row>
    <row r="294" spans="2:15">
      <c r="B294" s="144"/>
      <c r="C294" s="136"/>
      <c r="D294" s="13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</row>
    <row r="295" spans="2:15">
      <c r="B295" s="145"/>
      <c r="C295" s="136"/>
      <c r="D295" s="13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</row>
    <row r="296" spans="2:15">
      <c r="B296" s="136"/>
      <c r="C296" s="136"/>
      <c r="D296" s="13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</row>
    <row r="297" spans="2:15">
      <c r="B297" s="136"/>
      <c r="C297" s="136"/>
      <c r="D297" s="13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</row>
    <row r="298" spans="2:15">
      <c r="B298" s="136"/>
      <c r="C298" s="136"/>
      <c r="D298" s="13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</row>
    <row r="299" spans="2:15">
      <c r="B299" s="136"/>
      <c r="C299" s="136"/>
      <c r="D299" s="13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</row>
    <row r="300" spans="2:15">
      <c r="B300" s="136"/>
      <c r="C300" s="136"/>
      <c r="D300" s="13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</row>
    <row r="301" spans="2:15">
      <c r="B301" s="136"/>
      <c r="C301" s="136"/>
      <c r="D301" s="13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</row>
    <row r="302" spans="2:15">
      <c r="B302" s="136"/>
      <c r="C302" s="136"/>
      <c r="D302" s="13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</row>
    <row r="303" spans="2:15">
      <c r="B303" s="136"/>
      <c r="C303" s="136"/>
      <c r="D303" s="13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</row>
    <row r="304" spans="2:15">
      <c r="B304" s="136"/>
      <c r="C304" s="136"/>
      <c r="D304" s="13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</row>
    <row r="305" spans="2:15">
      <c r="B305" s="136"/>
      <c r="C305" s="136"/>
      <c r="D305" s="13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</row>
    <row r="306" spans="2:15">
      <c r="B306" s="136"/>
      <c r="C306" s="136"/>
      <c r="D306" s="13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</row>
    <row r="307" spans="2:15">
      <c r="B307" s="136"/>
      <c r="C307" s="136"/>
      <c r="D307" s="13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</row>
    <row r="308" spans="2:15">
      <c r="B308" s="136"/>
      <c r="C308" s="136"/>
      <c r="D308" s="13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</row>
    <row r="309" spans="2:15">
      <c r="B309" s="136"/>
      <c r="C309" s="136"/>
      <c r="D309" s="13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</row>
    <row r="310" spans="2:15">
      <c r="B310" s="136"/>
      <c r="C310" s="136"/>
      <c r="D310" s="13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</row>
    <row r="311" spans="2:15">
      <c r="B311" s="136"/>
      <c r="C311" s="136"/>
      <c r="D311" s="13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</row>
    <row r="312" spans="2:15">
      <c r="B312" s="136"/>
      <c r="C312" s="136"/>
      <c r="D312" s="13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</row>
    <row r="313" spans="2:15">
      <c r="B313" s="136"/>
      <c r="C313" s="136"/>
      <c r="D313" s="13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</row>
    <row r="314" spans="2:15">
      <c r="B314" s="136"/>
      <c r="C314" s="136"/>
      <c r="D314" s="13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</row>
    <row r="315" spans="2:15">
      <c r="B315" s="136"/>
      <c r="C315" s="136"/>
      <c r="D315" s="13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</row>
    <row r="316" spans="2:15">
      <c r="B316" s="136"/>
      <c r="C316" s="136"/>
      <c r="D316" s="13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</row>
    <row r="317" spans="2:15">
      <c r="B317" s="136"/>
      <c r="C317" s="136"/>
      <c r="D317" s="13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</row>
    <row r="318" spans="2:15">
      <c r="B318" s="136"/>
      <c r="C318" s="136"/>
      <c r="D318" s="13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</row>
    <row r="319" spans="2:15">
      <c r="B319" s="136"/>
      <c r="C319" s="136"/>
      <c r="D319" s="13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</row>
    <row r="320" spans="2:15">
      <c r="B320" s="136"/>
      <c r="C320" s="136"/>
      <c r="D320" s="13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</row>
    <row r="321" spans="2:15">
      <c r="B321" s="136"/>
      <c r="C321" s="136"/>
      <c r="D321" s="13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</row>
    <row r="322" spans="2:15">
      <c r="B322" s="136"/>
      <c r="C322" s="136"/>
      <c r="D322" s="13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</row>
    <row r="323" spans="2:15">
      <c r="B323" s="136"/>
      <c r="C323" s="136"/>
      <c r="D323" s="13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</row>
    <row r="324" spans="2:15">
      <c r="B324" s="136"/>
      <c r="C324" s="136"/>
      <c r="D324" s="13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</row>
    <row r="325" spans="2:15">
      <c r="B325" s="136"/>
      <c r="C325" s="136"/>
      <c r="D325" s="13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</row>
    <row r="326" spans="2:15">
      <c r="B326" s="136"/>
      <c r="C326" s="136"/>
      <c r="D326" s="13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</row>
    <row r="327" spans="2:15">
      <c r="B327" s="136"/>
      <c r="C327" s="136"/>
      <c r="D327" s="13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</row>
    <row r="328" spans="2:15">
      <c r="B328" s="136"/>
      <c r="C328" s="136"/>
      <c r="D328" s="13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</row>
    <row r="329" spans="2:15">
      <c r="B329" s="136"/>
      <c r="C329" s="136"/>
      <c r="D329" s="13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</row>
    <row r="330" spans="2:15">
      <c r="B330" s="136"/>
      <c r="C330" s="136"/>
      <c r="D330" s="13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</row>
    <row r="331" spans="2:15">
      <c r="B331" s="136"/>
      <c r="C331" s="136"/>
      <c r="D331" s="13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</row>
    <row r="332" spans="2:15">
      <c r="B332" s="136"/>
      <c r="C332" s="136"/>
      <c r="D332" s="13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</row>
    <row r="333" spans="2:15">
      <c r="B333" s="136"/>
      <c r="C333" s="136"/>
      <c r="D333" s="13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</row>
    <row r="334" spans="2:15">
      <c r="B334" s="136"/>
      <c r="C334" s="136"/>
      <c r="D334" s="13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</row>
    <row r="335" spans="2:15">
      <c r="B335" s="136"/>
      <c r="C335" s="136"/>
      <c r="D335" s="13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</row>
    <row r="336" spans="2:15">
      <c r="B336" s="136"/>
      <c r="C336" s="136"/>
      <c r="D336" s="13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</row>
    <row r="337" spans="2:15">
      <c r="B337" s="136"/>
      <c r="C337" s="136"/>
      <c r="D337" s="13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</row>
    <row r="338" spans="2:15">
      <c r="B338" s="136"/>
      <c r="C338" s="136"/>
      <c r="D338" s="13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</row>
    <row r="339" spans="2:15">
      <c r="B339" s="136"/>
      <c r="C339" s="136"/>
      <c r="D339" s="13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</row>
    <row r="340" spans="2:15">
      <c r="B340" s="136"/>
      <c r="C340" s="136"/>
      <c r="D340" s="13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</row>
    <row r="341" spans="2:15">
      <c r="B341" s="136"/>
      <c r="C341" s="136"/>
      <c r="D341" s="13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</row>
    <row r="342" spans="2:15">
      <c r="B342" s="136"/>
      <c r="C342" s="136"/>
      <c r="D342" s="13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</row>
    <row r="343" spans="2:15">
      <c r="B343" s="136"/>
      <c r="C343" s="136"/>
      <c r="D343" s="13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</row>
    <row r="344" spans="2:15">
      <c r="B344" s="136"/>
      <c r="C344" s="136"/>
      <c r="D344" s="13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</row>
    <row r="345" spans="2:15">
      <c r="B345" s="136"/>
      <c r="C345" s="136"/>
      <c r="D345" s="13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</row>
    <row r="346" spans="2:15">
      <c r="B346" s="136"/>
      <c r="C346" s="136"/>
      <c r="D346" s="13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</row>
    <row r="347" spans="2:15">
      <c r="B347" s="136"/>
      <c r="C347" s="136"/>
      <c r="D347" s="13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</row>
    <row r="348" spans="2:15">
      <c r="B348" s="136"/>
      <c r="C348" s="136"/>
      <c r="D348" s="13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</row>
    <row r="349" spans="2:15">
      <c r="B349" s="136"/>
      <c r="C349" s="136"/>
      <c r="D349" s="13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</row>
    <row r="350" spans="2:15">
      <c r="B350" s="136"/>
      <c r="C350" s="136"/>
      <c r="D350" s="13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</row>
    <row r="351" spans="2:15">
      <c r="B351" s="136"/>
      <c r="C351" s="136"/>
      <c r="D351" s="13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</row>
    <row r="352" spans="2:15">
      <c r="B352" s="136"/>
      <c r="C352" s="136"/>
      <c r="D352" s="13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</row>
    <row r="353" spans="2:15">
      <c r="B353" s="136"/>
      <c r="C353" s="136"/>
      <c r="D353" s="13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</row>
    <row r="354" spans="2:15">
      <c r="B354" s="136"/>
      <c r="C354" s="136"/>
      <c r="D354" s="13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</row>
    <row r="355" spans="2:15">
      <c r="B355" s="136"/>
      <c r="C355" s="136"/>
      <c r="D355" s="13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</row>
    <row r="356" spans="2:15">
      <c r="B356" s="136"/>
      <c r="C356" s="136"/>
      <c r="D356" s="13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</row>
    <row r="357" spans="2:15">
      <c r="B357" s="136"/>
      <c r="C357" s="136"/>
      <c r="D357" s="13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</row>
    <row r="358" spans="2:15">
      <c r="B358" s="136"/>
      <c r="C358" s="136"/>
      <c r="D358" s="13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</row>
    <row r="359" spans="2:15">
      <c r="B359" s="136"/>
      <c r="C359" s="136"/>
      <c r="D359" s="13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</row>
    <row r="360" spans="2:15">
      <c r="B360" s="144"/>
      <c r="C360" s="136"/>
      <c r="D360" s="13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</row>
    <row r="361" spans="2:15">
      <c r="B361" s="144"/>
      <c r="C361" s="136"/>
      <c r="D361" s="13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</row>
    <row r="362" spans="2:15">
      <c r="B362" s="145"/>
      <c r="C362" s="136"/>
      <c r="D362" s="136"/>
      <c r="E362" s="136"/>
      <c r="F362" s="136"/>
      <c r="G362" s="136"/>
      <c r="H362" s="137"/>
      <c r="I362" s="137"/>
      <c r="J362" s="137"/>
      <c r="K362" s="137"/>
      <c r="L362" s="137"/>
      <c r="M362" s="137"/>
      <c r="N362" s="137"/>
      <c r="O362" s="137"/>
    </row>
    <row r="363" spans="2:15">
      <c r="B363" s="136"/>
      <c r="C363" s="136"/>
      <c r="D363" s="136"/>
      <c r="E363" s="136"/>
      <c r="F363" s="136"/>
      <c r="G363" s="136"/>
      <c r="H363" s="137"/>
      <c r="I363" s="137"/>
      <c r="J363" s="137"/>
      <c r="K363" s="137"/>
      <c r="L363" s="137"/>
      <c r="M363" s="137"/>
      <c r="N363" s="137"/>
      <c r="O363" s="137"/>
    </row>
    <row r="364" spans="2:15">
      <c r="B364" s="136"/>
      <c r="C364" s="136"/>
      <c r="D364" s="136"/>
      <c r="E364" s="136"/>
      <c r="F364" s="136"/>
      <c r="G364" s="136"/>
      <c r="H364" s="137"/>
      <c r="I364" s="137"/>
      <c r="J364" s="137"/>
      <c r="K364" s="137"/>
      <c r="L364" s="137"/>
      <c r="M364" s="137"/>
      <c r="N364" s="137"/>
      <c r="O364" s="137"/>
    </row>
    <row r="365" spans="2:15">
      <c r="B365" s="136"/>
      <c r="C365" s="136"/>
      <c r="D365" s="136"/>
      <c r="E365" s="136"/>
      <c r="F365" s="136"/>
      <c r="G365" s="136"/>
      <c r="H365" s="137"/>
      <c r="I365" s="137"/>
      <c r="J365" s="137"/>
      <c r="K365" s="137"/>
      <c r="L365" s="137"/>
      <c r="M365" s="137"/>
      <c r="N365" s="137"/>
      <c r="O365" s="137"/>
    </row>
    <row r="366" spans="2:15">
      <c r="B366" s="136"/>
      <c r="C366" s="136"/>
      <c r="D366" s="136"/>
      <c r="E366" s="136"/>
      <c r="F366" s="136"/>
      <c r="G366" s="136"/>
      <c r="H366" s="137"/>
      <c r="I366" s="137"/>
      <c r="J366" s="137"/>
      <c r="K366" s="137"/>
      <c r="L366" s="137"/>
      <c r="M366" s="137"/>
      <c r="N366" s="137"/>
      <c r="O366" s="137"/>
    </row>
    <row r="367" spans="2:15">
      <c r="B367" s="136"/>
      <c r="C367" s="136"/>
      <c r="D367" s="136"/>
      <c r="E367" s="136"/>
      <c r="F367" s="136"/>
      <c r="G367" s="136"/>
      <c r="H367" s="137"/>
      <c r="I367" s="137"/>
      <c r="J367" s="137"/>
      <c r="K367" s="137"/>
      <c r="L367" s="137"/>
      <c r="M367" s="137"/>
      <c r="N367" s="137"/>
      <c r="O367" s="137"/>
    </row>
    <row r="368" spans="2:15">
      <c r="B368" s="136"/>
      <c r="C368" s="136"/>
      <c r="D368" s="136"/>
      <c r="E368" s="136"/>
      <c r="F368" s="136"/>
      <c r="G368" s="136"/>
      <c r="H368" s="137"/>
      <c r="I368" s="137"/>
      <c r="J368" s="137"/>
      <c r="K368" s="137"/>
      <c r="L368" s="137"/>
      <c r="M368" s="137"/>
      <c r="N368" s="137"/>
      <c r="O368" s="137"/>
    </row>
    <row r="369" spans="2:15">
      <c r="B369" s="136"/>
      <c r="C369" s="136"/>
      <c r="D369" s="136"/>
      <c r="E369" s="136"/>
      <c r="F369" s="136"/>
      <c r="G369" s="136"/>
      <c r="H369" s="137"/>
      <c r="I369" s="137"/>
      <c r="J369" s="137"/>
      <c r="K369" s="137"/>
      <c r="L369" s="137"/>
      <c r="M369" s="137"/>
      <c r="N369" s="137"/>
      <c r="O369" s="137"/>
    </row>
    <row r="370" spans="2:15">
      <c r="B370" s="136"/>
      <c r="C370" s="136"/>
      <c r="D370" s="136"/>
      <c r="E370" s="136"/>
      <c r="F370" s="136"/>
      <c r="G370" s="136"/>
      <c r="H370" s="137"/>
      <c r="I370" s="137"/>
      <c r="J370" s="137"/>
      <c r="K370" s="137"/>
      <c r="L370" s="137"/>
      <c r="M370" s="137"/>
      <c r="N370" s="137"/>
      <c r="O370" s="137"/>
    </row>
    <row r="371" spans="2:15">
      <c r="B371" s="136"/>
      <c r="C371" s="136"/>
      <c r="D371" s="136"/>
      <c r="E371" s="136"/>
      <c r="F371" s="136"/>
      <c r="G371" s="136"/>
      <c r="H371" s="137"/>
      <c r="I371" s="137"/>
      <c r="J371" s="137"/>
      <c r="K371" s="137"/>
      <c r="L371" s="137"/>
      <c r="M371" s="137"/>
      <c r="N371" s="137"/>
      <c r="O371" s="137"/>
    </row>
    <row r="372" spans="2:15">
      <c r="B372" s="136"/>
      <c r="C372" s="136"/>
      <c r="D372" s="136"/>
      <c r="E372" s="136"/>
      <c r="F372" s="136"/>
      <c r="G372" s="136"/>
      <c r="H372" s="137"/>
      <c r="I372" s="137"/>
      <c r="J372" s="137"/>
      <c r="K372" s="137"/>
      <c r="L372" s="137"/>
      <c r="M372" s="137"/>
      <c r="N372" s="137"/>
      <c r="O372" s="137"/>
    </row>
    <row r="373" spans="2:15">
      <c r="B373" s="136"/>
      <c r="C373" s="136"/>
      <c r="D373" s="136"/>
      <c r="E373" s="136"/>
      <c r="F373" s="136"/>
      <c r="G373" s="136"/>
      <c r="H373" s="137"/>
      <c r="I373" s="137"/>
      <c r="J373" s="137"/>
      <c r="K373" s="137"/>
      <c r="L373" s="137"/>
      <c r="M373" s="137"/>
      <c r="N373" s="137"/>
      <c r="O373" s="137"/>
    </row>
    <row r="374" spans="2:15">
      <c r="B374" s="136"/>
      <c r="C374" s="136"/>
      <c r="D374" s="136"/>
      <c r="E374" s="136"/>
      <c r="F374" s="136"/>
      <c r="G374" s="136"/>
      <c r="H374" s="137"/>
      <c r="I374" s="137"/>
      <c r="J374" s="137"/>
      <c r="K374" s="137"/>
      <c r="L374" s="137"/>
      <c r="M374" s="137"/>
      <c r="N374" s="137"/>
      <c r="O374" s="137"/>
    </row>
    <row r="375" spans="2:15">
      <c r="B375" s="136"/>
      <c r="C375" s="136"/>
      <c r="D375" s="136"/>
      <c r="E375" s="136"/>
      <c r="F375" s="136"/>
      <c r="G375" s="136"/>
      <c r="H375" s="137"/>
      <c r="I375" s="137"/>
      <c r="J375" s="137"/>
      <c r="K375" s="137"/>
      <c r="L375" s="137"/>
      <c r="M375" s="137"/>
      <c r="N375" s="137"/>
      <c r="O375" s="137"/>
    </row>
    <row r="376" spans="2:15">
      <c r="B376" s="136"/>
      <c r="C376" s="136"/>
      <c r="D376" s="136"/>
      <c r="E376" s="136"/>
      <c r="F376" s="136"/>
      <c r="G376" s="136"/>
      <c r="H376" s="137"/>
      <c r="I376" s="137"/>
      <c r="J376" s="137"/>
      <c r="K376" s="137"/>
      <c r="L376" s="137"/>
      <c r="M376" s="137"/>
      <c r="N376" s="137"/>
      <c r="O376" s="137"/>
    </row>
    <row r="377" spans="2:15">
      <c r="B377" s="136"/>
      <c r="C377" s="136"/>
      <c r="D377" s="136"/>
      <c r="E377" s="136"/>
      <c r="F377" s="136"/>
      <c r="G377" s="136"/>
      <c r="H377" s="137"/>
      <c r="I377" s="137"/>
      <c r="J377" s="137"/>
      <c r="K377" s="137"/>
      <c r="L377" s="137"/>
      <c r="M377" s="137"/>
      <c r="N377" s="137"/>
      <c r="O377" s="137"/>
    </row>
    <row r="378" spans="2:15">
      <c r="B378" s="136"/>
      <c r="C378" s="136"/>
      <c r="D378" s="136"/>
      <c r="E378" s="136"/>
      <c r="F378" s="136"/>
      <c r="G378" s="136"/>
      <c r="H378" s="137"/>
      <c r="I378" s="137"/>
      <c r="J378" s="137"/>
      <c r="K378" s="137"/>
      <c r="L378" s="137"/>
      <c r="M378" s="137"/>
      <c r="N378" s="137"/>
      <c r="O378" s="137"/>
    </row>
    <row r="379" spans="2:15">
      <c r="B379" s="136"/>
      <c r="C379" s="136"/>
      <c r="D379" s="136"/>
      <c r="E379" s="136"/>
      <c r="F379" s="136"/>
      <c r="G379" s="136"/>
      <c r="H379" s="137"/>
      <c r="I379" s="137"/>
      <c r="J379" s="137"/>
      <c r="K379" s="137"/>
      <c r="L379" s="137"/>
      <c r="M379" s="137"/>
      <c r="N379" s="137"/>
      <c r="O379" s="137"/>
    </row>
    <row r="380" spans="2:15">
      <c r="B380" s="136"/>
      <c r="C380" s="136"/>
      <c r="D380" s="136"/>
      <c r="E380" s="136"/>
      <c r="F380" s="136"/>
      <c r="G380" s="136"/>
      <c r="H380" s="137"/>
      <c r="I380" s="137"/>
      <c r="J380" s="137"/>
      <c r="K380" s="137"/>
      <c r="L380" s="137"/>
      <c r="M380" s="137"/>
      <c r="N380" s="137"/>
      <c r="O380" s="137"/>
    </row>
    <row r="381" spans="2:15">
      <c r="B381" s="136"/>
      <c r="C381" s="136"/>
      <c r="D381" s="136"/>
      <c r="E381" s="136"/>
      <c r="F381" s="136"/>
      <c r="G381" s="136"/>
      <c r="H381" s="137"/>
      <c r="I381" s="137"/>
      <c r="J381" s="137"/>
      <c r="K381" s="137"/>
      <c r="L381" s="137"/>
      <c r="M381" s="137"/>
      <c r="N381" s="137"/>
      <c r="O381" s="137"/>
    </row>
    <row r="382" spans="2:15">
      <c r="B382" s="136"/>
      <c r="C382" s="136"/>
      <c r="D382" s="136"/>
      <c r="E382" s="136"/>
      <c r="F382" s="136"/>
      <c r="G382" s="136"/>
      <c r="H382" s="137"/>
      <c r="I382" s="137"/>
      <c r="J382" s="137"/>
      <c r="K382" s="137"/>
      <c r="L382" s="137"/>
      <c r="M382" s="137"/>
      <c r="N382" s="137"/>
      <c r="O382" s="137"/>
    </row>
    <row r="383" spans="2:15">
      <c r="B383" s="136"/>
      <c r="C383" s="136"/>
      <c r="D383" s="136"/>
      <c r="E383" s="136"/>
      <c r="F383" s="136"/>
      <c r="G383" s="136"/>
      <c r="H383" s="137"/>
      <c r="I383" s="137"/>
      <c r="J383" s="137"/>
      <c r="K383" s="137"/>
      <c r="L383" s="137"/>
      <c r="M383" s="137"/>
      <c r="N383" s="137"/>
      <c r="O383" s="137"/>
    </row>
    <row r="384" spans="2:15">
      <c r="B384" s="136"/>
      <c r="C384" s="136"/>
      <c r="D384" s="136"/>
      <c r="E384" s="136"/>
      <c r="F384" s="136"/>
      <c r="G384" s="136"/>
      <c r="H384" s="137"/>
      <c r="I384" s="137"/>
      <c r="J384" s="137"/>
      <c r="K384" s="137"/>
      <c r="L384" s="137"/>
      <c r="M384" s="137"/>
      <c r="N384" s="137"/>
      <c r="O384" s="137"/>
    </row>
    <row r="385" spans="2:15">
      <c r="B385" s="136"/>
      <c r="C385" s="136"/>
      <c r="D385" s="136"/>
      <c r="E385" s="136"/>
      <c r="F385" s="136"/>
      <c r="G385" s="136"/>
      <c r="H385" s="137"/>
      <c r="I385" s="137"/>
      <c r="J385" s="137"/>
      <c r="K385" s="137"/>
      <c r="L385" s="137"/>
      <c r="M385" s="137"/>
      <c r="N385" s="137"/>
      <c r="O385" s="137"/>
    </row>
    <row r="386" spans="2:15">
      <c r="B386" s="136"/>
      <c r="C386" s="136"/>
      <c r="D386" s="136"/>
      <c r="E386" s="136"/>
      <c r="F386" s="136"/>
      <c r="G386" s="136"/>
      <c r="H386" s="137"/>
      <c r="I386" s="137"/>
      <c r="J386" s="137"/>
      <c r="K386" s="137"/>
      <c r="L386" s="137"/>
      <c r="M386" s="137"/>
      <c r="N386" s="137"/>
      <c r="O386" s="137"/>
    </row>
    <row r="387" spans="2:15">
      <c r="B387" s="136"/>
      <c r="C387" s="136"/>
      <c r="D387" s="136"/>
      <c r="E387" s="136"/>
      <c r="F387" s="136"/>
      <c r="G387" s="136"/>
      <c r="H387" s="137"/>
      <c r="I387" s="137"/>
      <c r="J387" s="137"/>
      <c r="K387" s="137"/>
      <c r="L387" s="137"/>
      <c r="M387" s="137"/>
      <c r="N387" s="137"/>
      <c r="O387" s="137"/>
    </row>
    <row r="388" spans="2:15">
      <c r="B388" s="136"/>
      <c r="C388" s="136"/>
      <c r="D388" s="136"/>
      <c r="E388" s="136"/>
      <c r="F388" s="136"/>
      <c r="G388" s="136"/>
      <c r="H388" s="137"/>
      <c r="I388" s="137"/>
      <c r="J388" s="137"/>
      <c r="K388" s="137"/>
      <c r="L388" s="137"/>
      <c r="M388" s="137"/>
      <c r="N388" s="137"/>
      <c r="O388" s="137"/>
    </row>
    <row r="389" spans="2:15">
      <c r="B389" s="136"/>
      <c r="C389" s="136"/>
      <c r="D389" s="136"/>
      <c r="E389" s="136"/>
      <c r="F389" s="136"/>
      <c r="G389" s="136"/>
      <c r="H389" s="137"/>
      <c r="I389" s="137"/>
      <c r="J389" s="137"/>
      <c r="K389" s="137"/>
      <c r="L389" s="137"/>
      <c r="M389" s="137"/>
      <c r="N389" s="137"/>
      <c r="O389" s="137"/>
    </row>
    <row r="390" spans="2:15">
      <c r="B390" s="136"/>
      <c r="C390" s="136"/>
      <c r="D390" s="136"/>
      <c r="E390" s="136"/>
      <c r="F390" s="136"/>
      <c r="G390" s="136"/>
      <c r="H390" s="137"/>
      <c r="I390" s="137"/>
      <c r="J390" s="137"/>
      <c r="K390" s="137"/>
      <c r="L390" s="137"/>
      <c r="M390" s="137"/>
      <c r="N390" s="137"/>
      <c r="O390" s="137"/>
    </row>
    <row r="391" spans="2:15">
      <c r="B391" s="136"/>
      <c r="C391" s="136"/>
      <c r="D391" s="136"/>
      <c r="E391" s="136"/>
      <c r="F391" s="136"/>
      <c r="G391" s="136"/>
      <c r="H391" s="137"/>
      <c r="I391" s="137"/>
      <c r="J391" s="137"/>
      <c r="K391" s="137"/>
      <c r="L391" s="137"/>
      <c r="M391" s="137"/>
      <c r="N391" s="137"/>
      <c r="O391" s="137"/>
    </row>
    <row r="392" spans="2:15">
      <c r="B392" s="136"/>
      <c r="C392" s="136"/>
      <c r="D392" s="136"/>
      <c r="E392" s="136"/>
      <c r="F392" s="136"/>
      <c r="G392" s="136"/>
      <c r="H392" s="137"/>
      <c r="I392" s="137"/>
      <c r="J392" s="137"/>
      <c r="K392" s="137"/>
      <c r="L392" s="137"/>
      <c r="M392" s="137"/>
      <c r="N392" s="137"/>
      <c r="O392" s="137"/>
    </row>
    <row r="393" spans="2:15">
      <c r="B393" s="136"/>
      <c r="C393" s="136"/>
      <c r="D393" s="136"/>
      <c r="E393" s="136"/>
      <c r="F393" s="136"/>
      <c r="G393" s="136"/>
      <c r="H393" s="137"/>
      <c r="I393" s="137"/>
      <c r="J393" s="137"/>
      <c r="K393" s="137"/>
      <c r="L393" s="137"/>
      <c r="M393" s="137"/>
      <c r="N393" s="137"/>
      <c r="O393" s="137"/>
    </row>
    <row r="394" spans="2:15">
      <c r="B394" s="136"/>
      <c r="C394" s="136"/>
      <c r="D394" s="136"/>
      <c r="E394" s="136"/>
      <c r="F394" s="136"/>
      <c r="G394" s="136"/>
      <c r="H394" s="137"/>
      <c r="I394" s="137"/>
      <c r="J394" s="137"/>
      <c r="K394" s="137"/>
      <c r="L394" s="137"/>
      <c r="M394" s="137"/>
      <c r="N394" s="137"/>
      <c r="O394" s="137"/>
    </row>
    <row r="395" spans="2:15">
      <c r="B395" s="136"/>
      <c r="C395" s="136"/>
      <c r="D395" s="136"/>
      <c r="E395" s="136"/>
      <c r="F395" s="136"/>
      <c r="G395" s="136"/>
      <c r="H395" s="137"/>
      <c r="I395" s="137"/>
      <c r="J395" s="137"/>
      <c r="K395" s="137"/>
      <c r="L395" s="137"/>
      <c r="M395" s="137"/>
      <c r="N395" s="137"/>
      <c r="O395" s="137"/>
    </row>
    <row r="396" spans="2:15">
      <c r="B396" s="136"/>
      <c r="C396" s="136"/>
      <c r="D396" s="136"/>
      <c r="E396" s="136"/>
      <c r="F396" s="136"/>
      <c r="G396" s="136"/>
      <c r="H396" s="137"/>
      <c r="I396" s="137"/>
      <c r="J396" s="137"/>
      <c r="K396" s="137"/>
      <c r="L396" s="137"/>
      <c r="M396" s="137"/>
      <c r="N396" s="137"/>
      <c r="O396" s="137"/>
    </row>
    <row r="397" spans="2:15">
      <c r="B397" s="136"/>
      <c r="C397" s="136"/>
      <c r="D397" s="136"/>
      <c r="E397" s="136"/>
      <c r="F397" s="136"/>
      <c r="G397" s="136"/>
      <c r="H397" s="137"/>
      <c r="I397" s="137"/>
      <c r="J397" s="137"/>
      <c r="K397" s="137"/>
      <c r="L397" s="137"/>
      <c r="M397" s="137"/>
      <c r="N397" s="137"/>
      <c r="O397" s="137"/>
    </row>
    <row r="398" spans="2:15">
      <c r="B398" s="136"/>
      <c r="C398" s="136"/>
      <c r="D398" s="136"/>
      <c r="E398" s="136"/>
      <c r="F398" s="136"/>
      <c r="G398" s="136"/>
      <c r="H398" s="137"/>
      <c r="I398" s="137"/>
      <c r="J398" s="137"/>
      <c r="K398" s="137"/>
      <c r="L398" s="137"/>
      <c r="M398" s="137"/>
      <c r="N398" s="137"/>
      <c r="O398" s="137"/>
    </row>
    <row r="399" spans="2:15">
      <c r="B399" s="136"/>
      <c r="C399" s="136"/>
      <c r="D399" s="136"/>
      <c r="E399" s="136"/>
      <c r="F399" s="136"/>
      <c r="G399" s="136"/>
      <c r="H399" s="137"/>
      <c r="I399" s="137"/>
      <c r="J399" s="137"/>
      <c r="K399" s="137"/>
      <c r="L399" s="137"/>
      <c r="M399" s="137"/>
      <c r="N399" s="137"/>
      <c r="O399" s="137"/>
    </row>
    <row r="400" spans="2:15">
      <c r="B400" s="136"/>
      <c r="C400" s="136"/>
      <c r="D400" s="136"/>
      <c r="E400" s="136"/>
      <c r="F400" s="136"/>
      <c r="G400" s="136"/>
      <c r="H400" s="137"/>
      <c r="I400" s="137"/>
      <c r="J400" s="137"/>
      <c r="K400" s="137"/>
      <c r="L400" s="137"/>
      <c r="M400" s="137"/>
      <c r="N400" s="137"/>
      <c r="O400" s="137"/>
    </row>
    <row r="401" spans="2:15">
      <c r="B401" s="136"/>
      <c r="C401" s="136"/>
      <c r="D401" s="136"/>
      <c r="E401" s="136"/>
      <c r="F401" s="136"/>
      <c r="G401" s="136"/>
      <c r="H401" s="137"/>
      <c r="I401" s="137"/>
      <c r="J401" s="137"/>
      <c r="K401" s="137"/>
      <c r="L401" s="137"/>
      <c r="M401" s="137"/>
      <c r="N401" s="137"/>
      <c r="O401" s="137"/>
    </row>
    <row r="402" spans="2:15">
      <c r="B402" s="136"/>
      <c r="C402" s="136"/>
      <c r="D402" s="136"/>
      <c r="E402" s="136"/>
      <c r="F402" s="136"/>
      <c r="G402" s="136"/>
      <c r="H402" s="137"/>
      <c r="I402" s="137"/>
      <c r="J402" s="137"/>
      <c r="K402" s="137"/>
      <c r="L402" s="137"/>
      <c r="M402" s="137"/>
      <c r="N402" s="137"/>
      <c r="O402" s="137"/>
    </row>
    <row r="403" spans="2:15">
      <c r="B403" s="136"/>
      <c r="C403" s="136"/>
      <c r="D403" s="136"/>
      <c r="E403" s="136"/>
      <c r="F403" s="136"/>
      <c r="G403" s="136"/>
      <c r="H403" s="137"/>
      <c r="I403" s="137"/>
      <c r="J403" s="137"/>
      <c r="K403" s="137"/>
      <c r="L403" s="137"/>
      <c r="M403" s="137"/>
      <c r="N403" s="137"/>
      <c r="O403" s="137"/>
    </row>
    <row r="404" spans="2:15">
      <c r="B404" s="136"/>
      <c r="C404" s="136"/>
      <c r="D404" s="136"/>
      <c r="E404" s="136"/>
      <c r="F404" s="136"/>
      <c r="G404" s="136"/>
      <c r="H404" s="137"/>
      <c r="I404" s="137"/>
      <c r="J404" s="137"/>
      <c r="K404" s="137"/>
      <c r="L404" s="137"/>
      <c r="M404" s="137"/>
      <c r="N404" s="137"/>
      <c r="O404" s="137"/>
    </row>
    <row r="405" spans="2:15">
      <c r="B405" s="136"/>
      <c r="C405" s="136"/>
      <c r="D405" s="136"/>
      <c r="E405" s="136"/>
      <c r="F405" s="136"/>
      <c r="G405" s="136"/>
      <c r="H405" s="137"/>
      <c r="I405" s="137"/>
      <c r="J405" s="137"/>
      <c r="K405" s="137"/>
      <c r="L405" s="137"/>
      <c r="M405" s="137"/>
      <c r="N405" s="137"/>
      <c r="O405" s="137"/>
    </row>
    <row r="406" spans="2:15">
      <c r="B406" s="136"/>
      <c r="C406" s="136"/>
      <c r="D406" s="136"/>
      <c r="E406" s="136"/>
      <c r="F406" s="136"/>
      <c r="G406" s="136"/>
      <c r="H406" s="137"/>
      <c r="I406" s="137"/>
      <c r="J406" s="137"/>
      <c r="K406" s="137"/>
      <c r="L406" s="137"/>
      <c r="M406" s="137"/>
      <c r="N406" s="137"/>
      <c r="O406" s="137"/>
    </row>
    <row r="407" spans="2:15">
      <c r="B407" s="136"/>
      <c r="C407" s="136"/>
      <c r="D407" s="136"/>
      <c r="E407" s="136"/>
      <c r="F407" s="136"/>
      <c r="G407" s="136"/>
      <c r="H407" s="137"/>
      <c r="I407" s="137"/>
      <c r="J407" s="137"/>
      <c r="K407" s="137"/>
      <c r="L407" s="137"/>
      <c r="M407" s="137"/>
      <c r="N407" s="137"/>
      <c r="O407" s="137"/>
    </row>
    <row r="408" spans="2:15">
      <c r="B408" s="136"/>
      <c r="C408" s="136"/>
      <c r="D408" s="136"/>
      <c r="E408" s="136"/>
      <c r="F408" s="136"/>
      <c r="G408" s="136"/>
      <c r="H408" s="137"/>
      <c r="I408" s="137"/>
      <c r="J408" s="137"/>
      <c r="K408" s="137"/>
      <c r="L408" s="137"/>
      <c r="M408" s="137"/>
      <c r="N408" s="137"/>
      <c r="O408" s="137"/>
    </row>
    <row r="409" spans="2:15">
      <c r="B409" s="136"/>
      <c r="C409" s="136"/>
      <c r="D409" s="136"/>
      <c r="E409" s="136"/>
      <c r="F409" s="136"/>
      <c r="G409" s="136"/>
      <c r="H409" s="137"/>
      <c r="I409" s="137"/>
      <c r="J409" s="137"/>
      <c r="K409" s="137"/>
      <c r="L409" s="137"/>
      <c r="M409" s="137"/>
      <c r="N409" s="137"/>
      <c r="O409" s="137"/>
    </row>
    <row r="410" spans="2:15">
      <c r="B410" s="136"/>
      <c r="C410" s="136"/>
      <c r="D410" s="136"/>
      <c r="E410" s="136"/>
      <c r="F410" s="136"/>
      <c r="G410" s="136"/>
      <c r="H410" s="137"/>
      <c r="I410" s="137"/>
      <c r="J410" s="137"/>
      <c r="K410" s="137"/>
      <c r="L410" s="137"/>
      <c r="M410" s="137"/>
      <c r="N410" s="137"/>
      <c r="O410" s="137"/>
    </row>
    <row r="411" spans="2:15">
      <c r="B411" s="136"/>
      <c r="C411" s="136"/>
      <c r="D411" s="136"/>
      <c r="E411" s="136"/>
      <c r="F411" s="136"/>
      <c r="G411" s="136"/>
      <c r="H411" s="137"/>
      <c r="I411" s="137"/>
      <c r="J411" s="137"/>
      <c r="K411" s="137"/>
      <c r="L411" s="137"/>
      <c r="M411" s="137"/>
      <c r="N411" s="137"/>
      <c r="O411" s="137"/>
    </row>
    <row r="412" spans="2:15">
      <c r="B412" s="136"/>
      <c r="C412" s="136"/>
      <c r="D412" s="136"/>
      <c r="E412" s="136"/>
      <c r="F412" s="136"/>
      <c r="G412" s="136"/>
      <c r="H412" s="137"/>
      <c r="I412" s="137"/>
      <c r="J412" s="137"/>
      <c r="K412" s="137"/>
      <c r="L412" s="137"/>
      <c r="M412" s="137"/>
      <c r="N412" s="137"/>
      <c r="O412" s="137"/>
    </row>
    <row r="413" spans="2:15">
      <c r="B413" s="136"/>
      <c r="C413" s="136"/>
      <c r="D413" s="136"/>
      <c r="E413" s="136"/>
      <c r="F413" s="136"/>
      <c r="G413" s="136"/>
      <c r="H413" s="137"/>
      <c r="I413" s="137"/>
      <c r="J413" s="137"/>
      <c r="K413" s="137"/>
      <c r="L413" s="137"/>
      <c r="M413" s="137"/>
      <c r="N413" s="137"/>
      <c r="O413" s="137"/>
    </row>
    <row r="414" spans="2:15">
      <c r="B414" s="136"/>
      <c r="C414" s="136"/>
      <c r="D414" s="136"/>
      <c r="E414" s="136"/>
      <c r="F414" s="136"/>
      <c r="G414" s="136"/>
      <c r="H414" s="137"/>
      <c r="I414" s="137"/>
      <c r="J414" s="137"/>
      <c r="K414" s="137"/>
      <c r="L414" s="137"/>
      <c r="M414" s="137"/>
      <c r="N414" s="137"/>
      <c r="O414" s="137"/>
    </row>
    <row r="415" spans="2:15">
      <c r="B415" s="136"/>
      <c r="C415" s="136"/>
      <c r="D415" s="136"/>
      <c r="E415" s="136"/>
      <c r="F415" s="136"/>
      <c r="G415" s="136"/>
      <c r="H415" s="137"/>
      <c r="I415" s="137"/>
      <c r="J415" s="137"/>
      <c r="K415" s="137"/>
      <c r="L415" s="137"/>
      <c r="M415" s="137"/>
      <c r="N415" s="137"/>
      <c r="O415" s="137"/>
    </row>
    <row r="416" spans="2:15">
      <c r="B416" s="136"/>
      <c r="C416" s="136"/>
      <c r="D416" s="136"/>
      <c r="E416" s="136"/>
      <c r="F416" s="136"/>
      <c r="G416" s="136"/>
      <c r="H416" s="137"/>
      <c r="I416" s="137"/>
      <c r="J416" s="137"/>
      <c r="K416" s="137"/>
      <c r="L416" s="137"/>
      <c r="M416" s="137"/>
      <c r="N416" s="137"/>
      <c r="O416" s="137"/>
    </row>
    <row r="417" spans="2:15">
      <c r="B417" s="136"/>
      <c r="C417" s="136"/>
      <c r="D417" s="136"/>
      <c r="E417" s="136"/>
      <c r="F417" s="136"/>
      <c r="G417" s="136"/>
      <c r="H417" s="137"/>
      <c r="I417" s="137"/>
      <c r="J417" s="137"/>
      <c r="K417" s="137"/>
      <c r="L417" s="137"/>
      <c r="M417" s="137"/>
      <c r="N417" s="137"/>
      <c r="O417" s="137"/>
    </row>
    <row r="418" spans="2:15">
      <c r="B418" s="136"/>
      <c r="C418" s="136"/>
      <c r="D418" s="136"/>
      <c r="E418" s="136"/>
      <c r="F418" s="136"/>
      <c r="G418" s="136"/>
      <c r="H418" s="137"/>
      <c r="I418" s="137"/>
      <c r="J418" s="137"/>
      <c r="K418" s="137"/>
      <c r="L418" s="137"/>
      <c r="M418" s="137"/>
      <c r="N418" s="137"/>
      <c r="O418" s="137"/>
    </row>
    <row r="419" spans="2:15">
      <c r="B419" s="136"/>
      <c r="C419" s="136"/>
      <c r="D419" s="136"/>
      <c r="E419" s="136"/>
      <c r="F419" s="136"/>
      <c r="G419" s="136"/>
      <c r="H419" s="137"/>
      <c r="I419" s="137"/>
      <c r="J419" s="137"/>
      <c r="K419" s="137"/>
      <c r="L419" s="137"/>
      <c r="M419" s="137"/>
      <c r="N419" s="137"/>
      <c r="O419" s="137"/>
    </row>
    <row r="420" spans="2:15">
      <c r="B420" s="136"/>
      <c r="C420" s="136"/>
      <c r="D420" s="136"/>
      <c r="E420" s="136"/>
      <c r="F420" s="136"/>
      <c r="G420" s="136"/>
      <c r="H420" s="137"/>
      <c r="I420" s="137"/>
      <c r="J420" s="137"/>
      <c r="K420" s="137"/>
      <c r="L420" s="137"/>
      <c r="M420" s="137"/>
      <c r="N420" s="137"/>
      <c r="O420" s="137"/>
    </row>
    <row r="421" spans="2:15">
      <c r="B421" s="136"/>
      <c r="C421" s="136"/>
      <c r="D421" s="136"/>
      <c r="E421" s="136"/>
      <c r="F421" s="136"/>
      <c r="G421" s="136"/>
      <c r="H421" s="137"/>
      <c r="I421" s="137"/>
      <c r="J421" s="137"/>
      <c r="K421" s="137"/>
      <c r="L421" s="137"/>
      <c r="M421" s="137"/>
      <c r="N421" s="137"/>
      <c r="O421" s="137"/>
    </row>
    <row r="422" spans="2:15">
      <c r="B422" s="136"/>
      <c r="C422" s="136"/>
      <c r="D422" s="136"/>
      <c r="E422" s="136"/>
      <c r="F422" s="136"/>
      <c r="G422" s="136"/>
      <c r="H422" s="137"/>
      <c r="I422" s="137"/>
      <c r="J422" s="137"/>
      <c r="K422" s="137"/>
      <c r="L422" s="137"/>
      <c r="M422" s="137"/>
      <c r="N422" s="137"/>
      <c r="O422" s="137"/>
    </row>
    <row r="423" spans="2:15">
      <c r="B423" s="136"/>
      <c r="C423" s="136"/>
      <c r="D423" s="136"/>
      <c r="E423" s="136"/>
      <c r="F423" s="136"/>
      <c r="G423" s="136"/>
      <c r="H423" s="137"/>
      <c r="I423" s="137"/>
      <c r="J423" s="137"/>
      <c r="K423" s="137"/>
      <c r="L423" s="137"/>
      <c r="M423" s="137"/>
      <c r="N423" s="137"/>
      <c r="O423" s="137"/>
    </row>
    <row r="424" spans="2:15">
      <c r="B424" s="136"/>
      <c r="C424" s="136"/>
      <c r="D424" s="136"/>
      <c r="E424" s="136"/>
      <c r="F424" s="136"/>
      <c r="G424" s="136"/>
      <c r="H424" s="137"/>
      <c r="I424" s="137"/>
      <c r="J424" s="137"/>
      <c r="K424" s="137"/>
      <c r="L424" s="137"/>
      <c r="M424" s="137"/>
      <c r="N424" s="137"/>
      <c r="O424" s="137"/>
    </row>
    <row r="425" spans="2:15">
      <c r="B425" s="136"/>
      <c r="C425" s="136"/>
      <c r="D425" s="136"/>
      <c r="E425" s="136"/>
      <c r="F425" s="136"/>
      <c r="G425" s="136"/>
      <c r="H425" s="137"/>
      <c r="I425" s="137"/>
      <c r="J425" s="137"/>
      <c r="K425" s="137"/>
      <c r="L425" s="137"/>
      <c r="M425" s="137"/>
      <c r="N425" s="137"/>
      <c r="O425" s="137"/>
    </row>
    <row r="426" spans="2:15">
      <c r="B426" s="136"/>
      <c r="C426" s="136"/>
      <c r="D426" s="136"/>
      <c r="E426" s="136"/>
      <c r="F426" s="136"/>
      <c r="G426" s="136"/>
      <c r="H426" s="137"/>
      <c r="I426" s="137"/>
      <c r="J426" s="137"/>
      <c r="K426" s="137"/>
      <c r="L426" s="137"/>
      <c r="M426" s="137"/>
      <c r="N426" s="137"/>
      <c r="O426" s="137"/>
    </row>
    <row r="427" spans="2:15">
      <c r="B427" s="136"/>
      <c r="C427" s="136"/>
      <c r="D427" s="136"/>
      <c r="E427" s="136"/>
      <c r="F427" s="136"/>
      <c r="G427" s="136"/>
      <c r="H427" s="137"/>
      <c r="I427" s="137"/>
      <c r="J427" s="137"/>
      <c r="K427" s="137"/>
      <c r="L427" s="137"/>
      <c r="M427" s="137"/>
      <c r="N427" s="137"/>
      <c r="O427" s="137"/>
    </row>
    <row r="428" spans="2:15">
      <c r="B428" s="136"/>
      <c r="C428" s="136"/>
      <c r="D428" s="136"/>
      <c r="E428" s="136"/>
      <c r="F428" s="136"/>
      <c r="G428" s="136"/>
      <c r="H428" s="137"/>
      <c r="I428" s="137"/>
      <c r="J428" s="137"/>
      <c r="K428" s="137"/>
      <c r="L428" s="137"/>
      <c r="M428" s="137"/>
      <c r="N428" s="137"/>
      <c r="O428" s="137"/>
    </row>
    <row r="429" spans="2:15">
      <c r="B429" s="136"/>
      <c r="C429" s="136"/>
      <c r="D429" s="136"/>
      <c r="E429" s="136"/>
      <c r="F429" s="136"/>
      <c r="G429" s="136"/>
      <c r="H429" s="137"/>
      <c r="I429" s="137"/>
      <c r="J429" s="137"/>
      <c r="K429" s="137"/>
      <c r="L429" s="137"/>
      <c r="M429" s="137"/>
      <c r="N429" s="137"/>
      <c r="O429" s="137"/>
    </row>
    <row r="430" spans="2:15">
      <c r="B430" s="136"/>
      <c r="C430" s="136"/>
      <c r="D430" s="136"/>
      <c r="E430" s="136"/>
      <c r="F430" s="136"/>
      <c r="G430" s="136"/>
      <c r="H430" s="137"/>
      <c r="I430" s="137"/>
      <c r="J430" s="137"/>
      <c r="K430" s="137"/>
      <c r="L430" s="137"/>
      <c r="M430" s="137"/>
      <c r="N430" s="137"/>
      <c r="O430" s="137"/>
    </row>
    <row r="431" spans="2:15">
      <c r="B431" s="136"/>
      <c r="C431" s="136"/>
      <c r="D431" s="136"/>
      <c r="E431" s="136"/>
      <c r="F431" s="136"/>
      <c r="G431" s="136"/>
      <c r="H431" s="137"/>
      <c r="I431" s="137"/>
      <c r="J431" s="137"/>
      <c r="K431" s="137"/>
      <c r="L431" s="137"/>
      <c r="M431" s="137"/>
      <c r="N431" s="137"/>
      <c r="O431" s="137"/>
    </row>
    <row r="432" spans="2:15">
      <c r="B432" s="136"/>
      <c r="C432" s="136"/>
      <c r="D432" s="136"/>
      <c r="E432" s="136"/>
      <c r="F432" s="136"/>
      <c r="G432" s="136"/>
      <c r="H432" s="137"/>
      <c r="I432" s="137"/>
      <c r="J432" s="137"/>
      <c r="K432" s="137"/>
      <c r="L432" s="137"/>
      <c r="M432" s="137"/>
      <c r="N432" s="137"/>
      <c r="O432" s="137"/>
    </row>
    <row r="433" spans="2:15">
      <c r="B433" s="136"/>
      <c r="C433" s="136"/>
      <c r="D433" s="136"/>
      <c r="E433" s="136"/>
      <c r="F433" s="136"/>
      <c r="G433" s="136"/>
      <c r="H433" s="137"/>
      <c r="I433" s="137"/>
      <c r="J433" s="137"/>
      <c r="K433" s="137"/>
      <c r="L433" s="137"/>
      <c r="M433" s="137"/>
      <c r="N433" s="137"/>
      <c r="O433" s="137"/>
    </row>
    <row r="434" spans="2:15">
      <c r="B434" s="136"/>
      <c r="C434" s="136"/>
      <c r="D434" s="136"/>
      <c r="E434" s="136"/>
      <c r="F434" s="136"/>
      <c r="G434" s="136"/>
      <c r="H434" s="137"/>
      <c r="I434" s="137"/>
      <c r="J434" s="137"/>
      <c r="K434" s="137"/>
      <c r="L434" s="137"/>
      <c r="M434" s="137"/>
      <c r="N434" s="137"/>
      <c r="O434" s="137"/>
    </row>
    <row r="435" spans="2:15">
      <c r="B435" s="136"/>
      <c r="C435" s="136"/>
      <c r="D435" s="136"/>
      <c r="E435" s="136"/>
      <c r="F435" s="136"/>
      <c r="G435" s="136"/>
      <c r="H435" s="137"/>
      <c r="I435" s="137"/>
      <c r="J435" s="137"/>
      <c r="K435" s="137"/>
      <c r="L435" s="137"/>
      <c r="M435" s="137"/>
      <c r="N435" s="137"/>
      <c r="O435" s="137"/>
    </row>
    <row r="436" spans="2:15">
      <c r="B436" s="136"/>
      <c r="C436" s="136"/>
      <c r="D436" s="136"/>
      <c r="E436" s="136"/>
      <c r="F436" s="136"/>
      <c r="G436" s="136"/>
      <c r="H436" s="137"/>
      <c r="I436" s="137"/>
      <c r="J436" s="137"/>
      <c r="K436" s="137"/>
      <c r="L436" s="137"/>
      <c r="M436" s="137"/>
      <c r="N436" s="137"/>
      <c r="O436" s="137"/>
    </row>
    <row r="437" spans="2:15">
      <c r="B437" s="136"/>
      <c r="C437" s="136"/>
      <c r="D437" s="136"/>
      <c r="E437" s="136"/>
      <c r="F437" s="136"/>
      <c r="G437" s="136"/>
      <c r="H437" s="137"/>
      <c r="I437" s="137"/>
      <c r="J437" s="137"/>
      <c r="K437" s="137"/>
      <c r="L437" s="137"/>
      <c r="M437" s="137"/>
      <c r="N437" s="137"/>
      <c r="O437" s="137"/>
    </row>
    <row r="438" spans="2:15">
      <c r="B438" s="136"/>
      <c r="C438" s="136"/>
      <c r="D438" s="136"/>
      <c r="E438" s="136"/>
      <c r="F438" s="136"/>
      <c r="G438" s="136"/>
      <c r="H438" s="137"/>
      <c r="I438" s="137"/>
      <c r="J438" s="137"/>
      <c r="K438" s="137"/>
      <c r="L438" s="137"/>
      <c r="M438" s="137"/>
      <c r="N438" s="137"/>
      <c r="O438" s="137"/>
    </row>
    <row r="439" spans="2:15">
      <c r="B439" s="136"/>
      <c r="C439" s="136"/>
      <c r="D439" s="136"/>
      <c r="E439" s="136"/>
      <c r="F439" s="136"/>
      <c r="G439" s="136"/>
      <c r="H439" s="137"/>
      <c r="I439" s="137"/>
      <c r="J439" s="137"/>
      <c r="K439" s="137"/>
      <c r="L439" s="137"/>
      <c r="M439" s="137"/>
      <c r="N439" s="137"/>
      <c r="O439" s="137"/>
    </row>
    <row r="440" spans="2:15">
      <c r="B440" s="136"/>
      <c r="C440" s="136"/>
      <c r="D440" s="136"/>
      <c r="E440" s="136"/>
      <c r="F440" s="136"/>
      <c r="G440" s="136"/>
      <c r="H440" s="137"/>
      <c r="I440" s="137"/>
      <c r="J440" s="137"/>
      <c r="K440" s="137"/>
      <c r="L440" s="137"/>
      <c r="M440" s="137"/>
      <c r="N440" s="137"/>
      <c r="O440" s="137"/>
    </row>
    <row r="441" spans="2:15">
      <c r="B441" s="136"/>
      <c r="C441" s="136"/>
      <c r="D441" s="136"/>
      <c r="E441" s="136"/>
      <c r="F441" s="136"/>
      <c r="G441" s="136"/>
      <c r="H441" s="137"/>
      <c r="I441" s="137"/>
      <c r="J441" s="137"/>
      <c r="K441" s="137"/>
      <c r="L441" s="137"/>
      <c r="M441" s="137"/>
      <c r="N441" s="137"/>
      <c r="O441" s="137"/>
    </row>
    <row r="442" spans="2:15">
      <c r="B442" s="136"/>
      <c r="C442" s="136"/>
      <c r="D442" s="136"/>
      <c r="E442" s="136"/>
      <c r="F442" s="136"/>
      <c r="G442" s="136"/>
      <c r="H442" s="137"/>
      <c r="I442" s="137"/>
      <c r="J442" s="137"/>
      <c r="K442" s="137"/>
      <c r="L442" s="137"/>
      <c r="M442" s="137"/>
      <c r="N442" s="137"/>
      <c r="O442" s="137"/>
    </row>
    <row r="443" spans="2:15">
      <c r="B443" s="136"/>
      <c r="C443" s="136"/>
      <c r="D443" s="136"/>
      <c r="E443" s="136"/>
      <c r="F443" s="136"/>
      <c r="G443" s="136"/>
      <c r="H443" s="137"/>
      <c r="I443" s="137"/>
      <c r="J443" s="137"/>
      <c r="K443" s="137"/>
      <c r="L443" s="137"/>
      <c r="M443" s="137"/>
      <c r="N443" s="137"/>
      <c r="O443" s="137"/>
    </row>
    <row r="444" spans="2:15">
      <c r="B444" s="136"/>
      <c r="C444" s="136"/>
      <c r="D444" s="136"/>
      <c r="E444" s="136"/>
      <c r="F444" s="136"/>
      <c r="G444" s="136"/>
      <c r="H444" s="137"/>
      <c r="I444" s="137"/>
      <c r="J444" s="137"/>
      <c r="K444" s="137"/>
      <c r="L444" s="137"/>
      <c r="M444" s="137"/>
      <c r="N444" s="137"/>
      <c r="O444" s="137"/>
    </row>
    <row r="445" spans="2:15">
      <c r="B445" s="136"/>
      <c r="C445" s="136"/>
      <c r="D445" s="136"/>
      <c r="E445" s="136"/>
      <c r="F445" s="136"/>
      <c r="G445" s="136"/>
      <c r="H445" s="137"/>
      <c r="I445" s="137"/>
      <c r="J445" s="137"/>
      <c r="K445" s="137"/>
      <c r="L445" s="137"/>
      <c r="M445" s="137"/>
      <c r="N445" s="137"/>
      <c r="O445" s="137"/>
    </row>
    <row r="446" spans="2:15">
      <c r="B446" s="136"/>
      <c r="C446" s="136"/>
      <c r="D446" s="136"/>
      <c r="E446" s="136"/>
      <c r="F446" s="136"/>
      <c r="G446" s="136"/>
      <c r="H446" s="137"/>
      <c r="I446" s="137"/>
      <c r="J446" s="137"/>
      <c r="K446" s="137"/>
      <c r="L446" s="137"/>
      <c r="M446" s="137"/>
      <c r="N446" s="137"/>
      <c r="O446" s="137"/>
    </row>
    <row r="447" spans="2:15">
      <c r="B447" s="136"/>
      <c r="C447" s="136"/>
      <c r="D447" s="136"/>
      <c r="E447" s="136"/>
      <c r="F447" s="136"/>
      <c r="G447" s="136"/>
      <c r="H447" s="137"/>
      <c r="I447" s="137"/>
      <c r="J447" s="137"/>
      <c r="K447" s="137"/>
      <c r="L447" s="137"/>
      <c r="M447" s="137"/>
      <c r="N447" s="137"/>
      <c r="O447" s="137"/>
    </row>
    <row r="448" spans="2:15">
      <c r="B448" s="136"/>
      <c r="C448" s="136"/>
      <c r="D448" s="136"/>
      <c r="E448" s="136"/>
      <c r="F448" s="136"/>
      <c r="G448" s="136"/>
      <c r="H448" s="137"/>
      <c r="I448" s="137"/>
      <c r="J448" s="137"/>
      <c r="K448" s="137"/>
      <c r="L448" s="137"/>
      <c r="M448" s="137"/>
      <c r="N448" s="137"/>
      <c r="O448" s="137"/>
    </row>
    <row r="449" spans="2:15">
      <c r="B449" s="136"/>
      <c r="C449" s="136"/>
      <c r="D449" s="136"/>
      <c r="E449" s="136"/>
      <c r="F449" s="136"/>
      <c r="G449" s="136"/>
      <c r="H449" s="137"/>
      <c r="I449" s="137"/>
      <c r="J449" s="137"/>
      <c r="K449" s="137"/>
      <c r="L449" s="137"/>
      <c r="M449" s="137"/>
      <c r="N449" s="137"/>
      <c r="O449" s="137"/>
    </row>
    <row r="450" spans="2:15">
      <c r="B450" s="136"/>
      <c r="C450" s="136"/>
      <c r="D450" s="136"/>
      <c r="E450" s="136"/>
      <c r="F450" s="136"/>
      <c r="G450" s="136"/>
      <c r="H450" s="137"/>
      <c r="I450" s="137"/>
      <c r="J450" s="137"/>
      <c r="K450" s="137"/>
      <c r="L450" s="137"/>
      <c r="M450" s="137"/>
      <c r="N450" s="137"/>
      <c r="O450" s="137"/>
    </row>
    <row r="451" spans="2:15">
      <c r="B451" s="136"/>
      <c r="C451" s="136"/>
      <c r="D451" s="136"/>
      <c r="E451" s="136"/>
      <c r="F451" s="136"/>
      <c r="G451" s="136"/>
      <c r="H451" s="137"/>
      <c r="I451" s="137"/>
      <c r="J451" s="137"/>
      <c r="K451" s="137"/>
      <c r="L451" s="137"/>
      <c r="M451" s="137"/>
      <c r="N451" s="137"/>
      <c r="O451" s="137"/>
    </row>
    <row r="452" spans="2:15">
      <c r="B452" s="136"/>
      <c r="C452" s="136"/>
      <c r="D452" s="136"/>
      <c r="E452" s="136"/>
      <c r="F452" s="136"/>
      <c r="G452" s="136"/>
      <c r="H452" s="137"/>
      <c r="I452" s="137"/>
      <c r="J452" s="137"/>
      <c r="K452" s="137"/>
      <c r="L452" s="137"/>
      <c r="M452" s="137"/>
      <c r="N452" s="137"/>
      <c r="O452" s="137"/>
    </row>
    <row r="453" spans="2:15">
      <c r="B453" s="136"/>
      <c r="C453" s="136"/>
      <c r="D453" s="136"/>
      <c r="E453" s="136"/>
      <c r="F453" s="136"/>
      <c r="G453" s="136"/>
      <c r="H453" s="137"/>
      <c r="I453" s="137"/>
      <c r="J453" s="137"/>
      <c r="K453" s="137"/>
      <c r="L453" s="137"/>
      <c r="M453" s="137"/>
      <c r="N453" s="137"/>
      <c r="O453" s="137"/>
    </row>
    <row r="454" spans="2:15">
      <c r="B454" s="136"/>
      <c r="C454" s="136"/>
      <c r="D454" s="136"/>
      <c r="E454" s="136"/>
      <c r="F454" s="136"/>
      <c r="G454" s="136"/>
      <c r="H454" s="137"/>
      <c r="I454" s="137"/>
      <c r="J454" s="137"/>
      <c r="K454" s="137"/>
      <c r="L454" s="137"/>
      <c r="M454" s="137"/>
      <c r="N454" s="137"/>
      <c r="O454" s="137"/>
    </row>
    <row r="455" spans="2:15">
      <c r="B455" s="136"/>
      <c r="C455" s="136"/>
      <c r="D455" s="136"/>
      <c r="E455" s="136"/>
      <c r="F455" s="136"/>
      <c r="G455" s="136"/>
      <c r="H455" s="137"/>
      <c r="I455" s="137"/>
      <c r="J455" s="137"/>
      <c r="K455" s="137"/>
      <c r="L455" s="137"/>
      <c r="M455" s="137"/>
      <c r="N455" s="137"/>
      <c r="O455" s="137"/>
    </row>
    <row r="456" spans="2:15">
      <c r="B456" s="136"/>
      <c r="C456" s="136"/>
      <c r="D456" s="136"/>
      <c r="E456" s="136"/>
      <c r="F456" s="136"/>
      <c r="G456" s="136"/>
      <c r="H456" s="137"/>
      <c r="I456" s="137"/>
      <c r="J456" s="137"/>
      <c r="K456" s="137"/>
      <c r="L456" s="137"/>
      <c r="M456" s="137"/>
      <c r="N456" s="137"/>
      <c r="O456" s="137"/>
    </row>
    <row r="457" spans="2:15">
      <c r="B457" s="136"/>
      <c r="C457" s="136"/>
      <c r="D457" s="136"/>
      <c r="E457" s="136"/>
      <c r="F457" s="136"/>
      <c r="G457" s="136"/>
      <c r="H457" s="137"/>
      <c r="I457" s="137"/>
      <c r="J457" s="137"/>
      <c r="K457" s="137"/>
      <c r="L457" s="137"/>
      <c r="M457" s="137"/>
      <c r="N457" s="137"/>
      <c r="O457" s="137"/>
    </row>
    <row r="458" spans="2:15">
      <c r="B458" s="136"/>
      <c r="C458" s="136"/>
      <c r="D458" s="136"/>
      <c r="E458" s="136"/>
      <c r="F458" s="136"/>
      <c r="G458" s="136"/>
      <c r="H458" s="137"/>
      <c r="I458" s="137"/>
      <c r="J458" s="137"/>
      <c r="K458" s="137"/>
      <c r="L458" s="137"/>
      <c r="M458" s="137"/>
      <c r="N458" s="137"/>
      <c r="O458" s="137"/>
    </row>
    <row r="459" spans="2:15">
      <c r="B459" s="136"/>
      <c r="C459" s="136"/>
      <c r="D459" s="136"/>
      <c r="E459" s="136"/>
      <c r="F459" s="136"/>
      <c r="G459" s="136"/>
      <c r="H459" s="137"/>
      <c r="I459" s="137"/>
      <c r="J459" s="137"/>
      <c r="K459" s="137"/>
      <c r="L459" s="137"/>
      <c r="M459" s="137"/>
      <c r="N459" s="137"/>
      <c r="O459" s="137"/>
    </row>
    <row r="460" spans="2:15">
      <c r="B460" s="136"/>
      <c r="C460" s="136"/>
      <c r="D460" s="136"/>
      <c r="E460" s="136"/>
      <c r="F460" s="136"/>
      <c r="G460" s="136"/>
      <c r="H460" s="137"/>
      <c r="I460" s="137"/>
      <c r="J460" s="137"/>
      <c r="K460" s="137"/>
      <c r="L460" s="137"/>
      <c r="M460" s="137"/>
      <c r="N460" s="137"/>
      <c r="O460" s="137"/>
    </row>
    <row r="461" spans="2:15">
      <c r="B461" s="136"/>
      <c r="C461" s="136"/>
      <c r="D461" s="136"/>
      <c r="E461" s="136"/>
      <c r="F461" s="136"/>
      <c r="G461" s="136"/>
      <c r="H461" s="137"/>
      <c r="I461" s="137"/>
      <c r="J461" s="137"/>
      <c r="K461" s="137"/>
      <c r="L461" s="137"/>
      <c r="M461" s="137"/>
      <c r="N461" s="137"/>
      <c r="O461" s="137"/>
    </row>
    <row r="462" spans="2:15">
      <c r="B462" s="136"/>
      <c r="C462" s="136"/>
      <c r="D462" s="136"/>
      <c r="E462" s="136"/>
      <c r="F462" s="136"/>
      <c r="G462" s="136"/>
      <c r="H462" s="137"/>
      <c r="I462" s="137"/>
      <c r="J462" s="137"/>
      <c r="K462" s="137"/>
      <c r="L462" s="137"/>
      <c r="M462" s="137"/>
      <c r="N462" s="137"/>
      <c r="O462" s="137"/>
    </row>
    <row r="463" spans="2:15">
      <c r="B463" s="136"/>
      <c r="C463" s="136"/>
      <c r="D463" s="136"/>
      <c r="E463" s="136"/>
      <c r="F463" s="136"/>
      <c r="G463" s="136"/>
      <c r="H463" s="137"/>
      <c r="I463" s="137"/>
      <c r="J463" s="137"/>
      <c r="K463" s="137"/>
      <c r="L463" s="137"/>
      <c r="M463" s="137"/>
      <c r="N463" s="137"/>
      <c r="O463" s="137"/>
    </row>
    <row r="464" spans="2:15">
      <c r="B464" s="136"/>
      <c r="C464" s="136"/>
      <c r="D464" s="136"/>
      <c r="E464" s="136"/>
      <c r="F464" s="136"/>
      <c r="G464" s="136"/>
      <c r="H464" s="137"/>
      <c r="I464" s="137"/>
      <c r="J464" s="137"/>
      <c r="K464" s="137"/>
      <c r="L464" s="137"/>
      <c r="M464" s="137"/>
      <c r="N464" s="137"/>
      <c r="O464" s="137"/>
    </row>
    <row r="465" spans="2:15">
      <c r="B465" s="136"/>
      <c r="C465" s="136"/>
      <c r="D465" s="136"/>
      <c r="E465" s="136"/>
      <c r="F465" s="136"/>
      <c r="G465" s="136"/>
      <c r="H465" s="137"/>
      <c r="I465" s="137"/>
      <c r="J465" s="137"/>
      <c r="K465" s="137"/>
      <c r="L465" s="137"/>
      <c r="M465" s="137"/>
      <c r="N465" s="137"/>
      <c r="O465" s="137"/>
    </row>
    <row r="466" spans="2:15">
      <c r="B466" s="136"/>
      <c r="C466" s="136"/>
      <c r="D466" s="136"/>
      <c r="E466" s="136"/>
      <c r="F466" s="136"/>
      <c r="G466" s="136"/>
      <c r="H466" s="137"/>
      <c r="I466" s="137"/>
      <c r="J466" s="137"/>
      <c r="K466" s="137"/>
      <c r="L466" s="137"/>
      <c r="M466" s="137"/>
      <c r="N466" s="137"/>
      <c r="O466" s="137"/>
    </row>
    <row r="467" spans="2:15">
      <c r="B467" s="136"/>
      <c r="C467" s="136"/>
      <c r="D467" s="136"/>
      <c r="E467" s="136"/>
      <c r="F467" s="136"/>
      <c r="G467" s="136"/>
      <c r="H467" s="137"/>
      <c r="I467" s="137"/>
      <c r="J467" s="137"/>
      <c r="K467" s="137"/>
      <c r="L467" s="137"/>
      <c r="M467" s="137"/>
      <c r="N467" s="137"/>
      <c r="O467" s="137"/>
    </row>
    <row r="468" spans="2:15">
      <c r="B468" s="136"/>
      <c r="C468" s="136"/>
      <c r="D468" s="136"/>
      <c r="E468" s="136"/>
      <c r="F468" s="136"/>
      <c r="G468" s="136"/>
      <c r="H468" s="137"/>
      <c r="I468" s="137"/>
      <c r="J468" s="137"/>
      <c r="K468" s="137"/>
      <c r="L468" s="137"/>
      <c r="M468" s="137"/>
      <c r="N468" s="137"/>
      <c r="O468" s="137"/>
    </row>
    <row r="469" spans="2:15">
      <c r="B469" s="136"/>
      <c r="C469" s="136"/>
      <c r="D469" s="136"/>
      <c r="E469" s="136"/>
      <c r="F469" s="136"/>
      <c r="G469" s="136"/>
      <c r="H469" s="137"/>
      <c r="I469" s="137"/>
      <c r="J469" s="137"/>
      <c r="K469" s="137"/>
      <c r="L469" s="137"/>
      <c r="M469" s="137"/>
      <c r="N469" s="137"/>
      <c r="O469" s="137"/>
    </row>
    <row r="470" spans="2:15">
      <c r="B470" s="136"/>
      <c r="C470" s="136"/>
      <c r="D470" s="136"/>
      <c r="E470" s="136"/>
      <c r="F470" s="136"/>
      <c r="G470" s="136"/>
      <c r="H470" s="137"/>
      <c r="I470" s="137"/>
      <c r="J470" s="137"/>
      <c r="K470" s="137"/>
      <c r="L470" s="137"/>
      <c r="M470" s="137"/>
      <c r="N470" s="137"/>
      <c r="O470" s="137"/>
    </row>
    <row r="471" spans="2:15">
      <c r="B471" s="136"/>
      <c r="C471" s="136"/>
      <c r="D471" s="136"/>
      <c r="E471" s="136"/>
      <c r="F471" s="136"/>
      <c r="G471" s="136"/>
      <c r="H471" s="137"/>
      <c r="I471" s="137"/>
      <c r="J471" s="137"/>
      <c r="K471" s="137"/>
      <c r="L471" s="137"/>
      <c r="M471" s="137"/>
      <c r="N471" s="137"/>
      <c r="O471" s="137"/>
    </row>
    <row r="472" spans="2:15">
      <c r="B472" s="136"/>
      <c r="C472" s="136"/>
      <c r="D472" s="136"/>
      <c r="E472" s="136"/>
      <c r="F472" s="136"/>
      <c r="G472" s="136"/>
      <c r="H472" s="137"/>
      <c r="I472" s="137"/>
      <c r="J472" s="137"/>
      <c r="K472" s="137"/>
      <c r="L472" s="137"/>
      <c r="M472" s="137"/>
      <c r="N472" s="137"/>
      <c r="O472" s="137"/>
    </row>
    <row r="473" spans="2:15">
      <c r="B473" s="136"/>
      <c r="C473" s="136"/>
      <c r="D473" s="136"/>
      <c r="E473" s="136"/>
      <c r="F473" s="136"/>
      <c r="G473" s="136"/>
      <c r="H473" s="137"/>
      <c r="I473" s="137"/>
      <c r="J473" s="137"/>
      <c r="K473" s="137"/>
      <c r="L473" s="137"/>
      <c r="M473" s="137"/>
      <c r="N473" s="137"/>
      <c r="O473" s="137"/>
    </row>
    <row r="474" spans="2:15">
      <c r="B474" s="136"/>
      <c r="C474" s="136"/>
      <c r="D474" s="136"/>
      <c r="E474" s="136"/>
      <c r="F474" s="136"/>
      <c r="G474" s="136"/>
      <c r="H474" s="137"/>
      <c r="I474" s="137"/>
      <c r="J474" s="137"/>
      <c r="K474" s="137"/>
      <c r="L474" s="137"/>
      <c r="M474" s="137"/>
      <c r="N474" s="137"/>
      <c r="O474" s="137"/>
    </row>
    <row r="475" spans="2:15">
      <c r="B475" s="136"/>
      <c r="C475" s="136"/>
      <c r="D475" s="136"/>
      <c r="E475" s="136"/>
      <c r="F475" s="136"/>
      <c r="G475" s="136"/>
      <c r="H475" s="137"/>
      <c r="I475" s="137"/>
      <c r="J475" s="137"/>
      <c r="K475" s="137"/>
      <c r="L475" s="137"/>
      <c r="M475" s="137"/>
      <c r="N475" s="137"/>
      <c r="O475" s="137"/>
    </row>
    <row r="476" spans="2:15">
      <c r="B476" s="136"/>
      <c r="C476" s="136"/>
      <c r="D476" s="136"/>
      <c r="E476" s="136"/>
      <c r="F476" s="136"/>
      <c r="G476" s="136"/>
      <c r="H476" s="137"/>
      <c r="I476" s="137"/>
      <c r="J476" s="137"/>
      <c r="K476" s="137"/>
      <c r="L476" s="137"/>
      <c r="M476" s="137"/>
      <c r="N476" s="137"/>
      <c r="O476" s="137"/>
    </row>
    <row r="477" spans="2:15">
      <c r="B477" s="136"/>
      <c r="C477" s="136"/>
      <c r="D477" s="136"/>
      <c r="E477" s="136"/>
      <c r="F477" s="136"/>
      <c r="G477" s="136"/>
      <c r="H477" s="137"/>
      <c r="I477" s="137"/>
      <c r="J477" s="137"/>
      <c r="K477" s="137"/>
      <c r="L477" s="137"/>
      <c r="M477" s="137"/>
      <c r="N477" s="137"/>
      <c r="O477" s="137"/>
    </row>
    <row r="478" spans="2:15">
      <c r="B478" s="136"/>
      <c r="C478" s="136"/>
      <c r="D478" s="136"/>
      <c r="E478" s="136"/>
      <c r="F478" s="136"/>
      <c r="G478" s="136"/>
      <c r="H478" s="137"/>
      <c r="I478" s="137"/>
      <c r="J478" s="137"/>
      <c r="K478" s="137"/>
      <c r="L478" s="137"/>
      <c r="M478" s="137"/>
      <c r="N478" s="137"/>
      <c r="O478" s="137"/>
    </row>
    <row r="479" spans="2:15">
      <c r="B479" s="136"/>
      <c r="C479" s="136"/>
      <c r="D479" s="136"/>
      <c r="E479" s="136"/>
      <c r="F479" s="136"/>
      <c r="G479" s="136"/>
      <c r="H479" s="137"/>
      <c r="I479" s="137"/>
      <c r="J479" s="137"/>
      <c r="K479" s="137"/>
      <c r="L479" s="137"/>
      <c r="M479" s="137"/>
      <c r="N479" s="137"/>
      <c r="O479" s="137"/>
    </row>
    <row r="480" spans="2:15">
      <c r="B480" s="136"/>
      <c r="C480" s="136"/>
      <c r="D480" s="136"/>
      <c r="E480" s="136"/>
      <c r="F480" s="136"/>
      <c r="G480" s="136"/>
      <c r="H480" s="137"/>
      <c r="I480" s="137"/>
      <c r="J480" s="137"/>
      <c r="K480" s="137"/>
      <c r="L480" s="137"/>
      <c r="M480" s="137"/>
      <c r="N480" s="137"/>
      <c r="O480" s="137"/>
    </row>
    <row r="481" spans="2:15">
      <c r="B481" s="136"/>
      <c r="C481" s="136"/>
      <c r="D481" s="136"/>
      <c r="E481" s="136"/>
      <c r="F481" s="136"/>
      <c r="G481" s="136"/>
      <c r="H481" s="137"/>
      <c r="I481" s="137"/>
      <c r="J481" s="137"/>
      <c r="K481" s="137"/>
      <c r="L481" s="137"/>
      <c r="M481" s="137"/>
      <c r="N481" s="137"/>
      <c r="O481" s="137"/>
    </row>
    <row r="482" spans="2:15">
      <c r="B482" s="136"/>
      <c r="C482" s="136"/>
      <c r="D482" s="136"/>
      <c r="E482" s="136"/>
      <c r="F482" s="136"/>
      <c r="G482" s="136"/>
      <c r="H482" s="137"/>
      <c r="I482" s="137"/>
      <c r="J482" s="137"/>
      <c r="K482" s="137"/>
      <c r="L482" s="137"/>
      <c r="M482" s="137"/>
      <c r="N482" s="137"/>
      <c r="O482" s="137"/>
    </row>
    <row r="483" spans="2:15">
      <c r="B483" s="136"/>
      <c r="C483" s="136"/>
      <c r="D483" s="136"/>
      <c r="E483" s="136"/>
      <c r="F483" s="136"/>
      <c r="G483" s="136"/>
      <c r="H483" s="137"/>
      <c r="I483" s="137"/>
      <c r="J483" s="137"/>
      <c r="K483" s="137"/>
      <c r="L483" s="137"/>
      <c r="M483" s="137"/>
      <c r="N483" s="137"/>
      <c r="O483" s="137"/>
    </row>
    <row r="484" spans="2:15">
      <c r="B484" s="136"/>
      <c r="C484" s="136"/>
      <c r="D484" s="136"/>
      <c r="E484" s="136"/>
      <c r="F484" s="136"/>
      <c r="G484" s="136"/>
      <c r="H484" s="137"/>
      <c r="I484" s="137"/>
      <c r="J484" s="137"/>
      <c r="K484" s="137"/>
      <c r="L484" s="137"/>
      <c r="M484" s="137"/>
      <c r="N484" s="137"/>
      <c r="O484" s="137"/>
    </row>
    <row r="485" spans="2:15">
      <c r="B485" s="136"/>
      <c r="C485" s="136"/>
      <c r="D485" s="136"/>
      <c r="E485" s="136"/>
      <c r="F485" s="136"/>
      <c r="G485" s="136"/>
      <c r="H485" s="137"/>
      <c r="I485" s="137"/>
      <c r="J485" s="137"/>
      <c r="K485" s="137"/>
      <c r="L485" s="137"/>
      <c r="M485" s="137"/>
      <c r="N485" s="137"/>
      <c r="O485" s="137"/>
    </row>
    <row r="486" spans="2:15">
      <c r="B486" s="136"/>
      <c r="C486" s="136"/>
      <c r="D486" s="136"/>
      <c r="E486" s="136"/>
      <c r="F486" s="136"/>
      <c r="G486" s="136"/>
      <c r="H486" s="137"/>
      <c r="I486" s="137"/>
      <c r="J486" s="137"/>
      <c r="K486" s="137"/>
      <c r="L486" s="137"/>
      <c r="M486" s="137"/>
      <c r="N486" s="137"/>
      <c r="O486" s="137"/>
    </row>
    <row r="487" spans="2:15">
      <c r="B487" s="136"/>
      <c r="C487" s="136"/>
      <c r="D487" s="136"/>
      <c r="E487" s="136"/>
      <c r="F487" s="136"/>
      <c r="G487" s="136"/>
      <c r="H487" s="137"/>
      <c r="I487" s="137"/>
      <c r="J487" s="137"/>
      <c r="K487" s="137"/>
      <c r="L487" s="137"/>
      <c r="M487" s="137"/>
      <c r="N487" s="137"/>
      <c r="O487" s="137"/>
    </row>
    <row r="488" spans="2:15">
      <c r="B488" s="136"/>
      <c r="C488" s="136"/>
      <c r="D488" s="136"/>
      <c r="E488" s="136"/>
      <c r="F488" s="136"/>
      <c r="G488" s="136"/>
      <c r="H488" s="137"/>
      <c r="I488" s="137"/>
      <c r="J488" s="137"/>
      <c r="K488" s="137"/>
      <c r="L488" s="137"/>
      <c r="M488" s="137"/>
      <c r="N488" s="137"/>
      <c r="O488" s="137"/>
    </row>
    <row r="489" spans="2:15">
      <c r="B489" s="136"/>
      <c r="C489" s="136"/>
      <c r="D489" s="136"/>
      <c r="E489" s="136"/>
      <c r="F489" s="136"/>
      <c r="G489" s="136"/>
      <c r="H489" s="137"/>
      <c r="I489" s="137"/>
      <c r="J489" s="137"/>
      <c r="K489" s="137"/>
      <c r="L489" s="137"/>
      <c r="M489" s="137"/>
      <c r="N489" s="137"/>
      <c r="O489" s="137"/>
    </row>
    <row r="490" spans="2:15">
      <c r="B490" s="136"/>
      <c r="C490" s="136"/>
      <c r="D490" s="136"/>
      <c r="E490" s="136"/>
      <c r="F490" s="136"/>
      <c r="G490" s="136"/>
      <c r="H490" s="137"/>
      <c r="I490" s="137"/>
      <c r="J490" s="137"/>
      <c r="K490" s="137"/>
      <c r="L490" s="137"/>
      <c r="M490" s="137"/>
      <c r="N490" s="137"/>
      <c r="O490" s="137"/>
    </row>
    <row r="491" spans="2:15">
      <c r="B491" s="136"/>
      <c r="C491" s="136"/>
      <c r="D491" s="136"/>
      <c r="E491" s="136"/>
      <c r="F491" s="136"/>
      <c r="G491" s="136"/>
      <c r="H491" s="137"/>
      <c r="I491" s="137"/>
      <c r="J491" s="137"/>
      <c r="K491" s="137"/>
      <c r="L491" s="137"/>
      <c r="M491" s="137"/>
      <c r="N491" s="137"/>
      <c r="O491" s="137"/>
    </row>
    <row r="492" spans="2:15">
      <c r="B492" s="136"/>
      <c r="C492" s="136"/>
      <c r="D492" s="136"/>
      <c r="E492" s="136"/>
      <c r="F492" s="136"/>
      <c r="G492" s="136"/>
      <c r="H492" s="137"/>
      <c r="I492" s="137"/>
      <c r="J492" s="137"/>
      <c r="K492" s="137"/>
      <c r="L492" s="137"/>
      <c r="M492" s="137"/>
      <c r="N492" s="137"/>
      <c r="O492" s="137"/>
    </row>
    <row r="493" spans="2:15">
      <c r="B493" s="136"/>
      <c r="C493" s="136"/>
      <c r="D493" s="136"/>
      <c r="E493" s="136"/>
      <c r="F493" s="136"/>
      <c r="G493" s="136"/>
      <c r="H493" s="137"/>
      <c r="I493" s="137"/>
      <c r="J493" s="137"/>
      <c r="K493" s="137"/>
      <c r="L493" s="137"/>
      <c r="M493" s="137"/>
      <c r="N493" s="137"/>
      <c r="O493" s="137"/>
    </row>
    <row r="494" spans="2:15">
      <c r="B494" s="136"/>
      <c r="C494" s="136"/>
      <c r="D494" s="136"/>
      <c r="E494" s="136"/>
      <c r="F494" s="136"/>
      <c r="G494" s="136"/>
      <c r="H494" s="137"/>
      <c r="I494" s="137"/>
      <c r="J494" s="137"/>
      <c r="K494" s="137"/>
      <c r="L494" s="137"/>
      <c r="M494" s="137"/>
      <c r="N494" s="137"/>
      <c r="O494" s="137"/>
    </row>
    <row r="495" spans="2:15">
      <c r="B495" s="136"/>
      <c r="C495" s="136"/>
      <c r="D495" s="136"/>
      <c r="E495" s="136"/>
      <c r="F495" s="136"/>
      <c r="G495" s="136"/>
      <c r="H495" s="137"/>
      <c r="I495" s="137"/>
      <c r="J495" s="137"/>
      <c r="K495" s="137"/>
      <c r="L495" s="137"/>
      <c r="M495" s="137"/>
      <c r="N495" s="137"/>
      <c r="O495" s="137"/>
    </row>
    <row r="496" spans="2:15">
      <c r="B496" s="136"/>
      <c r="C496" s="136"/>
      <c r="D496" s="136"/>
      <c r="E496" s="136"/>
      <c r="F496" s="136"/>
      <c r="G496" s="136"/>
      <c r="H496" s="137"/>
      <c r="I496" s="137"/>
      <c r="J496" s="137"/>
      <c r="K496" s="137"/>
      <c r="L496" s="137"/>
      <c r="M496" s="137"/>
      <c r="N496" s="137"/>
      <c r="O496" s="137"/>
    </row>
    <row r="497" spans="2:15">
      <c r="B497" s="136"/>
      <c r="C497" s="136"/>
      <c r="D497" s="136"/>
      <c r="E497" s="136"/>
      <c r="F497" s="136"/>
      <c r="G497" s="136"/>
      <c r="H497" s="137"/>
      <c r="I497" s="137"/>
      <c r="J497" s="137"/>
      <c r="K497" s="137"/>
      <c r="L497" s="137"/>
      <c r="M497" s="137"/>
      <c r="N497" s="137"/>
      <c r="O497" s="137"/>
    </row>
    <row r="498" spans="2:15">
      <c r="B498" s="136"/>
      <c r="C498" s="136"/>
      <c r="D498" s="136"/>
      <c r="E498" s="136"/>
      <c r="F498" s="136"/>
      <c r="G498" s="136"/>
      <c r="H498" s="137"/>
      <c r="I498" s="137"/>
      <c r="J498" s="137"/>
      <c r="K498" s="137"/>
      <c r="L498" s="137"/>
      <c r="M498" s="137"/>
      <c r="N498" s="137"/>
      <c r="O498" s="137"/>
    </row>
    <row r="499" spans="2:15">
      <c r="B499" s="136"/>
      <c r="C499" s="136"/>
      <c r="D499" s="136"/>
      <c r="E499" s="136"/>
      <c r="F499" s="136"/>
      <c r="G499" s="136"/>
      <c r="H499" s="137"/>
      <c r="I499" s="137"/>
      <c r="J499" s="137"/>
      <c r="K499" s="137"/>
      <c r="L499" s="137"/>
      <c r="M499" s="137"/>
      <c r="N499" s="137"/>
      <c r="O499" s="137"/>
    </row>
    <row r="500" spans="2:15">
      <c r="B500" s="136"/>
      <c r="C500" s="136"/>
      <c r="D500" s="136"/>
      <c r="E500" s="136"/>
      <c r="F500" s="136"/>
      <c r="G500" s="136"/>
      <c r="H500" s="137"/>
      <c r="I500" s="137"/>
      <c r="J500" s="137"/>
      <c r="K500" s="137"/>
      <c r="L500" s="137"/>
      <c r="M500" s="137"/>
      <c r="N500" s="137"/>
      <c r="O500" s="137"/>
    </row>
  </sheetData>
  <sheetProtection sheet="1" objects="1" scenarios="1"/>
  <sortState xmlns:xlrd2="http://schemas.microsoft.com/office/spreadsheetml/2017/richdata2" ref="B222:O269">
    <sortCondition ref="B222:B269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5 B277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8.42578125" style="2" bestFit="1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148</v>
      </c>
      <c r="C1" s="67" t="s" vm="1">
        <v>236</v>
      </c>
    </row>
    <row r="2" spans="2:14">
      <c r="B2" s="46" t="s">
        <v>147</v>
      </c>
      <c r="C2" s="67" t="s">
        <v>237</v>
      </c>
    </row>
    <row r="3" spans="2:14">
      <c r="B3" s="46" t="s">
        <v>149</v>
      </c>
      <c r="C3" s="67" t="s">
        <v>238</v>
      </c>
    </row>
    <row r="4" spans="2:14">
      <c r="B4" s="46" t="s">
        <v>150</v>
      </c>
      <c r="C4" s="67">
        <v>2102</v>
      </c>
    </row>
    <row r="6" spans="2:14" ht="26.25" customHeight="1">
      <c r="B6" s="180" t="s">
        <v>176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</row>
    <row r="7" spans="2:14" ht="26.25" customHeight="1">
      <c r="B7" s="180" t="s">
        <v>234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2"/>
    </row>
    <row r="8" spans="2:14" s="3" customFormat="1" ht="74.25" customHeight="1">
      <c r="B8" s="21" t="s">
        <v>117</v>
      </c>
      <c r="C8" s="29" t="s">
        <v>46</v>
      </c>
      <c r="D8" s="29" t="s">
        <v>121</v>
      </c>
      <c r="E8" s="29" t="s">
        <v>119</v>
      </c>
      <c r="F8" s="29" t="s">
        <v>67</v>
      </c>
      <c r="G8" s="29" t="s">
        <v>105</v>
      </c>
      <c r="H8" s="29" t="s">
        <v>212</v>
      </c>
      <c r="I8" s="29" t="s">
        <v>211</v>
      </c>
      <c r="J8" s="29" t="s">
        <v>226</v>
      </c>
      <c r="K8" s="29" t="s">
        <v>63</v>
      </c>
      <c r="L8" s="29" t="s">
        <v>60</v>
      </c>
      <c r="M8" s="29" t="s">
        <v>151</v>
      </c>
      <c r="N8" s="13" t="s">
        <v>153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219</v>
      </c>
      <c r="I9" s="31"/>
      <c r="J9" s="15" t="s">
        <v>215</v>
      </c>
      <c r="K9" s="15" t="s">
        <v>215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229</v>
      </c>
      <c r="C11" s="69"/>
      <c r="D11" s="69"/>
      <c r="E11" s="69"/>
      <c r="F11" s="69"/>
      <c r="G11" s="69"/>
      <c r="H11" s="77"/>
      <c r="I11" s="79"/>
      <c r="J11" s="69"/>
      <c r="K11" s="77">
        <v>7020781.5545102088</v>
      </c>
      <c r="L11" s="69"/>
      <c r="M11" s="78">
        <f>IFERROR(K11/$K$11,0)</f>
        <v>1</v>
      </c>
      <c r="N11" s="78">
        <f>K11/'סכום נכסי הקרן'!$C$42</f>
        <v>0.11305141412143063</v>
      </c>
    </row>
    <row r="12" spans="2:14">
      <c r="B12" s="70" t="s">
        <v>204</v>
      </c>
      <c r="C12" s="71"/>
      <c r="D12" s="71"/>
      <c r="E12" s="71"/>
      <c r="F12" s="71"/>
      <c r="G12" s="71"/>
      <c r="H12" s="80"/>
      <c r="I12" s="82"/>
      <c r="J12" s="71"/>
      <c r="K12" s="80">
        <v>1177866.4560121023</v>
      </c>
      <c r="L12" s="71"/>
      <c r="M12" s="81">
        <f t="shared" ref="M12:M73" si="0">IFERROR(K12/$K$11,0)</f>
        <v>0.16776856634364745</v>
      </c>
      <c r="N12" s="81">
        <f>K12/'סכום נכסי הקרן'!$C$42</f>
        <v>1.89664736702744E-2</v>
      </c>
    </row>
    <row r="13" spans="2:14">
      <c r="B13" s="92" t="s">
        <v>230</v>
      </c>
      <c r="C13" s="71"/>
      <c r="D13" s="71"/>
      <c r="E13" s="71"/>
      <c r="F13" s="71"/>
      <c r="G13" s="71"/>
      <c r="H13" s="80"/>
      <c r="I13" s="82"/>
      <c r="J13" s="71"/>
      <c r="K13" s="80">
        <v>1169332.4676431813</v>
      </c>
      <c r="L13" s="71"/>
      <c r="M13" s="81">
        <f t="shared" si="0"/>
        <v>0.16655303381316464</v>
      </c>
      <c r="N13" s="81">
        <f>K13/'סכום נכסי הקרן'!$C$42</f>
        <v>1.8829055998792713E-2</v>
      </c>
    </row>
    <row r="14" spans="2:14">
      <c r="B14" s="76" t="s">
        <v>1542</v>
      </c>
      <c r="C14" s="73" t="s">
        <v>1543</v>
      </c>
      <c r="D14" s="86" t="s">
        <v>122</v>
      </c>
      <c r="E14" s="73" t="s">
        <v>1544</v>
      </c>
      <c r="F14" s="86" t="s">
        <v>1545</v>
      </c>
      <c r="G14" s="86" t="s">
        <v>135</v>
      </c>
      <c r="H14" s="83">
        <v>7268877.4193560006</v>
      </c>
      <c r="I14" s="85">
        <v>1854</v>
      </c>
      <c r="J14" s="73"/>
      <c r="K14" s="83">
        <v>134764.98735486</v>
      </c>
      <c r="L14" s="84">
        <v>7.8024999070489653E-2</v>
      </c>
      <c r="M14" s="84">
        <f t="shared" si="0"/>
        <v>1.9195154600456961E-2</v>
      </c>
      <c r="N14" s="84">
        <f>K14/'סכום נכסי הקרן'!$C$42</f>
        <v>2.1700393718611442E-3</v>
      </c>
    </row>
    <row r="15" spans="2:14">
      <c r="B15" s="76" t="s">
        <v>1546</v>
      </c>
      <c r="C15" s="73" t="s">
        <v>1547</v>
      </c>
      <c r="D15" s="86" t="s">
        <v>122</v>
      </c>
      <c r="E15" s="73" t="s">
        <v>1544</v>
      </c>
      <c r="F15" s="86" t="s">
        <v>1545</v>
      </c>
      <c r="G15" s="86" t="s">
        <v>135</v>
      </c>
      <c r="H15" s="83">
        <v>4497605.4443280008</v>
      </c>
      <c r="I15" s="85">
        <v>3597</v>
      </c>
      <c r="J15" s="73"/>
      <c r="K15" s="83">
        <v>161778.86783247505</v>
      </c>
      <c r="L15" s="84">
        <v>6.8181205102978662E-2</v>
      </c>
      <c r="M15" s="84">
        <f t="shared" si="0"/>
        <v>2.3042857348060764E-2</v>
      </c>
      <c r="N15" s="84">
        <f>K15/'סכום נכסי הקרן'!$C$42</f>
        <v>2.6050276085966685E-3</v>
      </c>
    </row>
    <row r="16" spans="2:14">
      <c r="B16" s="76" t="s">
        <v>1548</v>
      </c>
      <c r="C16" s="73" t="s">
        <v>1549</v>
      </c>
      <c r="D16" s="86" t="s">
        <v>122</v>
      </c>
      <c r="E16" s="73" t="s">
        <v>1550</v>
      </c>
      <c r="F16" s="86" t="s">
        <v>1545</v>
      </c>
      <c r="G16" s="86" t="s">
        <v>135</v>
      </c>
      <c r="H16" s="83">
        <v>2287006.7905760007</v>
      </c>
      <c r="I16" s="85">
        <v>3560</v>
      </c>
      <c r="J16" s="73"/>
      <c r="K16" s="83">
        <v>81417.441744511001</v>
      </c>
      <c r="L16" s="84">
        <v>2.2698878187214021E-2</v>
      </c>
      <c r="M16" s="84">
        <f t="shared" si="0"/>
        <v>1.1596635091460403E-2</v>
      </c>
      <c r="N16" s="84">
        <f>K16/'סכום נכסי הקרן'!$C$42</f>
        <v>1.3110159961398046E-3</v>
      </c>
    </row>
    <row r="17" spans="2:14">
      <c r="B17" s="76" t="s">
        <v>1551</v>
      </c>
      <c r="C17" s="73" t="s">
        <v>1552</v>
      </c>
      <c r="D17" s="86" t="s">
        <v>122</v>
      </c>
      <c r="E17" s="73" t="s">
        <v>1553</v>
      </c>
      <c r="F17" s="86" t="s">
        <v>1545</v>
      </c>
      <c r="G17" s="86" t="s">
        <v>135</v>
      </c>
      <c r="H17" s="83">
        <v>225607.77019000004</v>
      </c>
      <c r="I17" s="85">
        <v>18200</v>
      </c>
      <c r="J17" s="73"/>
      <c r="K17" s="83">
        <v>41060.614174598006</v>
      </c>
      <c r="L17" s="84">
        <v>2.0160053353495078E-2</v>
      </c>
      <c r="M17" s="84">
        <f t="shared" si="0"/>
        <v>5.8484392166026477E-3</v>
      </c>
      <c r="N17" s="84">
        <f>K17/'סכום נכסי הקרן'!$C$42</f>
        <v>6.6117432384016133E-4</v>
      </c>
    </row>
    <row r="18" spans="2:14">
      <c r="B18" s="76" t="s">
        <v>1554</v>
      </c>
      <c r="C18" s="73" t="s">
        <v>1555</v>
      </c>
      <c r="D18" s="86" t="s">
        <v>122</v>
      </c>
      <c r="E18" s="73" t="s">
        <v>1553</v>
      </c>
      <c r="F18" s="86" t="s">
        <v>1545</v>
      </c>
      <c r="G18" s="86" t="s">
        <v>135</v>
      </c>
      <c r="H18" s="83">
        <v>323125.34947700007</v>
      </c>
      <c r="I18" s="85">
        <v>34690</v>
      </c>
      <c r="J18" s="73"/>
      <c r="K18" s="83">
        <v>112092.18373347103</v>
      </c>
      <c r="L18" s="84">
        <v>3.9852225269015343E-2</v>
      </c>
      <c r="M18" s="84">
        <f t="shared" si="0"/>
        <v>1.596577003046934E-2</v>
      </c>
      <c r="N18" s="84">
        <f>K18/'סכום נכסי הקרן'!$C$42</f>
        <v>1.8049528794821155E-3</v>
      </c>
    </row>
    <row r="19" spans="2:14">
      <c r="B19" s="76" t="s">
        <v>1556</v>
      </c>
      <c r="C19" s="73" t="s">
        <v>1557</v>
      </c>
      <c r="D19" s="86" t="s">
        <v>122</v>
      </c>
      <c r="E19" s="73" t="s">
        <v>1553</v>
      </c>
      <c r="F19" s="86" t="s">
        <v>1545</v>
      </c>
      <c r="G19" s="86" t="s">
        <v>135</v>
      </c>
      <c r="H19" s="83">
        <v>774104.42504700017</v>
      </c>
      <c r="I19" s="85">
        <v>18410</v>
      </c>
      <c r="J19" s="73"/>
      <c r="K19" s="83">
        <v>142512.62465106102</v>
      </c>
      <c r="L19" s="84">
        <v>2.5861909785614985E-2</v>
      </c>
      <c r="M19" s="84">
        <f t="shared" si="0"/>
        <v>2.0298683778234024E-2</v>
      </c>
      <c r="N19" s="84">
        <f>K19/'סכום נכסי הקרן'!$C$42</f>
        <v>2.2947949059331008E-3</v>
      </c>
    </row>
    <row r="20" spans="2:14">
      <c r="B20" s="76" t="s">
        <v>1558</v>
      </c>
      <c r="C20" s="73" t="s">
        <v>1559</v>
      </c>
      <c r="D20" s="86" t="s">
        <v>122</v>
      </c>
      <c r="E20" s="73" t="s">
        <v>1560</v>
      </c>
      <c r="F20" s="86" t="s">
        <v>1545</v>
      </c>
      <c r="G20" s="86" t="s">
        <v>135</v>
      </c>
      <c r="H20" s="83">
        <v>525053.58440500009</v>
      </c>
      <c r="I20" s="85">
        <v>2858</v>
      </c>
      <c r="J20" s="73"/>
      <c r="K20" s="83">
        <v>15006.031442295003</v>
      </c>
      <c r="L20" s="84">
        <v>0.15832206127101853</v>
      </c>
      <c r="M20" s="84">
        <f t="shared" si="0"/>
        <v>2.1373733573372615E-3</v>
      </c>
      <c r="N20" s="84">
        <f>K20/'סכום נכסי הקרן'!$C$42</f>
        <v>2.416330805524473E-4</v>
      </c>
    </row>
    <row r="21" spans="2:14">
      <c r="B21" s="76" t="s">
        <v>1561</v>
      </c>
      <c r="C21" s="73" t="s">
        <v>1562</v>
      </c>
      <c r="D21" s="86" t="s">
        <v>122</v>
      </c>
      <c r="E21" s="73" t="s">
        <v>1560</v>
      </c>
      <c r="F21" s="86" t="s">
        <v>1545</v>
      </c>
      <c r="G21" s="86" t="s">
        <v>135</v>
      </c>
      <c r="H21" s="83">
        <v>7843766.5982130012</v>
      </c>
      <c r="I21" s="85">
        <v>1852</v>
      </c>
      <c r="J21" s="73"/>
      <c r="K21" s="83">
        <v>145266.55739890505</v>
      </c>
      <c r="L21" s="84">
        <v>4.3057490982541247E-2</v>
      </c>
      <c r="M21" s="84">
        <f t="shared" si="0"/>
        <v>2.0690938219774777E-2</v>
      </c>
      <c r="N21" s="84">
        <f>K21/'סכום נכסי הקרן'!$C$42</f>
        <v>2.3391398252446951E-3</v>
      </c>
    </row>
    <row r="22" spans="2:14">
      <c r="B22" s="76" t="s">
        <v>1563</v>
      </c>
      <c r="C22" s="73" t="s">
        <v>1564</v>
      </c>
      <c r="D22" s="86" t="s">
        <v>122</v>
      </c>
      <c r="E22" s="73" t="s">
        <v>1560</v>
      </c>
      <c r="F22" s="86" t="s">
        <v>1545</v>
      </c>
      <c r="G22" s="86" t="s">
        <v>135</v>
      </c>
      <c r="H22" s="83">
        <v>2102121.9119590004</v>
      </c>
      <c r="I22" s="85">
        <v>1827</v>
      </c>
      <c r="J22" s="73"/>
      <c r="K22" s="83">
        <v>38405.767332198004</v>
      </c>
      <c r="L22" s="84">
        <v>2.5604933693937574E-2</v>
      </c>
      <c r="M22" s="84">
        <f t="shared" si="0"/>
        <v>5.4702980051452845E-3</v>
      </c>
      <c r="N22" s="84">
        <f>K22/'סכום נכסי הקרן'!$C$42</f>
        <v>6.1842492514731543E-4</v>
      </c>
    </row>
    <row r="23" spans="2:14">
      <c r="B23" s="76" t="s">
        <v>1565</v>
      </c>
      <c r="C23" s="73" t="s">
        <v>1566</v>
      </c>
      <c r="D23" s="86" t="s">
        <v>122</v>
      </c>
      <c r="E23" s="73" t="s">
        <v>1560</v>
      </c>
      <c r="F23" s="86" t="s">
        <v>1545</v>
      </c>
      <c r="G23" s="86" t="s">
        <v>135</v>
      </c>
      <c r="H23" s="83">
        <v>8392975.1901329998</v>
      </c>
      <c r="I23" s="85">
        <v>3539</v>
      </c>
      <c r="J23" s="73"/>
      <c r="K23" s="83">
        <v>297027.39197880705</v>
      </c>
      <c r="L23" s="84">
        <v>5.7033277062777686E-2</v>
      </c>
      <c r="M23" s="84">
        <f t="shared" si="0"/>
        <v>4.230688416562315E-2</v>
      </c>
      <c r="N23" s="84">
        <f>K23/'סכום נכסי הקרן'!$C$42</f>
        <v>4.7828530819952596E-3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92" t="s">
        <v>231</v>
      </c>
      <c r="C25" s="71"/>
      <c r="D25" s="71"/>
      <c r="E25" s="71"/>
      <c r="F25" s="71"/>
      <c r="G25" s="71"/>
      <c r="H25" s="80"/>
      <c r="I25" s="82"/>
      <c r="J25" s="71"/>
      <c r="K25" s="80">
        <v>8533.9883689210019</v>
      </c>
      <c r="L25" s="71"/>
      <c r="M25" s="81">
        <f t="shared" si="0"/>
        <v>1.2155325304828344E-3</v>
      </c>
      <c r="N25" s="81">
        <f>K25/'סכום נכסי הקרן'!$C$42</f>
        <v>1.3741767148168542E-4</v>
      </c>
    </row>
    <row r="26" spans="2:14">
      <c r="B26" s="76" t="s">
        <v>1567</v>
      </c>
      <c r="C26" s="73" t="s">
        <v>1568</v>
      </c>
      <c r="D26" s="86" t="s">
        <v>122</v>
      </c>
      <c r="E26" s="73" t="s">
        <v>1544</v>
      </c>
      <c r="F26" s="86" t="s">
        <v>1569</v>
      </c>
      <c r="G26" s="86" t="s">
        <v>135</v>
      </c>
      <c r="H26" s="83">
        <v>638364.94400000013</v>
      </c>
      <c r="I26" s="85">
        <v>368.92</v>
      </c>
      <c r="J26" s="73"/>
      <c r="K26" s="83">
        <v>2355.0559514050005</v>
      </c>
      <c r="L26" s="84">
        <v>7.5488312451363459E-3</v>
      </c>
      <c r="M26" s="84">
        <f t="shared" si="0"/>
        <v>3.3544071028560816E-4</v>
      </c>
      <c r="N26" s="84">
        <f>K26/'סכום נכסי הקרן'!$C$42</f>
        <v>3.7922046651685126E-5</v>
      </c>
    </row>
    <row r="27" spans="2:14">
      <c r="B27" s="76" t="s">
        <v>1570</v>
      </c>
      <c r="C27" s="73" t="s">
        <v>1571</v>
      </c>
      <c r="D27" s="86" t="s">
        <v>122</v>
      </c>
      <c r="E27" s="73" t="s">
        <v>1544</v>
      </c>
      <c r="F27" s="86" t="s">
        <v>1569</v>
      </c>
      <c r="G27" s="86" t="s">
        <v>135</v>
      </c>
      <c r="H27" s="83">
        <v>2354.7686870000007</v>
      </c>
      <c r="I27" s="85">
        <v>344.75</v>
      </c>
      <c r="J27" s="73"/>
      <c r="K27" s="83">
        <v>8.1180654480000012</v>
      </c>
      <c r="L27" s="84">
        <v>1.6325963065061039E-5</v>
      </c>
      <c r="M27" s="84">
        <f t="shared" si="0"/>
        <v>1.1562908466771606E-6</v>
      </c>
      <c r="N27" s="84">
        <f>K27/'סכום נכסי הקרן'!$C$42</f>
        <v>1.3072031535251934E-7</v>
      </c>
    </row>
    <row r="28" spans="2:14">
      <c r="B28" s="76" t="s">
        <v>1572</v>
      </c>
      <c r="C28" s="73" t="s">
        <v>1573</v>
      </c>
      <c r="D28" s="86" t="s">
        <v>122</v>
      </c>
      <c r="E28" s="73" t="s">
        <v>1553</v>
      </c>
      <c r="F28" s="86" t="s">
        <v>1569</v>
      </c>
      <c r="G28" s="86" t="s">
        <v>135</v>
      </c>
      <c r="H28" s="83">
        <v>99823.679753000004</v>
      </c>
      <c r="I28" s="85">
        <v>3694.17</v>
      </c>
      <c r="J28" s="73"/>
      <c r="K28" s="83">
        <v>3687.6564306210003</v>
      </c>
      <c r="L28" s="84">
        <v>9.4529077749525743E-3</v>
      </c>
      <c r="M28" s="84">
        <f t="shared" si="0"/>
        <v>5.252487065705696E-4</v>
      </c>
      <c r="N28" s="84">
        <f>K28/'סכום נכסי הקרן'!$C$42</f>
        <v>5.9380109043255271E-5</v>
      </c>
    </row>
    <row r="29" spans="2:14">
      <c r="B29" s="76" t="s">
        <v>1574</v>
      </c>
      <c r="C29" s="73" t="s">
        <v>1575</v>
      </c>
      <c r="D29" s="86" t="s">
        <v>122</v>
      </c>
      <c r="E29" s="73" t="s">
        <v>1560</v>
      </c>
      <c r="F29" s="86" t="s">
        <v>1569</v>
      </c>
      <c r="G29" s="86" t="s">
        <v>135</v>
      </c>
      <c r="H29" s="83">
        <v>67028.319120000015</v>
      </c>
      <c r="I29" s="85">
        <v>3704.64</v>
      </c>
      <c r="J29" s="73"/>
      <c r="K29" s="83">
        <v>2483.1579214469998</v>
      </c>
      <c r="L29" s="84">
        <v>5.300954687682268E-3</v>
      </c>
      <c r="M29" s="84">
        <f t="shared" si="0"/>
        <v>3.5368682277997932E-4</v>
      </c>
      <c r="N29" s="84">
        <f>K29/'סכום נכסי הקרן'!$C$42</f>
        <v>3.9984795471392487E-5</v>
      </c>
    </row>
    <row r="30" spans="2:14">
      <c r="B30" s="72"/>
      <c r="C30" s="73"/>
      <c r="D30" s="73"/>
      <c r="E30" s="73"/>
      <c r="F30" s="73"/>
      <c r="G30" s="73"/>
      <c r="H30" s="83"/>
      <c r="I30" s="85"/>
      <c r="J30" s="73"/>
      <c r="K30" s="73"/>
      <c r="L30" s="73"/>
      <c r="M30" s="84"/>
      <c r="N30" s="73"/>
    </row>
    <row r="31" spans="2:14">
      <c r="B31" s="70" t="s">
        <v>203</v>
      </c>
      <c r="C31" s="71"/>
      <c r="D31" s="71"/>
      <c r="E31" s="71"/>
      <c r="F31" s="71"/>
      <c r="G31" s="71"/>
      <c r="H31" s="80"/>
      <c r="I31" s="82"/>
      <c r="J31" s="71"/>
      <c r="K31" s="80">
        <v>5842915.0984981079</v>
      </c>
      <c r="L31" s="71"/>
      <c r="M31" s="81">
        <f t="shared" si="0"/>
        <v>0.83223143365635277</v>
      </c>
      <c r="N31" s="81">
        <f>K31/'סכום נכסי הקרן'!$C$42</f>
        <v>9.4084940451156257E-2</v>
      </c>
    </row>
    <row r="32" spans="2:14">
      <c r="B32" s="92" t="s">
        <v>232</v>
      </c>
      <c r="C32" s="71"/>
      <c r="D32" s="71"/>
      <c r="E32" s="71"/>
      <c r="F32" s="71"/>
      <c r="G32" s="71"/>
      <c r="H32" s="80"/>
      <c r="I32" s="82"/>
      <c r="J32" s="71"/>
      <c r="K32" s="80">
        <v>5817476.3353938982</v>
      </c>
      <c r="L32" s="71"/>
      <c r="M32" s="81">
        <f t="shared" si="0"/>
        <v>0.82860808162542854</v>
      </c>
      <c r="N32" s="81">
        <f>K32/'סכום נכסי הקרן'!$C$42</f>
        <v>9.3675315380200519E-2</v>
      </c>
    </row>
    <row r="33" spans="2:14">
      <c r="B33" s="76" t="s">
        <v>1576</v>
      </c>
      <c r="C33" s="73" t="s">
        <v>1577</v>
      </c>
      <c r="D33" s="86" t="s">
        <v>26</v>
      </c>
      <c r="E33" s="73"/>
      <c r="F33" s="86" t="s">
        <v>1545</v>
      </c>
      <c r="G33" s="86" t="s">
        <v>134</v>
      </c>
      <c r="H33" s="83">
        <v>1800160.3405690002</v>
      </c>
      <c r="I33" s="85">
        <v>6110.2</v>
      </c>
      <c r="J33" s="73"/>
      <c r="K33" s="83">
        <v>420614.75062285113</v>
      </c>
      <c r="L33" s="84">
        <v>4.0868284252035238E-2</v>
      </c>
      <c r="M33" s="84">
        <f t="shared" si="0"/>
        <v>5.9909961214025337E-2</v>
      </c>
      <c r="N33" s="84">
        <f>K33/'סכום נכסי הקרן'!$C$42</f>
        <v>6.7729058352056261E-3</v>
      </c>
    </row>
    <row r="34" spans="2:14">
      <c r="B34" s="76" t="s">
        <v>1578</v>
      </c>
      <c r="C34" s="73" t="s">
        <v>1579</v>
      </c>
      <c r="D34" s="86" t="s">
        <v>26</v>
      </c>
      <c r="E34" s="73"/>
      <c r="F34" s="86" t="s">
        <v>1545</v>
      </c>
      <c r="G34" s="86" t="s">
        <v>134</v>
      </c>
      <c r="H34" s="83">
        <v>194775.70680000004</v>
      </c>
      <c r="I34" s="85">
        <v>4497.5</v>
      </c>
      <c r="J34" s="73"/>
      <c r="K34" s="83">
        <v>33498.383068574003</v>
      </c>
      <c r="L34" s="84">
        <v>1.1022076940523614E-2</v>
      </c>
      <c r="M34" s="84">
        <f t="shared" si="0"/>
        <v>4.7713182369353681E-3</v>
      </c>
      <c r="N34" s="84">
        <f>K34/'סכום נכסי הקרן'!$C$42</f>
        <v>5.3940427390891459E-4</v>
      </c>
    </row>
    <row r="35" spans="2:14">
      <c r="B35" s="76" t="s">
        <v>1580</v>
      </c>
      <c r="C35" s="73" t="s">
        <v>1581</v>
      </c>
      <c r="D35" s="86" t="s">
        <v>1380</v>
      </c>
      <c r="E35" s="73"/>
      <c r="F35" s="86" t="s">
        <v>1545</v>
      </c>
      <c r="G35" s="86" t="s">
        <v>134</v>
      </c>
      <c r="H35" s="83">
        <v>484011.51634700008</v>
      </c>
      <c r="I35" s="85">
        <v>6557</v>
      </c>
      <c r="J35" s="73"/>
      <c r="K35" s="83">
        <v>121360.89272585703</v>
      </c>
      <c r="L35" s="84">
        <v>2.4249073965280565E-3</v>
      </c>
      <c r="M35" s="84">
        <f t="shared" si="0"/>
        <v>1.7285951967540392E-2</v>
      </c>
      <c r="N35" s="84">
        <f>K35/'סכום נכסי הקרן'!$C$42</f>
        <v>1.9542013143655675E-3</v>
      </c>
    </row>
    <row r="36" spans="2:14">
      <c r="B36" s="76" t="s">
        <v>1582</v>
      </c>
      <c r="C36" s="73" t="s">
        <v>1583</v>
      </c>
      <c r="D36" s="86" t="s">
        <v>1380</v>
      </c>
      <c r="E36" s="73"/>
      <c r="F36" s="86" t="s">
        <v>1545</v>
      </c>
      <c r="G36" s="86" t="s">
        <v>134</v>
      </c>
      <c r="H36" s="83">
        <v>140853.18478899999</v>
      </c>
      <c r="I36" s="85">
        <v>16098</v>
      </c>
      <c r="J36" s="73"/>
      <c r="K36" s="83">
        <v>86707.462707816012</v>
      </c>
      <c r="L36" s="84">
        <v>1.2927855039058403E-3</v>
      </c>
      <c r="M36" s="84">
        <f t="shared" si="0"/>
        <v>1.2350115444357389E-2</v>
      </c>
      <c r="N36" s="84">
        <f>K36/'סכום נכסי הקרן'!$C$42</f>
        <v>1.3961980155475235E-3</v>
      </c>
    </row>
    <row r="37" spans="2:14">
      <c r="B37" s="76" t="s">
        <v>1584</v>
      </c>
      <c r="C37" s="73" t="s">
        <v>1585</v>
      </c>
      <c r="D37" s="86" t="s">
        <v>1380</v>
      </c>
      <c r="E37" s="73"/>
      <c r="F37" s="86" t="s">
        <v>1545</v>
      </c>
      <c r="G37" s="86" t="s">
        <v>134</v>
      </c>
      <c r="H37" s="83">
        <v>278022.39091999998</v>
      </c>
      <c r="I37" s="85">
        <v>6881</v>
      </c>
      <c r="J37" s="73"/>
      <c r="K37" s="83">
        <v>73155.876031194013</v>
      </c>
      <c r="L37" s="84">
        <v>1.1844761767322608E-3</v>
      </c>
      <c r="M37" s="84">
        <f t="shared" si="0"/>
        <v>1.041990488711304E-2</v>
      </c>
      <c r="N37" s="84">
        <f>K37/'סכום נכסי הקרן'!$C$42</f>
        <v>1.1779849824989353E-3</v>
      </c>
    </row>
    <row r="38" spans="2:14">
      <c r="B38" s="76" t="s">
        <v>1586</v>
      </c>
      <c r="C38" s="73" t="s">
        <v>1587</v>
      </c>
      <c r="D38" s="86" t="s">
        <v>1380</v>
      </c>
      <c r="E38" s="73"/>
      <c r="F38" s="86" t="s">
        <v>1545</v>
      </c>
      <c r="G38" s="86" t="s">
        <v>134</v>
      </c>
      <c r="H38" s="83">
        <v>71568.748080000005</v>
      </c>
      <c r="I38" s="85">
        <v>9039</v>
      </c>
      <c r="J38" s="73"/>
      <c r="K38" s="83">
        <v>24737.835107349005</v>
      </c>
      <c r="L38" s="84">
        <v>1.6500981056625385E-4</v>
      </c>
      <c r="M38" s="84">
        <f t="shared" si="0"/>
        <v>3.5235158529405052E-3</v>
      </c>
      <c r="N38" s="84">
        <f>K38/'סכום נכסי הקרן'!$C$42</f>
        <v>3.9833844985420297E-4</v>
      </c>
    </row>
    <row r="39" spans="2:14">
      <c r="B39" s="76" t="s">
        <v>1588</v>
      </c>
      <c r="C39" s="73" t="s">
        <v>1589</v>
      </c>
      <c r="D39" s="86" t="s">
        <v>1380</v>
      </c>
      <c r="E39" s="73"/>
      <c r="F39" s="86" t="s">
        <v>1545</v>
      </c>
      <c r="G39" s="86" t="s">
        <v>134</v>
      </c>
      <c r="H39" s="83">
        <v>672101.6602530001</v>
      </c>
      <c r="I39" s="85">
        <v>3317</v>
      </c>
      <c r="J39" s="73"/>
      <c r="K39" s="83">
        <v>85250.77255735801</v>
      </c>
      <c r="L39" s="84">
        <v>7.3627104915430566E-4</v>
      </c>
      <c r="M39" s="84">
        <f t="shared" si="0"/>
        <v>1.2142632824488351E-2</v>
      </c>
      <c r="N39" s="84">
        <f>K39/'סכום נכסי הקרן'!$C$42</f>
        <v>1.3727418119657095E-3</v>
      </c>
    </row>
    <row r="40" spans="2:14">
      <c r="B40" s="76" t="s">
        <v>1590</v>
      </c>
      <c r="C40" s="73" t="s">
        <v>1591</v>
      </c>
      <c r="D40" s="86" t="s">
        <v>26</v>
      </c>
      <c r="E40" s="73"/>
      <c r="F40" s="86" t="s">
        <v>1545</v>
      </c>
      <c r="G40" s="86" t="s">
        <v>142</v>
      </c>
      <c r="H40" s="83">
        <v>875017.40621300007</v>
      </c>
      <c r="I40" s="85">
        <v>4911</v>
      </c>
      <c r="J40" s="73"/>
      <c r="K40" s="83">
        <v>122148.20794912802</v>
      </c>
      <c r="L40" s="84">
        <v>1.2978490844427894E-2</v>
      </c>
      <c r="M40" s="84">
        <f t="shared" si="0"/>
        <v>1.739809264834041E-2</v>
      </c>
      <c r="N40" s="84">
        <f>K40/'סכום נכסי הקרן'!$C$42</f>
        <v>1.9668789769105494E-3</v>
      </c>
    </row>
    <row r="41" spans="2:14">
      <c r="B41" s="76" t="s">
        <v>1592</v>
      </c>
      <c r="C41" s="73" t="s">
        <v>1593</v>
      </c>
      <c r="D41" s="86" t="s">
        <v>123</v>
      </c>
      <c r="E41" s="73"/>
      <c r="F41" s="86" t="s">
        <v>1545</v>
      </c>
      <c r="G41" s="86" t="s">
        <v>134</v>
      </c>
      <c r="H41" s="83">
        <v>2117625.9558600006</v>
      </c>
      <c r="I41" s="85">
        <v>959.38</v>
      </c>
      <c r="J41" s="73"/>
      <c r="K41" s="83">
        <v>77688.689519698004</v>
      </c>
      <c r="L41" s="84">
        <v>9.5917131253235345E-3</v>
      </c>
      <c r="M41" s="84">
        <f t="shared" si="0"/>
        <v>1.106553293483261E-2</v>
      </c>
      <c r="N41" s="84">
        <f>K41/'סכום נכסי הקרן'!$C$42</f>
        <v>1.2509741462900911E-3</v>
      </c>
    </row>
    <row r="42" spans="2:14">
      <c r="B42" s="76" t="s">
        <v>1594</v>
      </c>
      <c r="C42" s="73" t="s">
        <v>1595</v>
      </c>
      <c r="D42" s="86" t="s">
        <v>1380</v>
      </c>
      <c r="E42" s="73"/>
      <c r="F42" s="86" t="s">
        <v>1545</v>
      </c>
      <c r="G42" s="86" t="s">
        <v>134</v>
      </c>
      <c r="H42" s="83">
        <v>992450.17116000014</v>
      </c>
      <c r="I42" s="85">
        <v>10138</v>
      </c>
      <c r="J42" s="73"/>
      <c r="K42" s="83">
        <v>384750.22409881599</v>
      </c>
      <c r="L42" s="84">
        <v>6.9657357811842005E-3</v>
      </c>
      <c r="M42" s="84">
        <f t="shared" si="0"/>
        <v>5.4801623026093045E-2</v>
      </c>
      <c r="N42" s="84">
        <f>K42/'סכום נכסי הקרן'!$C$42</f>
        <v>6.1954009792493736E-3</v>
      </c>
    </row>
    <row r="43" spans="2:14">
      <c r="B43" s="76" t="s">
        <v>1596</v>
      </c>
      <c r="C43" s="73" t="s">
        <v>1597</v>
      </c>
      <c r="D43" s="86" t="s">
        <v>26</v>
      </c>
      <c r="E43" s="73"/>
      <c r="F43" s="86" t="s">
        <v>1545</v>
      </c>
      <c r="G43" s="86" t="s">
        <v>134</v>
      </c>
      <c r="H43" s="83">
        <v>300090.47850100003</v>
      </c>
      <c r="I43" s="85">
        <v>4475</v>
      </c>
      <c r="J43" s="73"/>
      <c r="K43" s="83">
        <v>51352.683042835022</v>
      </c>
      <c r="L43" s="84">
        <v>3.5110132256377852E-2</v>
      </c>
      <c r="M43" s="84">
        <f t="shared" si="0"/>
        <v>7.314382685763187E-3</v>
      </c>
      <c r="N43" s="84">
        <f>K43/'סכום נכסי הקרן'!$C$42</f>
        <v>8.2690130605083604E-4</v>
      </c>
    </row>
    <row r="44" spans="2:14">
      <c r="B44" s="76" t="s">
        <v>1598</v>
      </c>
      <c r="C44" s="73" t="s">
        <v>1599</v>
      </c>
      <c r="D44" s="86" t="s">
        <v>1380</v>
      </c>
      <c r="E44" s="73"/>
      <c r="F44" s="86" t="s">
        <v>1545</v>
      </c>
      <c r="G44" s="86" t="s">
        <v>134</v>
      </c>
      <c r="H44" s="83">
        <v>847953.77472000022</v>
      </c>
      <c r="I44" s="85">
        <v>5859</v>
      </c>
      <c r="J44" s="73"/>
      <c r="K44" s="83">
        <v>189982.48299107101</v>
      </c>
      <c r="L44" s="84">
        <v>2.3325079932502126E-2</v>
      </c>
      <c r="M44" s="84">
        <f t="shared" si="0"/>
        <v>2.706001910414442E-2</v>
      </c>
      <c r="N44" s="84">
        <f>K44/'סכום נכסי הקרן'!$C$42</f>
        <v>3.0591734258764553E-3</v>
      </c>
    </row>
    <row r="45" spans="2:14">
      <c r="B45" s="76" t="s">
        <v>1600</v>
      </c>
      <c r="C45" s="73" t="s">
        <v>1601</v>
      </c>
      <c r="D45" s="86" t="s">
        <v>123</v>
      </c>
      <c r="E45" s="73"/>
      <c r="F45" s="86" t="s">
        <v>1545</v>
      </c>
      <c r="G45" s="86" t="s">
        <v>134</v>
      </c>
      <c r="H45" s="83">
        <v>11604068.485173002</v>
      </c>
      <c r="I45" s="85">
        <v>768.2</v>
      </c>
      <c r="J45" s="73"/>
      <c r="K45" s="83">
        <v>340880.74448961602</v>
      </c>
      <c r="L45" s="84">
        <v>1.3046790585837548E-2</v>
      </c>
      <c r="M45" s="84">
        <f t="shared" si="0"/>
        <v>4.8553105069994863E-2</v>
      </c>
      <c r="N45" s="84">
        <f>K45/'סכום נכסי הקרן'!$C$42</f>
        <v>5.4889971881493223E-3</v>
      </c>
    </row>
    <row r="46" spans="2:14">
      <c r="B46" s="76" t="s">
        <v>1602</v>
      </c>
      <c r="C46" s="73" t="s">
        <v>1603</v>
      </c>
      <c r="D46" s="86" t="s">
        <v>1604</v>
      </c>
      <c r="E46" s="73"/>
      <c r="F46" s="86" t="s">
        <v>1545</v>
      </c>
      <c r="G46" s="86" t="s">
        <v>139</v>
      </c>
      <c r="H46" s="83">
        <v>7114804.6142310016</v>
      </c>
      <c r="I46" s="85">
        <v>1892</v>
      </c>
      <c r="J46" s="73"/>
      <c r="K46" s="83">
        <v>65735.128404088013</v>
      </c>
      <c r="L46" s="84">
        <v>2.2082040170593616E-2</v>
      </c>
      <c r="M46" s="84">
        <f t="shared" si="0"/>
        <v>9.362936005587472E-3</v>
      </c>
      <c r="N46" s="84">
        <f>K46/'סכום נכסי הקרן'!$C$42</f>
        <v>1.0584931557601229E-3</v>
      </c>
    </row>
    <row r="47" spans="2:14">
      <c r="B47" s="76" t="s">
        <v>1605</v>
      </c>
      <c r="C47" s="73" t="s">
        <v>1606</v>
      </c>
      <c r="D47" s="86" t="s">
        <v>26</v>
      </c>
      <c r="E47" s="73"/>
      <c r="F47" s="86" t="s">
        <v>1545</v>
      </c>
      <c r="G47" s="86" t="s">
        <v>136</v>
      </c>
      <c r="H47" s="83">
        <v>4269084.6558230016</v>
      </c>
      <c r="I47" s="85">
        <v>2808.5</v>
      </c>
      <c r="J47" s="73"/>
      <c r="K47" s="83">
        <v>485955.51382007496</v>
      </c>
      <c r="L47" s="84">
        <v>1.7632256808917807E-2</v>
      </c>
      <c r="M47" s="84">
        <f t="shared" si="0"/>
        <v>6.9216726093392425E-2</v>
      </c>
      <c r="N47" s="84">
        <f>K47/'סכום נכסי הקרן'!$C$42</f>
        <v>7.8250487657137401E-3</v>
      </c>
    </row>
    <row r="48" spans="2:14">
      <c r="B48" s="76" t="s">
        <v>1607</v>
      </c>
      <c r="C48" s="73" t="s">
        <v>1608</v>
      </c>
      <c r="D48" s="86" t="s">
        <v>26</v>
      </c>
      <c r="E48" s="73"/>
      <c r="F48" s="86" t="s">
        <v>1545</v>
      </c>
      <c r="G48" s="86" t="s">
        <v>134</v>
      </c>
      <c r="H48" s="83">
        <v>591977.7289760001</v>
      </c>
      <c r="I48" s="85">
        <v>3647.5</v>
      </c>
      <c r="J48" s="73"/>
      <c r="K48" s="83">
        <v>82569.290428267021</v>
      </c>
      <c r="L48" s="84">
        <v>8.8249512369707826E-3</v>
      </c>
      <c r="M48" s="84">
        <f t="shared" si="0"/>
        <v>1.1760697835018642E-2</v>
      </c>
      <c r="N48" s="84">
        <f>K48/'סכום נכסי הקרן'!$C$42</f>
        <v>1.329563521303705E-3</v>
      </c>
    </row>
    <row r="49" spans="2:14">
      <c r="B49" s="76" t="s">
        <v>1609</v>
      </c>
      <c r="C49" s="73" t="s">
        <v>1610</v>
      </c>
      <c r="D49" s="86" t="s">
        <v>123</v>
      </c>
      <c r="E49" s="73"/>
      <c r="F49" s="86" t="s">
        <v>1545</v>
      </c>
      <c r="G49" s="86" t="s">
        <v>134</v>
      </c>
      <c r="H49" s="83">
        <v>3695140.892465001</v>
      </c>
      <c r="I49" s="85">
        <v>462.75</v>
      </c>
      <c r="J49" s="73"/>
      <c r="K49" s="83">
        <v>65387.587372262009</v>
      </c>
      <c r="L49" s="84">
        <v>3.1324056836313077E-2</v>
      </c>
      <c r="M49" s="84">
        <f t="shared" si="0"/>
        <v>9.3134342472536366E-3</v>
      </c>
      <c r="N49" s="84">
        <f>K49/'סכום נכסי הקרן'!$C$42</f>
        <v>1.0528969119789856E-3</v>
      </c>
    </row>
    <row r="50" spans="2:14">
      <c r="B50" s="76" t="s">
        <v>1611</v>
      </c>
      <c r="C50" s="73" t="s">
        <v>1612</v>
      </c>
      <c r="D50" s="86" t="s">
        <v>123</v>
      </c>
      <c r="E50" s="73"/>
      <c r="F50" s="86" t="s">
        <v>1545</v>
      </c>
      <c r="G50" s="86" t="s">
        <v>134</v>
      </c>
      <c r="H50" s="83">
        <v>431677.32228200021</v>
      </c>
      <c r="I50" s="85">
        <v>3687.75</v>
      </c>
      <c r="J50" s="73"/>
      <c r="K50" s="83">
        <v>60874.946049905018</v>
      </c>
      <c r="L50" s="84">
        <v>4.2146465213944162E-3</v>
      </c>
      <c r="M50" s="84">
        <f t="shared" si="0"/>
        <v>8.6706794075936521E-3</v>
      </c>
      <c r="N50" s="84">
        <f>K50/'סכום נכסי הקרן'!$C$42</f>
        <v>9.8023256842203073E-4</v>
      </c>
    </row>
    <row r="51" spans="2:14">
      <c r="B51" s="76" t="s">
        <v>1613</v>
      </c>
      <c r="C51" s="73" t="s">
        <v>1614</v>
      </c>
      <c r="D51" s="86" t="s">
        <v>26</v>
      </c>
      <c r="E51" s="73"/>
      <c r="F51" s="86" t="s">
        <v>1545</v>
      </c>
      <c r="G51" s="86" t="s">
        <v>136</v>
      </c>
      <c r="H51" s="83">
        <v>3284009.0100010009</v>
      </c>
      <c r="I51" s="85">
        <v>641.1</v>
      </c>
      <c r="J51" s="73"/>
      <c r="K51" s="83">
        <v>85333.082864060998</v>
      </c>
      <c r="L51" s="84">
        <v>1.6024563392479187E-2</v>
      </c>
      <c r="M51" s="84">
        <f t="shared" si="0"/>
        <v>1.2154356634161664E-2</v>
      </c>
      <c r="N51" s="84">
        <f>K51/'סכום נכסי הקרן'!$C$42</f>
        <v>1.3740672052281681E-3</v>
      </c>
    </row>
    <row r="52" spans="2:14">
      <c r="B52" s="76" t="s">
        <v>1615</v>
      </c>
      <c r="C52" s="73" t="s">
        <v>1616</v>
      </c>
      <c r="D52" s="86" t="s">
        <v>123</v>
      </c>
      <c r="E52" s="73"/>
      <c r="F52" s="86" t="s">
        <v>1545</v>
      </c>
      <c r="G52" s="86" t="s">
        <v>134</v>
      </c>
      <c r="H52" s="83">
        <v>4095952.6067500003</v>
      </c>
      <c r="I52" s="85">
        <v>1004</v>
      </c>
      <c r="J52" s="73"/>
      <c r="K52" s="83">
        <v>157255.74459310801</v>
      </c>
      <c r="L52" s="84">
        <v>1.7616782844514713E-2</v>
      </c>
      <c r="M52" s="84">
        <f t="shared" si="0"/>
        <v>2.2398609524047305E-2</v>
      </c>
      <c r="N52" s="84">
        <f>K52/'סכום נכסי הקרן'!$C$42</f>
        <v>2.5321944810472925E-3</v>
      </c>
    </row>
    <row r="53" spans="2:14">
      <c r="B53" s="76" t="s">
        <v>1617</v>
      </c>
      <c r="C53" s="73" t="s">
        <v>1618</v>
      </c>
      <c r="D53" s="86" t="s">
        <v>1380</v>
      </c>
      <c r="E53" s="73"/>
      <c r="F53" s="86" t="s">
        <v>1545</v>
      </c>
      <c r="G53" s="86" t="s">
        <v>134</v>
      </c>
      <c r="H53" s="83">
        <v>151809.31829700002</v>
      </c>
      <c r="I53" s="85">
        <v>34126</v>
      </c>
      <c r="J53" s="73"/>
      <c r="K53" s="83">
        <v>198107.85700627606</v>
      </c>
      <c r="L53" s="84">
        <v>8.2505064291847844E-3</v>
      </c>
      <c r="M53" s="84">
        <f t="shared" si="0"/>
        <v>2.8217350941364912E-2</v>
      </c>
      <c r="N53" s="84">
        <f>K53/'סכום נכסי הקרן'!$C$42</f>
        <v>3.1900114266819853E-3</v>
      </c>
    </row>
    <row r="54" spans="2:14">
      <c r="B54" s="76" t="s">
        <v>1619</v>
      </c>
      <c r="C54" s="73" t="s">
        <v>1620</v>
      </c>
      <c r="D54" s="86" t="s">
        <v>26</v>
      </c>
      <c r="E54" s="73"/>
      <c r="F54" s="86" t="s">
        <v>1545</v>
      </c>
      <c r="G54" s="86" t="s">
        <v>134</v>
      </c>
      <c r="H54" s="83">
        <v>3465828.0555970003</v>
      </c>
      <c r="I54" s="85">
        <v>697.87</v>
      </c>
      <c r="J54" s="73"/>
      <c r="K54" s="83">
        <v>92490.989537134999</v>
      </c>
      <c r="L54" s="84">
        <v>9.6166686067357451E-3</v>
      </c>
      <c r="M54" s="84">
        <f t="shared" si="0"/>
        <v>1.3173887952363083E-2</v>
      </c>
      <c r="N54" s="84">
        <f>K54/'סכום נכסי הקרן'!$C$42</f>
        <v>1.4893266624919248E-3</v>
      </c>
    </row>
    <row r="55" spans="2:14">
      <c r="B55" s="76" t="s">
        <v>1621</v>
      </c>
      <c r="C55" s="73" t="s">
        <v>1622</v>
      </c>
      <c r="D55" s="86" t="s">
        <v>26</v>
      </c>
      <c r="E55" s="73"/>
      <c r="F55" s="86" t="s">
        <v>1545</v>
      </c>
      <c r="G55" s="86" t="s">
        <v>134</v>
      </c>
      <c r="H55" s="83">
        <v>2196888.7860000003</v>
      </c>
      <c r="I55" s="85">
        <v>517.01</v>
      </c>
      <c r="J55" s="73"/>
      <c r="K55" s="83">
        <v>43433.507140595008</v>
      </c>
      <c r="L55" s="84">
        <v>7.3229626200000009E-2</v>
      </c>
      <c r="M55" s="84">
        <f t="shared" si="0"/>
        <v>6.1864205293060224E-3</v>
      </c>
      <c r="N55" s="84">
        <f>K55/'סכום נכסי הקרן'!$C$42</f>
        <v>6.9938358918789534E-4</v>
      </c>
    </row>
    <row r="56" spans="2:14">
      <c r="B56" s="76" t="s">
        <v>1623</v>
      </c>
      <c r="C56" s="73" t="s">
        <v>1624</v>
      </c>
      <c r="D56" s="86" t="s">
        <v>26</v>
      </c>
      <c r="E56" s="73"/>
      <c r="F56" s="86" t="s">
        <v>1545</v>
      </c>
      <c r="G56" s="86" t="s">
        <v>136</v>
      </c>
      <c r="H56" s="83">
        <v>39861.074881000008</v>
      </c>
      <c r="I56" s="85">
        <v>6867</v>
      </c>
      <c r="J56" s="73"/>
      <c r="K56" s="83">
        <v>11094.388554223002</v>
      </c>
      <c r="L56" s="84">
        <v>1.9026766052983299E-2</v>
      </c>
      <c r="M56" s="84">
        <f t="shared" si="0"/>
        <v>1.580221299877344E-3</v>
      </c>
      <c r="N56" s="84">
        <f>K56/'סכום נכסי הקרן'!$C$42</f>
        <v>1.7864625257593903E-4</v>
      </c>
    </row>
    <row r="57" spans="2:14">
      <c r="B57" s="76" t="s">
        <v>1625</v>
      </c>
      <c r="C57" s="73" t="s">
        <v>1626</v>
      </c>
      <c r="D57" s="86" t="s">
        <v>26</v>
      </c>
      <c r="E57" s="73"/>
      <c r="F57" s="86" t="s">
        <v>1545</v>
      </c>
      <c r="G57" s="86" t="s">
        <v>136</v>
      </c>
      <c r="H57" s="83">
        <v>820949.93483900011</v>
      </c>
      <c r="I57" s="85">
        <v>20418</v>
      </c>
      <c r="J57" s="73"/>
      <c r="K57" s="83">
        <v>679386.93549603713</v>
      </c>
      <c r="L57" s="84">
        <v>2.8860812365717414E-2</v>
      </c>
      <c r="M57" s="84">
        <f t="shared" si="0"/>
        <v>9.6767992312706733E-2</v>
      </c>
      <c r="N57" s="84">
        <f>K57/'סכום נכסי הקרן'!$C$42</f>
        <v>1.0939758372643226E-2</v>
      </c>
    </row>
    <row r="58" spans="2:14">
      <c r="B58" s="76" t="s">
        <v>1627</v>
      </c>
      <c r="C58" s="73" t="s">
        <v>1628</v>
      </c>
      <c r="D58" s="86" t="s">
        <v>26</v>
      </c>
      <c r="E58" s="73"/>
      <c r="F58" s="86" t="s">
        <v>1545</v>
      </c>
      <c r="G58" s="86" t="s">
        <v>136</v>
      </c>
      <c r="H58" s="83">
        <v>451834.34310000011</v>
      </c>
      <c r="I58" s="85">
        <v>8676.1</v>
      </c>
      <c r="J58" s="73"/>
      <c r="K58" s="83">
        <v>158888.00269613203</v>
      </c>
      <c r="L58" s="84">
        <v>8.7237367635852048E-2</v>
      </c>
      <c r="M58" s="84">
        <f t="shared" si="0"/>
        <v>2.2631099039687547E-2</v>
      </c>
      <c r="N58" s="84">
        <f>K58/'סכום נכסי הקרן'!$C$42</f>
        <v>2.5584777495588282E-3</v>
      </c>
    </row>
    <row r="59" spans="2:14">
      <c r="B59" s="76" t="s">
        <v>1629</v>
      </c>
      <c r="C59" s="73" t="s">
        <v>1630</v>
      </c>
      <c r="D59" s="86" t="s">
        <v>26</v>
      </c>
      <c r="E59" s="73"/>
      <c r="F59" s="86" t="s">
        <v>1545</v>
      </c>
      <c r="G59" s="86" t="s">
        <v>136</v>
      </c>
      <c r="H59" s="83">
        <v>705857.87562599999</v>
      </c>
      <c r="I59" s="85">
        <v>2427.8000000000002</v>
      </c>
      <c r="J59" s="73"/>
      <c r="K59" s="83">
        <v>69457.235026075025</v>
      </c>
      <c r="L59" s="84">
        <v>2.9849674328864508E-2</v>
      </c>
      <c r="M59" s="84">
        <f t="shared" si="0"/>
        <v>9.8930916005291625E-3</v>
      </c>
      <c r="N59" s="84">
        <f>K59/'סכום נכסי הקרן'!$C$42</f>
        <v>1.1184279954726693E-3</v>
      </c>
    </row>
    <row r="60" spans="2:14">
      <c r="B60" s="76" t="s">
        <v>1631</v>
      </c>
      <c r="C60" s="73" t="s">
        <v>1632</v>
      </c>
      <c r="D60" s="86" t="s">
        <v>124</v>
      </c>
      <c r="E60" s="73"/>
      <c r="F60" s="86" t="s">
        <v>1545</v>
      </c>
      <c r="G60" s="86" t="s">
        <v>143</v>
      </c>
      <c r="H60" s="83">
        <v>5957613.3767430009</v>
      </c>
      <c r="I60" s="85">
        <v>242750</v>
      </c>
      <c r="J60" s="73"/>
      <c r="K60" s="83">
        <v>371097.65207507805</v>
      </c>
      <c r="L60" s="84">
        <v>7.3953520409424946E-4</v>
      </c>
      <c r="M60" s="84">
        <f t="shared" si="0"/>
        <v>5.2857028693149101E-2</v>
      </c>
      <c r="N60" s="84">
        <f>K60/'סכום נכסי הקרן'!$C$42</f>
        <v>5.9755618400175407E-3</v>
      </c>
    </row>
    <row r="61" spans="2:14">
      <c r="B61" s="76" t="s">
        <v>1633</v>
      </c>
      <c r="C61" s="73" t="s">
        <v>1634</v>
      </c>
      <c r="D61" s="86" t="s">
        <v>123</v>
      </c>
      <c r="E61" s="73"/>
      <c r="F61" s="86" t="s">
        <v>1545</v>
      </c>
      <c r="G61" s="86" t="s">
        <v>134</v>
      </c>
      <c r="H61" s="83">
        <v>19296.383976000001</v>
      </c>
      <c r="I61" s="85">
        <v>83576</v>
      </c>
      <c r="J61" s="73"/>
      <c r="K61" s="83">
        <v>61670.205814146007</v>
      </c>
      <c r="L61" s="84">
        <v>1.0752270018363082E-3</v>
      </c>
      <c r="M61" s="84">
        <f t="shared" si="0"/>
        <v>8.7839516634054156E-3</v>
      </c>
      <c r="N61" s="84">
        <f>K61/'סכום נכסי הקרן'!$C$42</f>
        <v>9.9303815712227517E-4</v>
      </c>
    </row>
    <row r="62" spans="2:14">
      <c r="B62" s="76" t="s">
        <v>1635</v>
      </c>
      <c r="C62" s="73" t="s">
        <v>1636</v>
      </c>
      <c r="D62" s="86" t="s">
        <v>123</v>
      </c>
      <c r="E62" s="73"/>
      <c r="F62" s="86" t="s">
        <v>1545</v>
      </c>
      <c r="G62" s="86" t="s">
        <v>134</v>
      </c>
      <c r="H62" s="83">
        <v>439943.96565000014</v>
      </c>
      <c r="I62" s="85">
        <v>5460</v>
      </c>
      <c r="J62" s="73"/>
      <c r="K62" s="83">
        <v>91856.076565650001</v>
      </c>
      <c r="L62" s="84">
        <v>6.983237550000003E-2</v>
      </c>
      <c r="M62" s="84">
        <f t="shared" si="0"/>
        <v>1.308345457730997E-2</v>
      </c>
      <c r="N62" s="84">
        <f>K62/'סכום נכסי הקרן'!$C$42</f>
        <v>1.4791030415583968E-3</v>
      </c>
    </row>
    <row r="63" spans="2:14">
      <c r="B63" s="76" t="s">
        <v>1637</v>
      </c>
      <c r="C63" s="73" t="s">
        <v>1638</v>
      </c>
      <c r="D63" s="86" t="s">
        <v>26</v>
      </c>
      <c r="E63" s="73"/>
      <c r="F63" s="86" t="s">
        <v>1545</v>
      </c>
      <c r="G63" s="86" t="s">
        <v>136</v>
      </c>
      <c r="H63" s="83">
        <v>86652.088220999998</v>
      </c>
      <c r="I63" s="85">
        <v>20350</v>
      </c>
      <c r="J63" s="73"/>
      <c r="K63" s="83">
        <v>71471.149279980003</v>
      </c>
      <c r="L63" s="84">
        <v>1.5762089717326056E-2</v>
      </c>
      <c r="M63" s="84">
        <f t="shared" si="0"/>
        <v>1.0179942037089352E-2</v>
      </c>
      <c r="N63" s="84">
        <f>K63/'סכום נכסי הקרן'!$C$42</f>
        <v>1.1508568429671486E-3</v>
      </c>
    </row>
    <row r="64" spans="2:14">
      <c r="B64" s="76" t="s">
        <v>1639</v>
      </c>
      <c r="C64" s="73" t="s">
        <v>1640</v>
      </c>
      <c r="D64" s="86" t="s">
        <v>26</v>
      </c>
      <c r="E64" s="73"/>
      <c r="F64" s="86" t="s">
        <v>1545</v>
      </c>
      <c r="G64" s="86" t="s">
        <v>136</v>
      </c>
      <c r="H64" s="83">
        <v>70680.933231999996</v>
      </c>
      <c r="I64" s="85">
        <v>21675</v>
      </c>
      <c r="J64" s="73"/>
      <c r="K64" s="83">
        <v>62093.866009797006</v>
      </c>
      <c r="L64" s="84">
        <v>4.2772122984568832E-2</v>
      </c>
      <c r="M64" s="84">
        <f t="shared" si="0"/>
        <v>8.8442954004041598E-3</v>
      </c>
      <c r="N64" s="84">
        <f>K64/'סכום נכסי הקרן'!$C$42</f>
        <v>9.9986010192335494E-4</v>
      </c>
    </row>
    <row r="65" spans="2:14">
      <c r="B65" s="76" t="s">
        <v>1641</v>
      </c>
      <c r="C65" s="73" t="s">
        <v>1642</v>
      </c>
      <c r="D65" s="86" t="s">
        <v>26</v>
      </c>
      <c r="E65" s="73"/>
      <c r="F65" s="86" t="s">
        <v>1545</v>
      </c>
      <c r="G65" s="86" t="s">
        <v>136</v>
      </c>
      <c r="H65" s="83">
        <v>201343.72482100001</v>
      </c>
      <c r="I65" s="85">
        <v>20215</v>
      </c>
      <c r="J65" s="73"/>
      <c r="K65" s="83">
        <v>164967.79265451903</v>
      </c>
      <c r="L65" s="84">
        <v>7.3016763307706262E-2</v>
      </c>
      <c r="M65" s="84">
        <f t="shared" si="0"/>
        <v>2.3497069574617706E-2</v>
      </c>
      <c r="N65" s="84">
        <f>K65/'סכום נכסי הקרן'!$C$42</f>
        <v>2.6563769431201742E-3</v>
      </c>
    </row>
    <row r="66" spans="2:14">
      <c r="B66" s="76" t="s">
        <v>1643</v>
      </c>
      <c r="C66" s="73" t="s">
        <v>1644</v>
      </c>
      <c r="D66" s="86" t="s">
        <v>1380</v>
      </c>
      <c r="E66" s="73"/>
      <c r="F66" s="86" t="s">
        <v>1545</v>
      </c>
      <c r="G66" s="86" t="s">
        <v>134</v>
      </c>
      <c r="H66" s="83">
        <v>319160.37909600005</v>
      </c>
      <c r="I66" s="85">
        <v>7302</v>
      </c>
      <c r="J66" s="73"/>
      <c r="K66" s="83">
        <v>89118.667532106017</v>
      </c>
      <c r="L66" s="84">
        <v>4.2427434908075779E-3</v>
      </c>
      <c r="M66" s="84">
        <f t="shared" si="0"/>
        <v>1.2693553679199068E-2</v>
      </c>
      <c r="N66" s="84">
        <f>K66/'סכום נכסי הקרן'!$C$42</f>
        <v>1.4350241936597434E-3</v>
      </c>
    </row>
    <row r="67" spans="2:14">
      <c r="B67" s="76" t="s">
        <v>1645</v>
      </c>
      <c r="C67" s="73" t="s">
        <v>1646</v>
      </c>
      <c r="D67" s="86" t="s">
        <v>123</v>
      </c>
      <c r="E67" s="73"/>
      <c r="F67" s="86" t="s">
        <v>1545</v>
      </c>
      <c r="G67" s="86" t="s">
        <v>134</v>
      </c>
      <c r="H67" s="83">
        <v>1447228.7982000003</v>
      </c>
      <c r="I67" s="85">
        <v>3381</v>
      </c>
      <c r="J67" s="73"/>
      <c r="K67" s="83">
        <v>187111.40087115101</v>
      </c>
      <c r="L67" s="84">
        <v>4.714100319869708E-2</v>
      </c>
      <c r="M67" s="84">
        <f t="shared" si="0"/>
        <v>2.665107857556814E-2</v>
      </c>
      <c r="N67" s="84">
        <f>K67/'סכום נכסי הקרן'!$C$42</f>
        <v>3.0129421208293415E-3</v>
      </c>
    </row>
    <row r="68" spans="2:14">
      <c r="B68" s="76" t="s">
        <v>1647</v>
      </c>
      <c r="C68" s="73" t="s">
        <v>1648</v>
      </c>
      <c r="D68" s="86" t="s">
        <v>1380</v>
      </c>
      <c r="E68" s="73"/>
      <c r="F68" s="86" t="s">
        <v>1545</v>
      </c>
      <c r="G68" s="86" t="s">
        <v>134</v>
      </c>
      <c r="H68" s="83">
        <v>380028.24043800007</v>
      </c>
      <c r="I68" s="85">
        <v>16393</v>
      </c>
      <c r="J68" s="73"/>
      <c r="K68" s="83">
        <v>238227.66463563003</v>
      </c>
      <c r="L68" s="84">
        <v>1.3068106402188951E-3</v>
      </c>
      <c r="M68" s="84">
        <f t="shared" si="0"/>
        <v>3.3931787050487362E-2</v>
      </c>
      <c r="N68" s="84">
        <f>K68/'סכום נכסי הקרן'!$C$42</f>
        <v>3.8360365097248441E-3</v>
      </c>
    </row>
    <row r="69" spans="2:14">
      <c r="B69" s="76" t="s">
        <v>1649</v>
      </c>
      <c r="C69" s="73" t="s">
        <v>1650</v>
      </c>
      <c r="D69" s="86" t="s">
        <v>1380</v>
      </c>
      <c r="E69" s="73"/>
      <c r="F69" s="86" t="s">
        <v>1545</v>
      </c>
      <c r="G69" s="86" t="s">
        <v>134</v>
      </c>
      <c r="H69" s="83">
        <v>95575.986360000024</v>
      </c>
      <c r="I69" s="85">
        <v>14498</v>
      </c>
      <c r="J69" s="73"/>
      <c r="K69" s="83">
        <v>52987.663265456009</v>
      </c>
      <c r="L69" s="84">
        <v>1.4717158664069353E-3</v>
      </c>
      <c r="M69" s="84">
        <f t="shared" si="0"/>
        <v>7.5472599245615737E-3</v>
      </c>
      <c r="N69" s="84">
        <f>K69/'סכום נכסי הקרן'!$C$42</f>
        <v>8.5322840721368783E-4</v>
      </c>
    </row>
    <row r="70" spans="2:14">
      <c r="B70" s="76" t="s">
        <v>1651</v>
      </c>
      <c r="C70" s="73" t="s">
        <v>1652</v>
      </c>
      <c r="D70" s="86" t="s">
        <v>125</v>
      </c>
      <c r="E70" s="73"/>
      <c r="F70" s="86" t="s">
        <v>1545</v>
      </c>
      <c r="G70" s="86" t="s">
        <v>138</v>
      </c>
      <c r="H70" s="83">
        <v>724746.81600000011</v>
      </c>
      <c r="I70" s="85">
        <v>8843</v>
      </c>
      <c r="J70" s="73"/>
      <c r="K70" s="83">
        <v>158774.982789981</v>
      </c>
      <c r="L70" s="84">
        <v>5.1154890949610121E-3</v>
      </c>
      <c r="M70" s="84">
        <f t="shared" si="0"/>
        <v>2.2615001130177968E-2</v>
      </c>
      <c r="N70" s="84">
        <f>K70/'סכום נכסי הקרן'!$C$42</f>
        <v>2.5566578581243714E-3</v>
      </c>
    </row>
    <row r="71" spans="2:14">
      <c r="B71" s="72"/>
      <c r="C71" s="73"/>
      <c r="D71" s="73"/>
      <c r="E71" s="73"/>
      <c r="F71" s="73"/>
      <c r="G71" s="73"/>
      <c r="H71" s="83"/>
      <c r="I71" s="85"/>
      <c r="J71" s="73"/>
      <c r="K71" s="73"/>
      <c r="L71" s="73"/>
      <c r="M71" s="84"/>
      <c r="N71" s="73"/>
    </row>
    <row r="72" spans="2:14">
      <c r="B72" s="92" t="s">
        <v>233</v>
      </c>
      <c r="C72" s="71"/>
      <c r="D72" s="71"/>
      <c r="E72" s="71"/>
      <c r="F72" s="71"/>
      <c r="G72" s="71"/>
      <c r="H72" s="80"/>
      <c r="I72" s="82"/>
      <c r="J72" s="71"/>
      <c r="K72" s="80">
        <v>25438.763104210004</v>
      </c>
      <c r="L72" s="71"/>
      <c r="M72" s="81">
        <f t="shared" si="0"/>
        <v>3.6233520309242396E-3</v>
      </c>
      <c r="N72" s="81">
        <f>K72/'סכום נכסי הקרן'!$C$42</f>
        <v>4.0962507095574296E-4</v>
      </c>
    </row>
    <row r="73" spans="2:14">
      <c r="B73" s="76" t="s">
        <v>1653</v>
      </c>
      <c r="C73" s="73" t="s">
        <v>1654</v>
      </c>
      <c r="D73" s="86" t="s">
        <v>123</v>
      </c>
      <c r="E73" s="73"/>
      <c r="F73" s="86" t="s">
        <v>1569</v>
      </c>
      <c r="G73" s="86" t="s">
        <v>134</v>
      </c>
      <c r="H73" s="83">
        <v>73808.900581000009</v>
      </c>
      <c r="I73" s="85">
        <v>9013</v>
      </c>
      <c r="J73" s="73"/>
      <c r="K73" s="83">
        <v>25438.763104210004</v>
      </c>
      <c r="L73" s="84">
        <v>2.0973844388465371E-3</v>
      </c>
      <c r="M73" s="84">
        <f t="shared" si="0"/>
        <v>3.6233520309242396E-3</v>
      </c>
      <c r="N73" s="84">
        <f>K73/'סכום נכסי הקרן'!$C$42</f>
        <v>4.0962507095574296E-4</v>
      </c>
    </row>
    <row r="74" spans="2:14">
      <c r="B74" s="136"/>
      <c r="C74" s="136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</row>
    <row r="75" spans="2:14">
      <c r="B75" s="136"/>
      <c r="C75" s="136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</row>
    <row r="76" spans="2:14">
      <c r="B76" s="136"/>
      <c r="C76" s="136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</row>
    <row r="77" spans="2:14">
      <c r="B77" s="141" t="s">
        <v>227</v>
      </c>
      <c r="C77" s="136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</row>
    <row r="78" spans="2:14">
      <c r="B78" s="141" t="s">
        <v>114</v>
      </c>
      <c r="C78" s="136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</row>
    <row r="79" spans="2:14">
      <c r="B79" s="141" t="s">
        <v>210</v>
      </c>
      <c r="C79" s="136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</row>
    <row r="80" spans="2:14">
      <c r="B80" s="141" t="s">
        <v>218</v>
      </c>
      <c r="C80" s="136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</row>
    <row r="81" spans="2:14">
      <c r="B81" s="141" t="s">
        <v>225</v>
      </c>
      <c r="C81" s="136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</row>
    <row r="82" spans="2:14">
      <c r="B82" s="136"/>
      <c r="C82" s="136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</row>
    <row r="83" spans="2:14">
      <c r="B83" s="136"/>
      <c r="C83" s="136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</row>
    <row r="84" spans="2:14">
      <c r="B84" s="136"/>
      <c r="C84" s="136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</row>
    <row r="85" spans="2:14">
      <c r="B85" s="136"/>
      <c r="C85" s="136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</row>
    <row r="86" spans="2:14">
      <c r="B86" s="136"/>
      <c r="C86" s="136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</row>
    <row r="87" spans="2:14">
      <c r="B87" s="136"/>
      <c r="C87" s="136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</row>
    <row r="88" spans="2:14">
      <c r="B88" s="136"/>
      <c r="C88" s="136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</row>
    <row r="89" spans="2:14">
      <c r="B89" s="136"/>
      <c r="C89" s="136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</row>
    <row r="90" spans="2:14">
      <c r="B90" s="136"/>
      <c r="C90" s="136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</row>
    <row r="91" spans="2:14">
      <c r="B91" s="136"/>
      <c r="C91" s="136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</row>
    <row r="92" spans="2:14">
      <c r="B92" s="136"/>
      <c r="C92" s="136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</row>
    <row r="93" spans="2:14">
      <c r="B93" s="136"/>
      <c r="C93" s="136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  <row r="94" spans="2:14">
      <c r="B94" s="136"/>
      <c r="C94" s="136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</row>
    <row r="95" spans="2:14">
      <c r="B95" s="136"/>
      <c r="C95" s="136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</row>
    <row r="96" spans="2:14">
      <c r="B96" s="136"/>
      <c r="C96" s="136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</row>
    <row r="97" spans="2:14">
      <c r="B97" s="136"/>
      <c r="C97" s="136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</row>
    <row r="98" spans="2:14">
      <c r="B98" s="136"/>
      <c r="C98" s="136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</row>
    <row r="99" spans="2:14">
      <c r="B99" s="136"/>
      <c r="C99" s="136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</row>
    <row r="100" spans="2:14">
      <c r="B100" s="136"/>
      <c r="C100" s="136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</row>
    <row r="101" spans="2:14">
      <c r="B101" s="136"/>
      <c r="C101" s="136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</row>
    <row r="102" spans="2:14">
      <c r="B102" s="136"/>
      <c r="C102" s="136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</row>
    <row r="103" spans="2:14">
      <c r="B103" s="136"/>
      <c r="C103" s="136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</row>
    <row r="104" spans="2:14">
      <c r="B104" s="136"/>
      <c r="C104" s="136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</row>
    <row r="105" spans="2:14">
      <c r="B105" s="136"/>
      <c r="C105" s="136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</row>
    <row r="106" spans="2:14">
      <c r="B106" s="136"/>
      <c r="C106" s="136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</row>
    <row r="107" spans="2:14">
      <c r="B107" s="136"/>
      <c r="C107" s="136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</row>
    <row r="108" spans="2:14">
      <c r="B108" s="136"/>
      <c r="C108" s="136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</row>
    <row r="109" spans="2:14">
      <c r="B109" s="136"/>
      <c r="C109" s="136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</row>
    <row r="110" spans="2:14">
      <c r="B110" s="136"/>
      <c r="C110" s="136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</row>
    <row r="111" spans="2:14">
      <c r="B111" s="136"/>
      <c r="C111" s="136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</row>
    <row r="112" spans="2:14">
      <c r="B112" s="136"/>
      <c r="C112" s="136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</row>
    <row r="113" spans="2:14">
      <c r="B113" s="136"/>
      <c r="C113" s="136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</row>
    <row r="114" spans="2:14">
      <c r="B114" s="136"/>
      <c r="C114" s="136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</row>
    <row r="115" spans="2:14">
      <c r="B115" s="136"/>
      <c r="C115" s="136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</row>
    <row r="116" spans="2:14">
      <c r="B116" s="136"/>
      <c r="C116" s="136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</row>
    <row r="117" spans="2:14">
      <c r="B117" s="136"/>
      <c r="C117" s="136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</row>
    <row r="118" spans="2:14">
      <c r="B118" s="136"/>
      <c r="C118" s="136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</row>
    <row r="119" spans="2:14">
      <c r="B119" s="136"/>
      <c r="C119" s="136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</row>
    <row r="120" spans="2:14">
      <c r="B120" s="136"/>
      <c r="C120" s="136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</row>
    <row r="121" spans="2:14">
      <c r="B121" s="136"/>
      <c r="C121" s="136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</row>
    <row r="122" spans="2:14">
      <c r="B122" s="136"/>
      <c r="C122" s="136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</row>
    <row r="123" spans="2:14">
      <c r="B123" s="136"/>
      <c r="C123" s="136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</row>
    <row r="124" spans="2:14">
      <c r="B124" s="136"/>
      <c r="C124" s="136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</row>
    <row r="125" spans="2:14">
      <c r="B125" s="136"/>
      <c r="C125" s="136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</row>
    <row r="126" spans="2:14">
      <c r="B126" s="136"/>
      <c r="C126" s="136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</row>
    <row r="127" spans="2:14">
      <c r="B127" s="136"/>
      <c r="C127" s="136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</row>
    <row r="128" spans="2:14">
      <c r="B128" s="136"/>
      <c r="C128" s="136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</row>
    <row r="129" spans="2:14">
      <c r="B129" s="136"/>
      <c r="C129" s="136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</row>
    <row r="130" spans="2:14">
      <c r="B130" s="136"/>
      <c r="C130" s="136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</row>
    <row r="131" spans="2:14">
      <c r="B131" s="136"/>
      <c r="C131" s="136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</row>
    <row r="132" spans="2:14">
      <c r="B132" s="136"/>
      <c r="C132" s="136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</row>
    <row r="133" spans="2:14">
      <c r="B133" s="136"/>
      <c r="C133" s="136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</row>
    <row r="134" spans="2:14">
      <c r="B134" s="136"/>
      <c r="C134" s="136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</row>
    <row r="135" spans="2:14">
      <c r="B135" s="136"/>
      <c r="C135" s="136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</row>
    <row r="136" spans="2:14">
      <c r="B136" s="136"/>
      <c r="C136" s="136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</row>
    <row r="137" spans="2:14">
      <c r="B137" s="136"/>
      <c r="C137" s="136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</row>
    <row r="138" spans="2:14">
      <c r="B138" s="136"/>
      <c r="C138" s="136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</row>
    <row r="139" spans="2:14">
      <c r="B139" s="136"/>
      <c r="C139" s="136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</row>
    <row r="140" spans="2:14">
      <c r="B140" s="136"/>
      <c r="C140" s="136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</row>
    <row r="141" spans="2:14">
      <c r="B141" s="136"/>
      <c r="C141" s="136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</row>
    <row r="142" spans="2:14">
      <c r="B142" s="136"/>
      <c r="C142" s="136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</row>
    <row r="143" spans="2:14">
      <c r="B143" s="136"/>
      <c r="C143" s="136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</row>
    <row r="144" spans="2:14">
      <c r="B144" s="136"/>
      <c r="C144" s="136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</row>
    <row r="145" spans="2:14">
      <c r="B145" s="136"/>
      <c r="C145" s="136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</row>
    <row r="146" spans="2:14">
      <c r="B146" s="136"/>
      <c r="C146" s="136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</row>
    <row r="147" spans="2:14">
      <c r="B147" s="136"/>
      <c r="C147" s="136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</row>
    <row r="148" spans="2:14">
      <c r="B148" s="136"/>
      <c r="C148" s="136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</row>
    <row r="149" spans="2:14">
      <c r="B149" s="136"/>
      <c r="C149" s="136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</row>
    <row r="150" spans="2:14">
      <c r="B150" s="136"/>
      <c r="C150" s="136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</row>
    <row r="151" spans="2:14">
      <c r="B151" s="136"/>
      <c r="C151" s="136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</row>
    <row r="152" spans="2:14">
      <c r="B152" s="136"/>
      <c r="C152" s="136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</row>
    <row r="153" spans="2:14">
      <c r="B153" s="136"/>
      <c r="C153" s="136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</row>
    <row r="154" spans="2:14">
      <c r="B154" s="136"/>
      <c r="C154" s="136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</row>
    <row r="155" spans="2:14">
      <c r="B155" s="136"/>
      <c r="C155" s="136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</row>
    <row r="156" spans="2:14">
      <c r="B156" s="136"/>
      <c r="C156" s="136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</row>
    <row r="157" spans="2:14">
      <c r="B157" s="136"/>
      <c r="C157" s="136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</row>
    <row r="158" spans="2:14">
      <c r="B158" s="136"/>
      <c r="C158" s="136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</row>
    <row r="159" spans="2:14">
      <c r="B159" s="136"/>
      <c r="C159" s="136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</row>
    <row r="160" spans="2:14">
      <c r="B160" s="136"/>
      <c r="C160" s="136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</row>
    <row r="161" spans="2:14">
      <c r="B161" s="136"/>
      <c r="C161" s="136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</row>
    <row r="162" spans="2:14">
      <c r="B162" s="136"/>
      <c r="C162" s="136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</row>
    <row r="163" spans="2:14">
      <c r="B163" s="136"/>
      <c r="C163" s="136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</row>
    <row r="164" spans="2:14">
      <c r="B164" s="136"/>
      <c r="C164" s="136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</row>
    <row r="165" spans="2:14">
      <c r="B165" s="136"/>
      <c r="C165" s="136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</row>
    <row r="166" spans="2:14">
      <c r="B166" s="136"/>
      <c r="C166" s="136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</row>
    <row r="167" spans="2:14">
      <c r="B167" s="136"/>
      <c r="C167" s="136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</row>
    <row r="168" spans="2:14">
      <c r="B168" s="136"/>
      <c r="C168" s="136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</row>
    <row r="169" spans="2:14">
      <c r="B169" s="136"/>
      <c r="C169" s="136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</row>
    <row r="170" spans="2:14">
      <c r="B170" s="136"/>
      <c r="C170" s="136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</row>
    <row r="171" spans="2:14">
      <c r="B171" s="136"/>
      <c r="C171" s="136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</row>
    <row r="172" spans="2:14">
      <c r="B172" s="136"/>
      <c r="C172" s="136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</row>
    <row r="173" spans="2:14">
      <c r="B173" s="136"/>
      <c r="C173" s="136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</row>
    <row r="174" spans="2:14">
      <c r="B174" s="136"/>
      <c r="C174" s="136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</row>
    <row r="175" spans="2:14">
      <c r="B175" s="136"/>
      <c r="C175" s="136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</row>
    <row r="176" spans="2:14">
      <c r="B176" s="136"/>
      <c r="C176" s="136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</row>
    <row r="177" spans="2:14">
      <c r="B177" s="136"/>
      <c r="C177" s="136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</row>
    <row r="178" spans="2:14">
      <c r="B178" s="136"/>
      <c r="C178" s="136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</row>
    <row r="179" spans="2:14">
      <c r="B179" s="136"/>
      <c r="C179" s="136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</row>
    <row r="180" spans="2:14">
      <c r="B180" s="136"/>
      <c r="C180" s="136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</row>
    <row r="181" spans="2:14">
      <c r="B181" s="136"/>
      <c r="C181" s="136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</row>
    <row r="182" spans="2:14">
      <c r="B182" s="136"/>
      <c r="C182" s="136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</row>
    <row r="183" spans="2:14">
      <c r="B183" s="136"/>
      <c r="C183" s="136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</row>
    <row r="184" spans="2:14">
      <c r="B184" s="136"/>
      <c r="C184" s="136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</row>
    <row r="185" spans="2:14">
      <c r="B185" s="136"/>
      <c r="C185" s="136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</row>
    <row r="186" spans="2:14">
      <c r="B186" s="136"/>
      <c r="C186" s="136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</row>
    <row r="187" spans="2:14">
      <c r="B187" s="136"/>
      <c r="C187" s="136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</row>
    <row r="188" spans="2:14">
      <c r="B188" s="136"/>
      <c r="C188" s="136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</row>
    <row r="189" spans="2:14">
      <c r="B189" s="136"/>
      <c r="C189" s="136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</row>
    <row r="190" spans="2:14">
      <c r="B190" s="136"/>
      <c r="C190" s="136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</row>
    <row r="191" spans="2:14">
      <c r="B191" s="136"/>
      <c r="C191" s="136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</row>
    <row r="192" spans="2:14">
      <c r="B192" s="136"/>
      <c r="C192" s="136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</row>
    <row r="193" spans="2:14">
      <c r="B193" s="136"/>
      <c r="C193" s="136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</row>
    <row r="194" spans="2:14">
      <c r="B194" s="136"/>
      <c r="C194" s="136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</row>
    <row r="195" spans="2:14">
      <c r="B195" s="136"/>
      <c r="C195" s="136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</row>
    <row r="196" spans="2:14">
      <c r="B196" s="136"/>
      <c r="C196" s="136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</row>
    <row r="197" spans="2:14">
      <c r="B197" s="136"/>
      <c r="C197" s="136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</row>
    <row r="198" spans="2:14">
      <c r="B198" s="136"/>
      <c r="C198" s="136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</row>
    <row r="199" spans="2:14">
      <c r="B199" s="136"/>
      <c r="C199" s="136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</row>
    <row r="200" spans="2:14">
      <c r="B200" s="136"/>
      <c r="C200" s="136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</row>
    <row r="201" spans="2:14">
      <c r="B201" s="136"/>
      <c r="C201" s="136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</row>
    <row r="202" spans="2:14">
      <c r="B202" s="136"/>
      <c r="C202" s="136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</row>
    <row r="203" spans="2:14">
      <c r="B203" s="136"/>
      <c r="C203" s="136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</row>
    <row r="204" spans="2:14">
      <c r="B204" s="136"/>
      <c r="C204" s="136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</row>
    <row r="205" spans="2:14">
      <c r="B205" s="136"/>
      <c r="C205" s="136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</row>
    <row r="206" spans="2:14">
      <c r="B206" s="136"/>
      <c r="C206" s="136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</row>
    <row r="207" spans="2:14">
      <c r="B207" s="136"/>
      <c r="C207" s="136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</row>
    <row r="208" spans="2:14">
      <c r="B208" s="136"/>
      <c r="C208" s="136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</row>
    <row r="209" spans="2:14">
      <c r="B209" s="136"/>
      <c r="C209" s="136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</row>
    <row r="210" spans="2:14">
      <c r="B210" s="136"/>
      <c r="C210" s="136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</row>
    <row r="211" spans="2:14">
      <c r="B211" s="136"/>
      <c r="C211" s="136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</row>
    <row r="212" spans="2:14">
      <c r="B212" s="136"/>
      <c r="C212" s="136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</row>
    <row r="213" spans="2:14">
      <c r="B213" s="136"/>
      <c r="C213" s="136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</row>
    <row r="214" spans="2:14">
      <c r="B214" s="136"/>
      <c r="C214" s="136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</row>
    <row r="215" spans="2:14">
      <c r="B215" s="136"/>
      <c r="C215" s="136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</row>
    <row r="216" spans="2:14">
      <c r="B216" s="136"/>
      <c r="C216" s="136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</row>
    <row r="217" spans="2:14">
      <c r="B217" s="136"/>
      <c r="C217" s="136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</row>
    <row r="218" spans="2:14">
      <c r="B218" s="136"/>
      <c r="C218" s="136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</row>
    <row r="219" spans="2:14">
      <c r="B219" s="136"/>
      <c r="C219" s="136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</row>
    <row r="220" spans="2:14">
      <c r="B220" s="136"/>
      <c r="C220" s="136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</row>
    <row r="221" spans="2:14">
      <c r="B221" s="136"/>
      <c r="C221" s="136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</row>
    <row r="222" spans="2:14">
      <c r="B222" s="136"/>
      <c r="C222" s="136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</row>
    <row r="223" spans="2:14">
      <c r="B223" s="136"/>
      <c r="C223" s="136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</row>
    <row r="224" spans="2:14">
      <c r="B224" s="136"/>
      <c r="C224" s="136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</row>
    <row r="225" spans="2:14">
      <c r="B225" s="136"/>
      <c r="C225" s="136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</row>
    <row r="226" spans="2:14">
      <c r="B226" s="136"/>
      <c r="C226" s="136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</row>
    <row r="227" spans="2:14">
      <c r="B227" s="136"/>
      <c r="C227" s="136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</row>
    <row r="228" spans="2:14">
      <c r="B228" s="136"/>
      <c r="C228" s="136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</row>
    <row r="229" spans="2:14">
      <c r="B229" s="136"/>
      <c r="C229" s="136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</row>
    <row r="230" spans="2:14">
      <c r="B230" s="136"/>
      <c r="C230" s="136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</row>
    <row r="231" spans="2:14">
      <c r="B231" s="136"/>
      <c r="C231" s="136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</row>
    <row r="232" spans="2:14">
      <c r="B232" s="136"/>
      <c r="C232" s="136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</row>
    <row r="233" spans="2:14">
      <c r="B233" s="136"/>
      <c r="C233" s="136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</row>
    <row r="234" spans="2:14">
      <c r="B234" s="136"/>
      <c r="C234" s="136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</row>
    <row r="235" spans="2:14">
      <c r="B235" s="136"/>
      <c r="C235" s="136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</row>
    <row r="236" spans="2:14">
      <c r="B236" s="136"/>
      <c r="C236" s="136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</row>
    <row r="237" spans="2:14">
      <c r="B237" s="136"/>
      <c r="C237" s="136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</row>
    <row r="238" spans="2:14">
      <c r="B238" s="136"/>
      <c r="C238" s="136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</row>
    <row r="239" spans="2:14">
      <c r="B239" s="136"/>
      <c r="C239" s="136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</row>
    <row r="240" spans="2:14">
      <c r="B240" s="136"/>
      <c r="C240" s="136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</row>
    <row r="241" spans="2:14">
      <c r="B241" s="136"/>
      <c r="C241" s="136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</row>
    <row r="242" spans="2:14">
      <c r="B242" s="136"/>
      <c r="C242" s="136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</row>
    <row r="243" spans="2:14">
      <c r="B243" s="136"/>
      <c r="C243" s="136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</row>
    <row r="244" spans="2:14">
      <c r="B244" s="136"/>
      <c r="C244" s="136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</row>
    <row r="245" spans="2:14">
      <c r="B245" s="136"/>
      <c r="C245" s="136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</row>
    <row r="246" spans="2:14">
      <c r="B246" s="136"/>
      <c r="C246" s="136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</row>
    <row r="247" spans="2:14">
      <c r="B247" s="136"/>
      <c r="C247" s="136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</row>
    <row r="248" spans="2:14">
      <c r="B248" s="136"/>
      <c r="C248" s="136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</row>
    <row r="249" spans="2:14">
      <c r="B249" s="136"/>
      <c r="C249" s="136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</row>
    <row r="250" spans="2:14">
      <c r="B250" s="144"/>
      <c r="C250" s="136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</row>
    <row r="251" spans="2:14">
      <c r="B251" s="144"/>
      <c r="C251" s="136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</row>
    <row r="252" spans="2:14">
      <c r="B252" s="145"/>
      <c r="C252" s="136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</row>
    <row r="253" spans="2:14">
      <c r="B253" s="136"/>
      <c r="C253" s="136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</row>
    <row r="254" spans="2:14">
      <c r="B254" s="136"/>
      <c r="C254" s="136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</row>
    <row r="255" spans="2:14">
      <c r="B255" s="136"/>
      <c r="C255" s="136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</row>
    <row r="256" spans="2:14">
      <c r="B256" s="136"/>
      <c r="C256" s="136"/>
      <c r="D256" s="136"/>
      <c r="E256" s="136"/>
      <c r="F256" s="136"/>
      <c r="G256" s="136"/>
      <c r="H256" s="137"/>
      <c r="I256" s="137"/>
      <c r="J256" s="137"/>
      <c r="K256" s="137"/>
      <c r="L256" s="137"/>
      <c r="M256" s="137"/>
      <c r="N256" s="137"/>
    </row>
    <row r="257" spans="2:14">
      <c r="B257" s="136"/>
      <c r="C257" s="136"/>
      <c r="D257" s="136"/>
      <c r="E257" s="136"/>
      <c r="F257" s="136"/>
      <c r="G257" s="136"/>
      <c r="H257" s="137"/>
      <c r="I257" s="137"/>
      <c r="J257" s="137"/>
      <c r="K257" s="137"/>
      <c r="L257" s="137"/>
      <c r="M257" s="137"/>
      <c r="N257" s="137"/>
    </row>
    <row r="258" spans="2:14">
      <c r="B258" s="136"/>
      <c r="C258" s="136"/>
      <c r="D258" s="136"/>
      <c r="E258" s="136"/>
      <c r="F258" s="136"/>
      <c r="G258" s="136"/>
      <c r="H258" s="137"/>
      <c r="I258" s="137"/>
      <c r="J258" s="137"/>
      <c r="K258" s="137"/>
      <c r="L258" s="137"/>
      <c r="M258" s="137"/>
      <c r="N258" s="137"/>
    </row>
    <row r="259" spans="2:14">
      <c r="B259" s="136"/>
      <c r="C259" s="136"/>
      <c r="D259" s="136"/>
      <c r="E259" s="136"/>
      <c r="F259" s="136"/>
      <c r="G259" s="136"/>
      <c r="H259" s="137"/>
      <c r="I259" s="137"/>
      <c r="J259" s="137"/>
      <c r="K259" s="137"/>
      <c r="L259" s="137"/>
      <c r="M259" s="137"/>
      <c r="N259" s="137"/>
    </row>
    <row r="260" spans="2:14">
      <c r="B260" s="136"/>
      <c r="C260" s="136"/>
      <c r="D260" s="136"/>
      <c r="E260" s="136"/>
      <c r="F260" s="136"/>
      <c r="G260" s="136"/>
      <c r="H260" s="137"/>
      <c r="I260" s="137"/>
      <c r="J260" s="137"/>
      <c r="K260" s="137"/>
      <c r="L260" s="137"/>
      <c r="M260" s="137"/>
      <c r="N260" s="137"/>
    </row>
    <row r="261" spans="2:14">
      <c r="B261" s="136"/>
      <c r="C261" s="136"/>
      <c r="D261" s="136"/>
      <c r="E261" s="136"/>
      <c r="F261" s="136"/>
      <c r="G261" s="136"/>
      <c r="H261" s="137"/>
      <c r="I261" s="137"/>
      <c r="J261" s="137"/>
      <c r="K261" s="137"/>
      <c r="L261" s="137"/>
      <c r="M261" s="137"/>
      <c r="N261" s="137"/>
    </row>
    <row r="262" spans="2:14">
      <c r="B262" s="136"/>
      <c r="C262" s="136"/>
      <c r="D262" s="136"/>
      <c r="E262" s="136"/>
      <c r="F262" s="136"/>
      <c r="G262" s="136"/>
      <c r="H262" s="137"/>
      <c r="I262" s="137"/>
      <c r="J262" s="137"/>
      <c r="K262" s="137"/>
      <c r="L262" s="137"/>
      <c r="M262" s="137"/>
      <c r="N262" s="137"/>
    </row>
    <row r="263" spans="2:14">
      <c r="B263" s="136"/>
      <c r="C263" s="136"/>
      <c r="D263" s="136"/>
      <c r="E263" s="136"/>
      <c r="F263" s="136"/>
      <c r="G263" s="136"/>
      <c r="H263" s="137"/>
      <c r="I263" s="137"/>
      <c r="J263" s="137"/>
      <c r="K263" s="137"/>
      <c r="L263" s="137"/>
      <c r="M263" s="137"/>
      <c r="N263" s="137"/>
    </row>
    <row r="264" spans="2:14">
      <c r="B264" s="136"/>
      <c r="C264" s="136"/>
      <c r="D264" s="136"/>
      <c r="E264" s="136"/>
      <c r="F264" s="136"/>
      <c r="G264" s="136"/>
      <c r="H264" s="137"/>
      <c r="I264" s="137"/>
      <c r="J264" s="137"/>
      <c r="K264" s="137"/>
      <c r="L264" s="137"/>
      <c r="M264" s="137"/>
      <c r="N264" s="137"/>
    </row>
    <row r="265" spans="2:14">
      <c r="B265" s="136"/>
      <c r="C265" s="136"/>
      <c r="D265" s="136"/>
      <c r="E265" s="136"/>
      <c r="F265" s="136"/>
      <c r="G265" s="136"/>
      <c r="H265" s="137"/>
      <c r="I265" s="137"/>
      <c r="J265" s="137"/>
      <c r="K265" s="137"/>
      <c r="L265" s="137"/>
      <c r="M265" s="137"/>
      <c r="N265" s="137"/>
    </row>
    <row r="266" spans="2:14">
      <c r="B266" s="136"/>
      <c r="C266" s="136"/>
      <c r="D266" s="136"/>
      <c r="E266" s="136"/>
      <c r="F266" s="136"/>
      <c r="G266" s="136"/>
      <c r="H266" s="137"/>
      <c r="I266" s="137"/>
      <c r="J266" s="137"/>
      <c r="K266" s="137"/>
      <c r="L266" s="137"/>
      <c r="M266" s="137"/>
      <c r="N266" s="137"/>
    </row>
    <row r="267" spans="2:14">
      <c r="B267" s="136"/>
      <c r="C267" s="136"/>
      <c r="D267" s="136"/>
      <c r="E267" s="136"/>
      <c r="F267" s="136"/>
      <c r="G267" s="136"/>
      <c r="H267" s="137"/>
      <c r="I267" s="137"/>
      <c r="J267" s="137"/>
      <c r="K267" s="137"/>
      <c r="L267" s="137"/>
      <c r="M267" s="137"/>
      <c r="N267" s="137"/>
    </row>
    <row r="268" spans="2:14">
      <c r="B268" s="136"/>
      <c r="C268" s="136"/>
      <c r="D268" s="136"/>
      <c r="E268" s="136"/>
      <c r="F268" s="136"/>
      <c r="G268" s="136"/>
      <c r="H268" s="137"/>
      <c r="I268" s="137"/>
      <c r="J268" s="137"/>
      <c r="K268" s="137"/>
      <c r="L268" s="137"/>
      <c r="M268" s="137"/>
      <c r="N268" s="137"/>
    </row>
    <row r="269" spans="2:14">
      <c r="B269" s="136"/>
      <c r="C269" s="136"/>
      <c r="D269" s="136"/>
      <c r="E269" s="136"/>
      <c r="F269" s="136"/>
      <c r="G269" s="136"/>
      <c r="H269" s="137"/>
      <c r="I269" s="137"/>
      <c r="J269" s="137"/>
      <c r="K269" s="137"/>
      <c r="L269" s="137"/>
      <c r="M269" s="137"/>
      <c r="N269" s="137"/>
    </row>
    <row r="270" spans="2:14">
      <c r="B270" s="136"/>
      <c r="C270" s="136"/>
      <c r="D270" s="136"/>
      <c r="E270" s="136"/>
      <c r="F270" s="136"/>
      <c r="G270" s="136"/>
      <c r="H270" s="137"/>
      <c r="I270" s="137"/>
      <c r="J270" s="137"/>
      <c r="K270" s="137"/>
      <c r="L270" s="137"/>
      <c r="M270" s="137"/>
      <c r="N270" s="137"/>
    </row>
    <row r="271" spans="2:14">
      <c r="B271" s="136"/>
      <c r="C271" s="136"/>
      <c r="D271" s="136"/>
      <c r="E271" s="136"/>
      <c r="F271" s="136"/>
      <c r="G271" s="136"/>
      <c r="H271" s="137"/>
      <c r="I271" s="137"/>
      <c r="J271" s="137"/>
      <c r="K271" s="137"/>
      <c r="L271" s="137"/>
      <c r="M271" s="137"/>
      <c r="N271" s="137"/>
    </row>
    <row r="272" spans="2:14">
      <c r="B272" s="136"/>
      <c r="C272" s="136"/>
      <c r="D272" s="136"/>
      <c r="E272" s="136"/>
      <c r="F272" s="136"/>
      <c r="G272" s="136"/>
      <c r="H272" s="137"/>
      <c r="I272" s="137"/>
      <c r="J272" s="137"/>
      <c r="K272" s="137"/>
      <c r="L272" s="137"/>
      <c r="M272" s="137"/>
      <c r="N272" s="137"/>
    </row>
    <row r="273" spans="2:14">
      <c r="B273" s="136"/>
      <c r="C273" s="136"/>
      <c r="D273" s="136"/>
      <c r="E273" s="136"/>
      <c r="F273" s="136"/>
      <c r="G273" s="136"/>
      <c r="H273" s="137"/>
      <c r="I273" s="137"/>
      <c r="J273" s="137"/>
      <c r="K273" s="137"/>
      <c r="L273" s="137"/>
      <c r="M273" s="137"/>
      <c r="N273" s="137"/>
    </row>
    <row r="274" spans="2:14">
      <c r="B274" s="136"/>
      <c r="C274" s="136"/>
      <c r="D274" s="136"/>
      <c r="E274" s="136"/>
      <c r="F274" s="136"/>
      <c r="G274" s="136"/>
      <c r="H274" s="137"/>
      <c r="I274" s="137"/>
      <c r="J274" s="137"/>
      <c r="K274" s="137"/>
      <c r="L274" s="137"/>
      <c r="M274" s="137"/>
      <c r="N274" s="137"/>
    </row>
    <row r="275" spans="2:14">
      <c r="B275" s="136"/>
      <c r="C275" s="136"/>
      <c r="D275" s="136"/>
      <c r="E275" s="136"/>
      <c r="F275" s="136"/>
      <c r="G275" s="136"/>
      <c r="H275" s="137"/>
      <c r="I275" s="137"/>
      <c r="J275" s="137"/>
      <c r="K275" s="137"/>
      <c r="L275" s="137"/>
      <c r="M275" s="137"/>
      <c r="N275" s="137"/>
    </row>
    <row r="276" spans="2:14"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  <c r="L276" s="137"/>
      <c r="M276" s="137"/>
      <c r="N276" s="137"/>
    </row>
    <row r="277" spans="2:14">
      <c r="B277" s="136"/>
      <c r="C277" s="136"/>
      <c r="D277" s="136"/>
      <c r="E277" s="136"/>
      <c r="F277" s="136"/>
      <c r="G277" s="136"/>
      <c r="H277" s="137"/>
      <c r="I277" s="137"/>
      <c r="J277" s="137"/>
      <c r="K277" s="137"/>
      <c r="L277" s="137"/>
      <c r="M277" s="137"/>
      <c r="N277" s="137"/>
    </row>
    <row r="278" spans="2:14">
      <c r="B278" s="136"/>
      <c r="C278" s="136"/>
      <c r="D278" s="136"/>
      <c r="E278" s="136"/>
      <c r="F278" s="136"/>
      <c r="G278" s="136"/>
      <c r="H278" s="137"/>
      <c r="I278" s="137"/>
      <c r="J278" s="137"/>
      <c r="K278" s="137"/>
      <c r="L278" s="137"/>
      <c r="M278" s="137"/>
      <c r="N278" s="137"/>
    </row>
    <row r="279" spans="2:14">
      <c r="B279" s="136"/>
      <c r="C279" s="136"/>
      <c r="D279" s="136"/>
      <c r="E279" s="136"/>
      <c r="F279" s="136"/>
      <c r="G279" s="136"/>
      <c r="H279" s="137"/>
      <c r="I279" s="137"/>
      <c r="J279" s="137"/>
      <c r="K279" s="137"/>
      <c r="L279" s="137"/>
      <c r="M279" s="137"/>
      <c r="N279" s="137"/>
    </row>
    <row r="280" spans="2:14">
      <c r="B280" s="136"/>
      <c r="C280" s="136"/>
      <c r="D280" s="136"/>
      <c r="E280" s="136"/>
      <c r="F280" s="136"/>
      <c r="G280" s="136"/>
      <c r="H280" s="137"/>
      <c r="I280" s="137"/>
      <c r="J280" s="137"/>
      <c r="K280" s="137"/>
      <c r="L280" s="137"/>
      <c r="M280" s="137"/>
      <c r="N280" s="137"/>
    </row>
    <row r="281" spans="2:14">
      <c r="B281" s="136"/>
      <c r="C281" s="136"/>
      <c r="D281" s="136"/>
      <c r="E281" s="136"/>
      <c r="F281" s="136"/>
      <c r="G281" s="136"/>
      <c r="H281" s="137"/>
      <c r="I281" s="137"/>
      <c r="J281" s="137"/>
      <c r="K281" s="137"/>
      <c r="L281" s="137"/>
      <c r="M281" s="137"/>
      <c r="N281" s="137"/>
    </row>
    <row r="282" spans="2:14">
      <c r="B282" s="136"/>
      <c r="C282" s="136"/>
      <c r="D282" s="136"/>
      <c r="E282" s="136"/>
      <c r="F282" s="136"/>
      <c r="G282" s="136"/>
      <c r="H282" s="137"/>
      <c r="I282" s="137"/>
      <c r="J282" s="137"/>
      <c r="K282" s="137"/>
      <c r="L282" s="137"/>
      <c r="M282" s="137"/>
      <c r="N282" s="137"/>
    </row>
    <row r="283" spans="2:14">
      <c r="B283" s="136"/>
      <c r="C283" s="136"/>
      <c r="D283" s="136"/>
      <c r="E283" s="136"/>
      <c r="F283" s="136"/>
      <c r="G283" s="136"/>
      <c r="H283" s="137"/>
      <c r="I283" s="137"/>
      <c r="J283" s="137"/>
      <c r="K283" s="137"/>
      <c r="L283" s="137"/>
      <c r="M283" s="137"/>
      <c r="N283" s="137"/>
    </row>
    <row r="284" spans="2:14">
      <c r="B284" s="136"/>
      <c r="C284" s="136"/>
      <c r="D284" s="136"/>
      <c r="E284" s="136"/>
      <c r="F284" s="136"/>
      <c r="G284" s="136"/>
      <c r="H284" s="137"/>
      <c r="I284" s="137"/>
      <c r="J284" s="137"/>
      <c r="K284" s="137"/>
      <c r="L284" s="137"/>
      <c r="M284" s="137"/>
      <c r="N284" s="137"/>
    </row>
    <row r="285" spans="2:14">
      <c r="B285" s="136"/>
      <c r="C285" s="136"/>
      <c r="D285" s="136"/>
      <c r="E285" s="136"/>
      <c r="F285" s="136"/>
      <c r="G285" s="136"/>
      <c r="H285" s="137"/>
      <c r="I285" s="137"/>
      <c r="J285" s="137"/>
      <c r="K285" s="137"/>
      <c r="L285" s="137"/>
      <c r="M285" s="137"/>
      <c r="N285" s="137"/>
    </row>
    <row r="286" spans="2:14">
      <c r="B286" s="136"/>
      <c r="C286" s="136"/>
      <c r="D286" s="136"/>
      <c r="E286" s="136"/>
      <c r="F286" s="136"/>
      <c r="G286" s="136"/>
      <c r="H286" s="137"/>
      <c r="I286" s="137"/>
      <c r="J286" s="137"/>
      <c r="K286" s="137"/>
      <c r="L286" s="137"/>
      <c r="M286" s="137"/>
      <c r="N286" s="137"/>
    </row>
    <row r="287" spans="2:14">
      <c r="B287" s="136"/>
      <c r="C287" s="136"/>
      <c r="D287" s="136"/>
      <c r="E287" s="136"/>
      <c r="F287" s="136"/>
      <c r="G287" s="136"/>
      <c r="H287" s="137"/>
      <c r="I287" s="137"/>
      <c r="J287" s="137"/>
      <c r="K287" s="137"/>
      <c r="L287" s="137"/>
      <c r="M287" s="137"/>
      <c r="N287" s="137"/>
    </row>
    <row r="288" spans="2:14">
      <c r="B288" s="136"/>
      <c r="C288" s="136"/>
      <c r="D288" s="136"/>
      <c r="E288" s="136"/>
      <c r="F288" s="136"/>
      <c r="G288" s="136"/>
      <c r="H288" s="137"/>
      <c r="I288" s="137"/>
      <c r="J288" s="137"/>
      <c r="K288" s="137"/>
      <c r="L288" s="137"/>
      <c r="M288" s="137"/>
      <c r="N288" s="137"/>
    </row>
    <row r="289" spans="2:14">
      <c r="B289" s="136"/>
      <c r="C289" s="136"/>
      <c r="D289" s="136"/>
      <c r="E289" s="136"/>
      <c r="F289" s="136"/>
      <c r="G289" s="136"/>
      <c r="H289" s="137"/>
      <c r="I289" s="137"/>
      <c r="J289" s="137"/>
      <c r="K289" s="137"/>
      <c r="L289" s="137"/>
      <c r="M289" s="137"/>
      <c r="N289" s="137"/>
    </row>
    <row r="290" spans="2:14">
      <c r="B290" s="136"/>
      <c r="C290" s="136"/>
      <c r="D290" s="136"/>
      <c r="E290" s="136"/>
      <c r="F290" s="136"/>
      <c r="G290" s="136"/>
      <c r="H290" s="137"/>
      <c r="I290" s="137"/>
      <c r="J290" s="137"/>
      <c r="K290" s="137"/>
      <c r="L290" s="137"/>
      <c r="M290" s="137"/>
      <c r="N290" s="137"/>
    </row>
    <row r="291" spans="2:14">
      <c r="B291" s="136"/>
      <c r="C291" s="136"/>
      <c r="D291" s="136"/>
      <c r="E291" s="136"/>
      <c r="F291" s="136"/>
      <c r="G291" s="136"/>
      <c r="H291" s="137"/>
      <c r="I291" s="137"/>
      <c r="J291" s="137"/>
      <c r="K291" s="137"/>
      <c r="L291" s="137"/>
      <c r="M291" s="137"/>
      <c r="N291" s="137"/>
    </row>
    <row r="292" spans="2:14">
      <c r="B292" s="136"/>
      <c r="C292" s="136"/>
      <c r="D292" s="136"/>
      <c r="E292" s="136"/>
      <c r="F292" s="136"/>
      <c r="G292" s="136"/>
      <c r="H292" s="137"/>
      <c r="I292" s="137"/>
      <c r="J292" s="137"/>
      <c r="K292" s="137"/>
      <c r="L292" s="137"/>
      <c r="M292" s="137"/>
      <c r="N292" s="137"/>
    </row>
    <row r="293" spans="2:14">
      <c r="B293" s="136"/>
      <c r="C293" s="136"/>
      <c r="D293" s="136"/>
      <c r="E293" s="136"/>
      <c r="F293" s="136"/>
      <c r="G293" s="136"/>
      <c r="H293" s="137"/>
      <c r="I293" s="137"/>
      <c r="J293" s="137"/>
      <c r="K293" s="137"/>
      <c r="L293" s="137"/>
      <c r="M293" s="137"/>
      <c r="N293" s="137"/>
    </row>
    <row r="294" spans="2:14">
      <c r="B294" s="136"/>
      <c r="C294" s="136"/>
      <c r="D294" s="136"/>
      <c r="E294" s="136"/>
      <c r="F294" s="136"/>
      <c r="G294" s="136"/>
      <c r="H294" s="137"/>
      <c r="I294" s="137"/>
      <c r="J294" s="137"/>
      <c r="K294" s="137"/>
      <c r="L294" s="137"/>
      <c r="M294" s="137"/>
      <c r="N294" s="137"/>
    </row>
    <row r="295" spans="2:14">
      <c r="B295" s="136"/>
      <c r="C295" s="136"/>
      <c r="D295" s="136"/>
      <c r="E295" s="136"/>
      <c r="F295" s="136"/>
      <c r="G295" s="136"/>
      <c r="H295" s="137"/>
      <c r="I295" s="137"/>
      <c r="J295" s="137"/>
      <c r="K295" s="137"/>
      <c r="L295" s="137"/>
      <c r="M295" s="137"/>
      <c r="N295" s="137"/>
    </row>
    <row r="296" spans="2:14">
      <c r="B296" s="136"/>
      <c r="C296" s="136"/>
      <c r="D296" s="136"/>
      <c r="E296" s="136"/>
      <c r="F296" s="136"/>
      <c r="G296" s="136"/>
      <c r="H296" s="137"/>
      <c r="I296" s="137"/>
      <c r="J296" s="137"/>
      <c r="K296" s="137"/>
      <c r="L296" s="137"/>
      <c r="M296" s="137"/>
      <c r="N296" s="137"/>
    </row>
    <row r="297" spans="2:14">
      <c r="B297" s="136"/>
      <c r="C297" s="136"/>
      <c r="D297" s="136"/>
      <c r="E297" s="136"/>
      <c r="F297" s="136"/>
      <c r="G297" s="136"/>
      <c r="H297" s="137"/>
      <c r="I297" s="137"/>
      <c r="J297" s="137"/>
      <c r="K297" s="137"/>
      <c r="L297" s="137"/>
      <c r="M297" s="137"/>
      <c r="N297" s="137"/>
    </row>
    <row r="298" spans="2:14">
      <c r="B298" s="136"/>
      <c r="C298" s="136"/>
      <c r="D298" s="136"/>
      <c r="E298" s="136"/>
      <c r="F298" s="136"/>
      <c r="G298" s="136"/>
      <c r="H298" s="137"/>
      <c r="I298" s="137"/>
      <c r="J298" s="137"/>
      <c r="K298" s="137"/>
      <c r="L298" s="137"/>
      <c r="M298" s="137"/>
      <c r="N298" s="137"/>
    </row>
    <row r="299" spans="2:14">
      <c r="B299" s="136"/>
      <c r="C299" s="136"/>
      <c r="D299" s="136"/>
      <c r="E299" s="136"/>
      <c r="F299" s="136"/>
      <c r="G299" s="136"/>
      <c r="H299" s="137"/>
      <c r="I299" s="137"/>
      <c r="J299" s="137"/>
      <c r="K299" s="137"/>
      <c r="L299" s="137"/>
      <c r="M299" s="137"/>
      <c r="N299" s="137"/>
    </row>
    <row r="300" spans="2:14">
      <c r="B300" s="136"/>
      <c r="C300" s="136"/>
      <c r="D300" s="136"/>
      <c r="E300" s="136"/>
      <c r="F300" s="136"/>
      <c r="G300" s="136"/>
      <c r="H300" s="137"/>
      <c r="I300" s="137"/>
      <c r="J300" s="137"/>
      <c r="K300" s="137"/>
      <c r="L300" s="137"/>
      <c r="M300" s="137"/>
      <c r="N300" s="137"/>
    </row>
    <row r="301" spans="2:14">
      <c r="B301" s="136"/>
      <c r="C301" s="136"/>
      <c r="D301" s="136"/>
      <c r="E301" s="136"/>
      <c r="F301" s="136"/>
      <c r="G301" s="136"/>
      <c r="H301" s="137"/>
      <c r="I301" s="137"/>
      <c r="J301" s="137"/>
      <c r="K301" s="137"/>
      <c r="L301" s="137"/>
      <c r="M301" s="137"/>
      <c r="N301" s="137"/>
    </row>
    <row r="302" spans="2:14">
      <c r="B302" s="136"/>
      <c r="C302" s="136"/>
      <c r="D302" s="136"/>
      <c r="E302" s="136"/>
      <c r="F302" s="136"/>
      <c r="G302" s="136"/>
      <c r="H302" s="137"/>
      <c r="I302" s="137"/>
      <c r="J302" s="137"/>
      <c r="K302" s="137"/>
      <c r="L302" s="137"/>
      <c r="M302" s="137"/>
      <c r="N302" s="137"/>
    </row>
    <row r="303" spans="2:14">
      <c r="B303" s="136"/>
      <c r="C303" s="136"/>
      <c r="D303" s="136"/>
      <c r="E303" s="136"/>
      <c r="F303" s="136"/>
      <c r="G303" s="136"/>
      <c r="H303" s="137"/>
      <c r="I303" s="137"/>
      <c r="J303" s="137"/>
      <c r="K303" s="137"/>
      <c r="L303" s="137"/>
      <c r="M303" s="137"/>
      <c r="N303" s="137"/>
    </row>
    <row r="304" spans="2:14">
      <c r="B304" s="136"/>
      <c r="C304" s="136"/>
      <c r="D304" s="136"/>
      <c r="E304" s="136"/>
      <c r="F304" s="136"/>
      <c r="G304" s="136"/>
      <c r="H304" s="137"/>
      <c r="I304" s="137"/>
      <c r="J304" s="137"/>
      <c r="K304" s="137"/>
      <c r="L304" s="137"/>
      <c r="M304" s="137"/>
      <c r="N304" s="137"/>
    </row>
    <row r="305" spans="2:14">
      <c r="B305" s="136"/>
      <c r="C305" s="136"/>
      <c r="D305" s="136"/>
      <c r="E305" s="136"/>
      <c r="F305" s="136"/>
      <c r="G305" s="136"/>
      <c r="H305" s="137"/>
      <c r="I305" s="137"/>
      <c r="J305" s="137"/>
      <c r="K305" s="137"/>
      <c r="L305" s="137"/>
      <c r="M305" s="137"/>
      <c r="N305" s="137"/>
    </row>
    <row r="306" spans="2:14">
      <c r="B306" s="136"/>
      <c r="C306" s="136"/>
      <c r="D306" s="136"/>
      <c r="E306" s="136"/>
      <c r="F306" s="136"/>
      <c r="G306" s="136"/>
      <c r="H306" s="137"/>
      <c r="I306" s="137"/>
      <c r="J306" s="137"/>
      <c r="K306" s="137"/>
      <c r="L306" s="137"/>
      <c r="M306" s="137"/>
      <c r="N306" s="137"/>
    </row>
    <row r="307" spans="2:14">
      <c r="B307" s="136"/>
      <c r="C307" s="136"/>
      <c r="D307" s="136"/>
      <c r="E307" s="136"/>
      <c r="F307" s="136"/>
      <c r="G307" s="136"/>
      <c r="H307" s="137"/>
      <c r="I307" s="137"/>
      <c r="J307" s="137"/>
      <c r="K307" s="137"/>
      <c r="L307" s="137"/>
      <c r="M307" s="137"/>
      <c r="N307" s="137"/>
    </row>
    <row r="308" spans="2:14">
      <c r="B308" s="136"/>
      <c r="C308" s="136"/>
      <c r="D308" s="136"/>
      <c r="E308" s="136"/>
      <c r="F308" s="136"/>
      <c r="G308" s="136"/>
      <c r="H308" s="137"/>
      <c r="I308" s="137"/>
      <c r="J308" s="137"/>
      <c r="K308" s="137"/>
      <c r="L308" s="137"/>
      <c r="M308" s="137"/>
      <c r="N308" s="137"/>
    </row>
    <row r="309" spans="2:14">
      <c r="B309" s="136"/>
      <c r="C309" s="136"/>
      <c r="D309" s="136"/>
      <c r="E309" s="136"/>
      <c r="F309" s="136"/>
      <c r="G309" s="136"/>
      <c r="H309" s="137"/>
      <c r="I309" s="137"/>
      <c r="J309" s="137"/>
      <c r="K309" s="137"/>
      <c r="L309" s="137"/>
      <c r="M309" s="137"/>
      <c r="N309" s="137"/>
    </row>
    <row r="310" spans="2:14">
      <c r="B310" s="136"/>
      <c r="C310" s="136"/>
      <c r="D310" s="136"/>
      <c r="E310" s="136"/>
      <c r="F310" s="136"/>
      <c r="G310" s="136"/>
      <c r="H310" s="137"/>
      <c r="I310" s="137"/>
      <c r="J310" s="137"/>
      <c r="K310" s="137"/>
      <c r="L310" s="137"/>
      <c r="M310" s="137"/>
      <c r="N310" s="137"/>
    </row>
    <row r="311" spans="2:14">
      <c r="B311" s="136"/>
      <c r="C311" s="136"/>
      <c r="D311" s="136"/>
      <c r="E311" s="136"/>
      <c r="F311" s="136"/>
      <c r="G311" s="136"/>
      <c r="H311" s="137"/>
      <c r="I311" s="137"/>
      <c r="J311" s="137"/>
      <c r="K311" s="137"/>
      <c r="L311" s="137"/>
      <c r="M311" s="137"/>
      <c r="N311" s="137"/>
    </row>
    <row r="312" spans="2:14">
      <c r="B312" s="136"/>
      <c r="C312" s="136"/>
      <c r="D312" s="136"/>
      <c r="E312" s="136"/>
      <c r="F312" s="136"/>
      <c r="G312" s="136"/>
      <c r="H312" s="137"/>
      <c r="I312" s="137"/>
      <c r="J312" s="137"/>
      <c r="K312" s="137"/>
      <c r="L312" s="137"/>
      <c r="M312" s="137"/>
      <c r="N312" s="137"/>
    </row>
    <row r="313" spans="2:14">
      <c r="B313" s="136"/>
      <c r="C313" s="136"/>
      <c r="D313" s="136"/>
      <c r="E313" s="136"/>
      <c r="F313" s="136"/>
      <c r="G313" s="136"/>
      <c r="H313" s="137"/>
      <c r="I313" s="137"/>
      <c r="J313" s="137"/>
      <c r="K313" s="137"/>
      <c r="L313" s="137"/>
      <c r="M313" s="137"/>
      <c r="N313" s="137"/>
    </row>
    <row r="314" spans="2:14">
      <c r="B314" s="136"/>
      <c r="C314" s="136"/>
      <c r="D314" s="136"/>
      <c r="E314" s="136"/>
      <c r="F314" s="136"/>
      <c r="G314" s="136"/>
      <c r="H314" s="137"/>
      <c r="I314" s="137"/>
      <c r="J314" s="137"/>
      <c r="K314" s="137"/>
      <c r="L314" s="137"/>
      <c r="M314" s="137"/>
      <c r="N314" s="137"/>
    </row>
    <row r="315" spans="2:14">
      <c r="B315" s="136"/>
      <c r="C315" s="136"/>
      <c r="D315" s="136"/>
      <c r="E315" s="136"/>
      <c r="F315" s="136"/>
      <c r="G315" s="136"/>
      <c r="H315" s="137"/>
      <c r="I315" s="137"/>
      <c r="J315" s="137"/>
      <c r="K315" s="137"/>
      <c r="L315" s="137"/>
      <c r="M315" s="137"/>
      <c r="N315" s="137"/>
    </row>
    <row r="316" spans="2:14">
      <c r="B316" s="136"/>
      <c r="C316" s="136"/>
      <c r="D316" s="136"/>
      <c r="E316" s="136"/>
      <c r="F316" s="136"/>
      <c r="G316" s="136"/>
      <c r="H316" s="137"/>
      <c r="I316" s="137"/>
      <c r="J316" s="137"/>
      <c r="K316" s="137"/>
      <c r="L316" s="137"/>
      <c r="M316" s="137"/>
      <c r="N316" s="137"/>
    </row>
    <row r="317" spans="2:14">
      <c r="B317" s="136"/>
      <c r="C317" s="136"/>
      <c r="D317" s="136"/>
      <c r="E317" s="136"/>
      <c r="F317" s="136"/>
      <c r="G317" s="136"/>
      <c r="H317" s="137"/>
      <c r="I317" s="137"/>
      <c r="J317" s="137"/>
      <c r="K317" s="137"/>
      <c r="L317" s="137"/>
      <c r="M317" s="137"/>
      <c r="N317" s="137"/>
    </row>
    <row r="318" spans="2:14">
      <c r="B318" s="136"/>
      <c r="C318" s="136"/>
      <c r="D318" s="136"/>
      <c r="E318" s="136"/>
      <c r="F318" s="136"/>
      <c r="G318" s="136"/>
      <c r="H318" s="137"/>
      <c r="I318" s="137"/>
      <c r="J318" s="137"/>
      <c r="K318" s="137"/>
      <c r="L318" s="137"/>
      <c r="M318" s="137"/>
      <c r="N318" s="137"/>
    </row>
    <row r="319" spans="2:14">
      <c r="B319" s="136"/>
      <c r="C319" s="136"/>
      <c r="D319" s="136"/>
      <c r="E319" s="136"/>
      <c r="F319" s="136"/>
      <c r="G319" s="136"/>
      <c r="H319" s="137"/>
      <c r="I319" s="137"/>
      <c r="J319" s="137"/>
      <c r="K319" s="137"/>
      <c r="L319" s="137"/>
      <c r="M319" s="137"/>
      <c r="N319" s="137"/>
    </row>
    <row r="320" spans="2:14">
      <c r="B320" s="136"/>
      <c r="C320" s="136"/>
      <c r="D320" s="136"/>
      <c r="E320" s="136"/>
      <c r="F320" s="136"/>
      <c r="G320" s="136"/>
      <c r="H320" s="137"/>
      <c r="I320" s="137"/>
      <c r="J320" s="137"/>
      <c r="K320" s="137"/>
      <c r="L320" s="137"/>
      <c r="M320" s="137"/>
      <c r="N320" s="137"/>
    </row>
    <row r="321" spans="2:14">
      <c r="B321" s="136"/>
      <c r="C321" s="136"/>
      <c r="D321" s="136"/>
      <c r="E321" s="136"/>
      <c r="F321" s="136"/>
      <c r="G321" s="136"/>
      <c r="H321" s="137"/>
      <c r="I321" s="137"/>
      <c r="J321" s="137"/>
      <c r="K321" s="137"/>
      <c r="L321" s="137"/>
      <c r="M321" s="137"/>
      <c r="N321" s="137"/>
    </row>
    <row r="322" spans="2:14">
      <c r="B322" s="136"/>
      <c r="C322" s="136"/>
      <c r="D322" s="136"/>
      <c r="E322" s="136"/>
      <c r="F322" s="136"/>
      <c r="G322" s="136"/>
      <c r="H322" s="137"/>
      <c r="I322" s="137"/>
      <c r="J322" s="137"/>
      <c r="K322" s="137"/>
      <c r="L322" s="137"/>
      <c r="M322" s="137"/>
      <c r="N322" s="137"/>
    </row>
    <row r="323" spans="2:14">
      <c r="B323" s="136"/>
      <c r="C323" s="136"/>
      <c r="D323" s="136"/>
      <c r="E323" s="136"/>
      <c r="F323" s="136"/>
      <c r="G323" s="136"/>
      <c r="H323" s="137"/>
      <c r="I323" s="137"/>
      <c r="J323" s="137"/>
      <c r="K323" s="137"/>
      <c r="L323" s="137"/>
      <c r="M323" s="137"/>
      <c r="N323" s="137"/>
    </row>
    <row r="324" spans="2:14">
      <c r="B324" s="136"/>
      <c r="C324" s="136"/>
      <c r="D324" s="136"/>
      <c r="E324" s="136"/>
      <c r="F324" s="136"/>
      <c r="G324" s="136"/>
      <c r="H324" s="137"/>
      <c r="I324" s="137"/>
      <c r="J324" s="137"/>
      <c r="K324" s="137"/>
      <c r="L324" s="137"/>
      <c r="M324" s="137"/>
      <c r="N324" s="137"/>
    </row>
    <row r="325" spans="2:14">
      <c r="B325" s="136"/>
      <c r="C325" s="136"/>
      <c r="D325" s="136"/>
      <c r="E325" s="136"/>
      <c r="F325" s="136"/>
      <c r="G325" s="136"/>
      <c r="H325" s="137"/>
      <c r="I325" s="137"/>
      <c r="J325" s="137"/>
      <c r="K325" s="137"/>
      <c r="L325" s="137"/>
      <c r="M325" s="137"/>
      <c r="N325" s="137"/>
    </row>
    <row r="326" spans="2:14">
      <c r="B326" s="136"/>
      <c r="C326" s="136"/>
      <c r="D326" s="136"/>
      <c r="E326" s="136"/>
      <c r="F326" s="136"/>
      <c r="G326" s="136"/>
      <c r="H326" s="137"/>
      <c r="I326" s="137"/>
      <c r="J326" s="137"/>
      <c r="K326" s="137"/>
      <c r="L326" s="137"/>
      <c r="M326" s="137"/>
      <c r="N326" s="137"/>
    </row>
    <row r="327" spans="2:14">
      <c r="B327" s="136"/>
      <c r="C327" s="136"/>
      <c r="D327" s="136"/>
      <c r="E327" s="136"/>
      <c r="F327" s="136"/>
      <c r="G327" s="136"/>
      <c r="H327" s="137"/>
      <c r="I327" s="137"/>
      <c r="J327" s="137"/>
      <c r="K327" s="137"/>
      <c r="L327" s="137"/>
      <c r="M327" s="137"/>
      <c r="N327" s="137"/>
    </row>
    <row r="328" spans="2:14">
      <c r="B328" s="136"/>
      <c r="C328" s="136"/>
      <c r="D328" s="136"/>
      <c r="E328" s="136"/>
      <c r="F328" s="136"/>
      <c r="G328" s="136"/>
      <c r="H328" s="137"/>
      <c r="I328" s="137"/>
      <c r="J328" s="137"/>
      <c r="K328" s="137"/>
      <c r="L328" s="137"/>
      <c r="M328" s="137"/>
      <c r="N328" s="137"/>
    </row>
    <row r="329" spans="2:14">
      <c r="B329" s="136"/>
      <c r="C329" s="136"/>
      <c r="D329" s="136"/>
      <c r="E329" s="136"/>
      <c r="F329" s="136"/>
      <c r="G329" s="136"/>
      <c r="H329" s="137"/>
      <c r="I329" s="137"/>
      <c r="J329" s="137"/>
      <c r="K329" s="137"/>
      <c r="L329" s="137"/>
      <c r="M329" s="137"/>
      <c r="N329" s="137"/>
    </row>
    <row r="330" spans="2:14">
      <c r="B330" s="136"/>
      <c r="C330" s="136"/>
      <c r="D330" s="136"/>
      <c r="E330" s="136"/>
      <c r="F330" s="136"/>
      <c r="G330" s="136"/>
      <c r="H330" s="137"/>
      <c r="I330" s="137"/>
      <c r="J330" s="137"/>
      <c r="K330" s="137"/>
      <c r="L330" s="137"/>
      <c r="M330" s="137"/>
      <c r="N330" s="137"/>
    </row>
    <row r="331" spans="2:14">
      <c r="B331" s="136"/>
      <c r="C331" s="136"/>
      <c r="D331" s="136"/>
      <c r="E331" s="136"/>
      <c r="F331" s="136"/>
      <c r="G331" s="136"/>
      <c r="H331" s="137"/>
      <c r="I331" s="137"/>
      <c r="J331" s="137"/>
      <c r="K331" s="137"/>
      <c r="L331" s="137"/>
      <c r="M331" s="137"/>
      <c r="N331" s="137"/>
    </row>
    <row r="332" spans="2:14">
      <c r="B332" s="136"/>
      <c r="C332" s="136"/>
      <c r="D332" s="136"/>
      <c r="E332" s="136"/>
      <c r="F332" s="136"/>
      <c r="G332" s="136"/>
      <c r="H332" s="137"/>
      <c r="I332" s="137"/>
      <c r="J332" s="137"/>
      <c r="K332" s="137"/>
      <c r="L332" s="137"/>
      <c r="M332" s="137"/>
      <c r="N332" s="137"/>
    </row>
    <row r="333" spans="2:14">
      <c r="B333" s="136"/>
      <c r="C333" s="136"/>
      <c r="D333" s="136"/>
      <c r="E333" s="136"/>
      <c r="F333" s="136"/>
      <c r="G333" s="136"/>
      <c r="H333" s="137"/>
      <c r="I333" s="137"/>
      <c r="J333" s="137"/>
      <c r="K333" s="137"/>
      <c r="L333" s="137"/>
      <c r="M333" s="137"/>
      <c r="N333" s="137"/>
    </row>
    <row r="334" spans="2:14">
      <c r="B334" s="136"/>
      <c r="C334" s="136"/>
      <c r="D334" s="136"/>
      <c r="E334" s="136"/>
      <c r="F334" s="136"/>
      <c r="G334" s="136"/>
      <c r="H334" s="137"/>
      <c r="I334" s="137"/>
      <c r="J334" s="137"/>
      <c r="K334" s="137"/>
      <c r="L334" s="137"/>
      <c r="M334" s="137"/>
      <c r="N334" s="137"/>
    </row>
    <row r="335" spans="2:14">
      <c r="B335" s="136"/>
      <c r="C335" s="136"/>
      <c r="D335" s="136"/>
      <c r="E335" s="136"/>
      <c r="F335" s="136"/>
      <c r="G335" s="136"/>
      <c r="H335" s="137"/>
      <c r="I335" s="137"/>
      <c r="J335" s="137"/>
      <c r="K335" s="137"/>
      <c r="L335" s="137"/>
      <c r="M335" s="137"/>
      <c r="N335" s="137"/>
    </row>
    <row r="336" spans="2:14">
      <c r="B336" s="136"/>
      <c r="C336" s="136"/>
      <c r="D336" s="136"/>
      <c r="E336" s="136"/>
      <c r="F336" s="136"/>
      <c r="G336" s="136"/>
      <c r="H336" s="137"/>
      <c r="I336" s="137"/>
      <c r="J336" s="137"/>
      <c r="K336" s="137"/>
      <c r="L336" s="137"/>
      <c r="M336" s="137"/>
      <c r="N336" s="137"/>
    </row>
    <row r="337" spans="2:14">
      <c r="B337" s="136"/>
      <c r="C337" s="136"/>
      <c r="D337" s="136"/>
      <c r="E337" s="136"/>
      <c r="F337" s="136"/>
      <c r="G337" s="136"/>
      <c r="H337" s="137"/>
      <c r="I337" s="137"/>
      <c r="J337" s="137"/>
      <c r="K337" s="137"/>
      <c r="L337" s="137"/>
      <c r="M337" s="137"/>
      <c r="N337" s="137"/>
    </row>
    <row r="338" spans="2:14">
      <c r="B338" s="136"/>
      <c r="C338" s="136"/>
      <c r="D338" s="136"/>
      <c r="E338" s="136"/>
      <c r="F338" s="136"/>
      <c r="G338" s="136"/>
      <c r="H338" s="137"/>
      <c r="I338" s="137"/>
      <c r="J338" s="137"/>
      <c r="K338" s="137"/>
      <c r="L338" s="137"/>
      <c r="M338" s="137"/>
      <c r="N338" s="137"/>
    </row>
    <row r="339" spans="2:14">
      <c r="B339" s="136"/>
      <c r="C339" s="136"/>
      <c r="D339" s="136"/>
      <c r="E339" s="136"/>
      <c r="F339" s="136"/>
      <c r="G339" s="136"/>
      <c r="H339" s="137"/>
      <c r="I339" s="137"/>
      <c r="J339" s="137"/>
      <c r="K339" s="137"/>
      <c r="L339" s="137"/>
      <c r="M339" s="137"/>
      <c r="N339" s="137"/>
    </row>
    <row r="340" spans="2:14">
      <c r="B340" s="136"/>
      <c r="C340" s="136"/>
      <c r="D340" s="136"/>
      <c r="E340" s="136"/>
      <c r="F340" s="136"/>
      <c r="G340" s="136"/>
      <c r="H340" s="137"/>
      <c r="I340" s="137"/>
      <c r="J340" s="137"/>
      <c r="K340" s="137"/>
      <c r="L340" s="137"/>
      <c r="M340" s="137"/>
      <c r="N340" s="137"/>
    </row>
    <row r="341" spans="2:14">
      <c r="B341" s="136"/>
      <c r="C341" s="136"/>
      <c r="D341" s="136"/>
      <c r="E341" s="136"/>
      <c r="F341" s="136"/>
      <c r="G341" s="136"/>
      <c r="H341" s="137"/>
      <c r="I341" s="137"/>
      <c r="J341" s="137"/>
      <c r="K341" s="137"/>
      <c r="L341" s="137"/>
      <c r="M341" s="137"/>
      <c r="N341" s="137"/>
    </row>
    <row r="342" spans="2:14">
      <c r="B342" s="136"/>
      <c r="C342" s="136"/>
      <c r="D342" s="136"/>
      <c r="E342" s="136"/>
      <c r="F342" s="136"/>
      <c r="G342" s="136"/>
      <c r="H342" s="137"/>
      <c r="I342" s="137"/>
      <c r="J342" s="137"/>
      <c r="K342" s="137"/>
      <c r="L342" s="137"/>
      <c r="M342" s="137"/>
      <c r="N342" s="137"/>
    </row>
    <row r="343" spans="2:14">
      <c r="B343" s="136"/>
      <c r="C343" s="136"/>
      <c r="D343" s="136"/>
      <c r="E343" s="136"/>
      <c r="F343" s="136"/>
      <c r="G343" s="136"/>
      <c r="H343" s="137"/>
      <c r="I343" s="137"/>
      <c r="J343" s="137"/>
      <c r="K343" s="137"/>
      <c r="L343" s="137"/>
      <c r="M343" s="137"/>
      <c r="N343" s="137"/>
    </row>
    <row r="344" spans="2:14">
      <c r="B344" s="136"/>
      <c r="C344" s="136"/>
      <c r="D344" s="136"/>
      <c r="E344" s="136"/>
      <c r="F344" s="136"/>
      <c r="G344" s="136"/>
      <c r="H344" s="137"/>
      <c r="I344" s="137"/>
      <c r="J344" s="137"/>
      <c r="K344" s="137"/>
      <c r="L344" s="137"/>
      <c r="M344" s="137"/>
      <c r="N344" s="137"/>
    </row>
    <row r="345" spans="2:14">
      <c r="B345" s="136"/>
      <c r="C345" s="136"/>
      <c r="D345" s="136"/>
      <c r="E345" s="136"/>
      <c r="F345" s="136"/>
      <c r="G345" s="136"/>
      <c r="H345" s="137"/>
      <c r="I345" s="137"/>
      <c r="J345" s="137"/>
      <c r="K345" s="137"/>
      <c r="L345" s="137"/>
      <c r="M345" s="137"/>
      <c r="N345" s="137"/>
    </row>
    <row r="346" spans="2:14">
      <c r="B346" s="136"/>
      <c r="C346" s="136"/>
      <c r="D346" s="136"/>
      <c r="E346" s="136"/>
      <c r="F346" s="136"/>
      <c r="G346" s="136"/>
      <c r="H346" s="137"/>
      <c r="I346" s="137"/>
      <c r="J346" s="137"/>
      <c r="K346" s="137"/>
      <c r="L346" s="137"/>
      <c r="M346" s="137"/>
      <c r="N346" s="137"/>
    </row>
    <row r="347" spans="2:14">
      <c r="B347" s="136"/>
      <c r="C347" s="136"/>
      <c r="D347" s="136"/>
      <c r="E347" s="136"/>
      <c r="F347" s="136"/>
      <c r="G347" s="136"/>
      <c r="H347" s="137"/>
      <c r="I347" s="137"/>
      <c r="J347" s="137"/>
      <c r="K347" s="137"/>
      <c r="L347" s="137"/>
      <c r="M347" s="137"/>
      <c r="N347" s="137"/>
    </row>
    <row r="348" spans="2:14">
      <c r="B348" s="136"/>
      <c r="C348" s="136"/>
      <c r="D348" s="136"/>
      <c r="E348" s="136"/>
      <c r="F348" s="136"/>
      <c r="G348" s="136"/>
      <c r="H348" s="137"/>
      <c r="I348" s="137"/>
      <c r="J348" s="137"/>
      <c r="K348" s="137"/>
      <c r="L348" s="137"/>
      <c r="M348" s="137"/>
      <c r="N348" s="137"/>
    </row>
    <row r="349" spans="2:14">
      <c r="B349" s="136"/>
      <c r="C349" s="136"/>
      <c r="D349" s="136"/>
      <c r="E349" s="136"/>
      <c r="F349" s="136"/>
      <c r="G349" s="136"/>
      <c r="H349" s="137"/>
      <c r="I349" s="137"/>
      <c r="J349" s="137"/>
      <c r="K349" s="137"/>
      <c r="L349" s="137"/>
      <c r="M349" s="137"/>
      <c r="N349" s="137"/>
    </row>
    <row r="350" spans="2:14">
      <c r="B350" s="136"/>
      <c r="C350" s="136"/>
      <c r="D350" s="136"/>
      <c r="E350" s="136"/>
      <c r="F350" s="136"/>
      <c r="G350" s="136"/>
      <c r="H350" s="137"/>
      <c r="I350" s="137"/>
      <c r="J350" s="137"/>
      <c r="K350" s="137"/>
      <c r="L350" s="137"/>
      <c r="M350" s="137"/>
      <c r="N350" s="137"/>
    </row>
    <row r="351" spans="2:14">
      <c r="B351" s="136"/>
      <c r="C351" s="136"/>
      <c r="D351" s="136"/>
      <c r="E351" s="136"/>
      <c r="F351" s="136"/>
      <c r="G351" s="136"/>
      <c r="H351" s="137"/>
      <c r="I351" s="137"/>
      <c r="J351" s="137"/>
      <c r="K351" s="137"/>
      <c r="L351" s="137"/>
      <c r="M351" s="137"/>
      <c r="N351" s="137"/>
    </row>
    <row r="352" spans="2:14">
      <c r="B352" s="136"/>
      <c r="C352" s="136"/>
      <c r="D352" s="136"/>
      <c r="E352" s="136"/>
      <c r="F352" s="136"/>
      <c r="G352" s="136"/>
      <c r="H352" s="137"/>
      <c r="I352" s="137"/>
      <c r="J352" s="137"/>
      <c r="K352" s="137"/>
      <c r="L352" s="137"/>
      <c r="M352" s="137"/>
      <c r="N352" s="137"/>
    </row>
    <row r="353" spans="2:14">
      <c r="B353" s="136"/>
      <c r="C353" s="136"/>
      <c r="D353" s="136"/>
      <c r="E353" s="136"/>
      <c r="F353" s="136"/>
      <c r="G353" s="136"/>
      <c r="H353" s="137"/>
      <c r="I353" s="137"/>
      <c r="J353" s="137"/>
      <c r="K353" s="137"/>
      <c r="L353" s="137"/>
      <c r="M353" s="137"/>
      <c r="N353" s="137"/>
    </row>
    <row r="354" spans="2:14">
      <c r="B354" s="136"/>
      <c r="C354" s="136"/>
      <c r="D354" s="136"/>
      <c r="E354" s="136"/>
      <c r="F354" s="136"/>
      <c r="G354" s="136"/>
      <c r="H354" s="137"/>
      <c r="I354" s="137"/>
      <c r="J354" s="137"/>
      <c r="K354" s="137"/>
      <c r="L354" s="137"/>
      <c r="M354" s="137"/>
      <c r="N354" s="137"/>
    </row>
    <row r="355" spans="2:14">
      <c r="B355" s="136"/>
      <c r="C355" s="136"/>
      <c r="D355" s="136"/>
      <c r="E355" s="136"/>
      <c r="F355" s="136"/>
      <c r="G355" s="136"/>
      <c r="H355" s="137"/>
      <c r="I355" s="137"/>
      <c r="J355" s="137"/>
      <c r="K355" s="137"/>
      <c r="L355" s="137"/>
      <c r="M355" s="137"/>
      <c r="N355" s="137"/>
    </row>
    <row r="356" spans="2:14">
      <c r="B356" s="136"/>
      <c r="C356" s="136"/>
      <c r="D356" s="136"/>
      <c r="E356" s="136"/>
      <c r="F356" s="136"/>
      <c r="G356" s="136"/>
      <c r="H356" s="137"/>
      <c r="I356" s="137"/>
      <c r="J356" s="137"/>
      <c r="K356" s="137"/>
      <c r="L356" s="137"/>
      <c r="M356" s="137"/>
      <c r="N356" s="137"/>
    </row>
    <row r="357" spans="2:14">
      <c r="B357" s="136"/>
      <c r="C357" s="136"/>
      <c r="D357" s="136"/>
      <c r="E357" s="136"/>
      <c r="F357" s="136"/>
      <c r="G357" s="136"/>
      <c r="H357" s="137"/>
      <c r="I357" s="137"/>
      <c r="J357" s="137"/>
      <c r="K357" s="137"/>
      <c r="L357" s="137"/>
      <c r="M357" s="137"/>
      <c r="N357" s="137"/>
    </row>
    <row r="358" spans="2:14">
      <c r="B358" s="136"/>
      <c r="C358" s="136"/>
      <c r="D358" s="136"/>
      <c r="E358" s="136"/>
      <c r="F358" s="136"/>
      <c r="G358" s="136"/>
      <c r="H358" s="137"/>
      <c r="I358" s="137"/>
      <c r="J358" s="137"/>
      <c r="K358" s="137"/>
      <c r="L358" s="137"/>
      <c r="M358" s="137"/>
      <c r="N358" s="137"/>
    </row>
    <row r="359" spans="2:14">
      <c r="B359" s="136"/>
      <c r="C359" s="136"/>
      <c r="D359" s="136"/>
      <c r="E359" s="136"/>
      <c r="F359" s="136"/>
      <c r="G359" s="136"/>
      <c r="H359" s="137"/>
      <c r="I359" s="137"/>
      <c r="J359" s="137"/>
      <c r="K359" s="137"/>
      <c r="L359" s="137"/>
      <c r="M359" s="137"/>
      <c r="N359" s="137"/>
    </row>
    <row r="360" spans="2:14">
      <c r="B360" s="136"/>
      <c r="C360" s="136"/>
      <c r="D360" s="136"/>
      <c r="E360" s="136"/>
      <c r="F360" s="136"/>
      <c r="G360" s="136"/>
      <c r="H360" s="137"/>
      <c r="I360" s="137"/>
      <c r="J360" s="137"/>
      <c r="K360" s="137"/>
      <c r="L360" s="137"/>
      <c r="M360" s="137"/>
      <c r="N360" s="137"/>
    </row>
    <row r="361" spans="2:14">
      <c r="B361" s="136"/>
      <c r="C361" s="136"/>
      <c r="D361" s="136"/>
      <c r="E361" s="136"/>
      <c r="F361" s="136"/>
      <c r="G361" s="136"/>
      <c r="H361" s="137"/>
      <c r="I361" s="137"/>
      <c r="J361" s="137"/>
      <c r="K361" s="137"/>
      <c r="L361" s="137"/>
      <c r="M361" s="137"/>
      <c r="N361" s="137"/>
    </row>
    <row r="362" spans="2:14">
      <c r="B362" s="136"/>
      <c r="C362" s="136"/>
      <c r="D362" s="136"/>
      <c r="E362" s="136"/>
      <c r="F362" s="136"/>
      <c r="G362" s="136"/>
      <c r="H362" s="137"/>
      <c r="I362" s="137"/>
      <c r="J362" s="137"/>
      <c r="K362" s="137"/>
      <c r="L362" s="137"/>
      <c r="M362" s="137"/>
      <c r="N362" s="137"/>
    </row>
    <row r="363" spans="2:14">
      <c r="B363" s="136"/>
      <c r="C363" s="136"/>
      <c r="D363" s="136"/>
      <c r="E363" s="136"/>
      <c r="F363" s="136"/>
      <c r="G363" s="136"/>
      <c r="H363" s="137"/>
      <c r="I363" s="137"/>
      <c r="J363" s="137"/>
      <c r="K363" s="137"/>
      <c r="L363" s="137"/>
      <c r="M363" s="137"/>
      <c r="N363" s="137"/>
    </row>
    <row r="364" spans="2:14">
      <c r="B364" s="136"/>
      <c r="C364" s="136"/>
      <c r="D364" s="136"/>
      <c r="E364" s="136"/>
      <c r="F364" s="136"/>
      <c r="G364" s="136"/>
      <c r="H364" s="137"/>
      <c r="I364" s="137"/>
      <c r="J364" s="137"/>
      <c r="K364" s="137"/>
      <c r="L364" s="137"/>
      <c r="M364" s="137"/>
      <c r="N364" s="137"/>
    </row>
    <row r="365" spans="2:14">
      <c r="B365" s="136"/>
      <c r="C365" s="136"/>
      <c r="D365" s="136"/>
      <c r="E365" s="136"/>
      <c r="F365" s="136"/>
      <c r="G365" s="136"/>
      <c r="H365" s="137"/>
      <c r="I365" s="137"/>
      <c r="J365" s="137"/>
      <c r="K365" s="137"/>
      <c r="L365" s="137"/>
      <c r="M365" s="137"/>
      <c r="N365" s="137"/>
    </row>
    <row r="366" spans="2:14">
      <c r="B366" s="136"/>
      <c r="C366" s="136"/>
      <c r="D366" s="136"/>
      <c r="E366" s="136"/>
      <c r="F366" s="136"/>
      <c r="G366" s="136"/>
      <c r="H366" s="137"/>
      <c r="I366" s="137"/>
      <c r="J366" s="137"/>
      <c r="K366" s="137"/>
      <c r="L366" s="137"/>
      <c r="M366" s="137"/>
      <c r="N366" s="137"/>
    </row>
    <row r="367" spans="2:14">
      <c r="B367" s="136"/>
      <c r="C367" s="136"/>
      <c r="D367" s="136"/>
      <c r="E367" s="136"/>
      <c r="F367" s="136"/>
      <c r="G367" s="136"/>
      <c r="H367" s="137"/>
      <c r="I367" s="137"/>
      <c r="J367" s="137"/>
      <c r="K367" s="137"/>
      <c r="L367" s="137"/>
      <c r="M367" s="137"/>
      <c r="N367" s="137"/>
    </row>
    <row r="368" spans="2:14">
      <c r="B368" s="136"/>
      <c r="C368" s="136"/>
      <c r="D368" s="136"/>
      <c r="E368" s="136"/>
      <c r="F368" s="136"/>
      <c r="G368" s="136"/>
      <c r="H368" s="137"/>
      <c r="I368" s="137"/>
      <c r="J368" s="137"/>
      <c r="K368" s="137"/>
      <c r="L368" s="137"/>
      <c r="M368" s="137"/>
      <c r="N368" s="137"/>
    </row>
    <row r="369" spans="2:14">
      <c r="B369" s="136"/>
      <c r="C369" s="136"/>
      <c r="D369" s="136"/>
      <c r="E369" s="136"/>
      <c r="F369" s="136"/>
      <c r="G369" s="136"/>
      <c r="H369" s="137"/>
      <c r="I369" s="137"/>
      <c r="J369" s="137"/>
      <c r="K369" s="137"/>
      <c r="L369" s="137"/>
      <c r="M369" s="137"/>
      <c r="N369" s="137"/>
    </row>
    <row r="370" spans="2:14">
      <c r="B370" s="136"/>
      <c r="C370" s="136"/>
      <c r="D370" s="136"/>
      <c r="E370" s="136"/>
      <c r="F370" s="136"/>
      <c r="G370" s="136"/>
      <c r="H370" s="137"/>
      <c r="I370" s="137"/>
      <c r="J370" s="137"/>
      <c r="K370" s="137"/>
      <c r="L370" s="137"/>
      <c r="M370" s="137"/>
      <c r="N370" s="137"/>
    </row>
    <row r="371" spans="2:14">
      <c r="B371" s="136"/>
      <c r="C371" s="136"/>
      <c r="D371" s="136"/>
      <c r="E371" s="136"/>
      <c r="F371" s="136"/>
      <c r="G371" s="136"/>
      <c r="H371" s="137"/>
      <c r="I371" s="137"/>
      <c r="J371" s="137"/>
      <c r="K371" s="137"/>
      <c r="L371" s="137"/>
      <c r="M371" s="137"/>
      <c r="N371" s="137"/>
    </row>
    <row r="372" spans="2:14">
      <c r="B372" s="136"/>
      <c r="C372" s="136"/>
      <c r="D372" s="136"/>
      <c r="E372" s="136"/>
      <c r="F372" s="136"/>
      <c r="G372" s="136"/>
      <c r="H372" s="137"/>
      <c r="I372" s="137"/>
      <c r="J372" s="137"/>
      <c r="K372" s="137"/>
      <c r="L372" s="137"/>
      <c r="M372" s="137"/>
      <c r="N372" s="137"/>
    </row>
    <row r="373" spans="2:14">
      <c r="B373" s="136"/>
      <c r="C373" s="136"/>
      <c r="D373" s="136"/>
      <c r="E373" s="136"/>
      <c r="F373" s="136"/>
      <c r="G373" s="136"/>
      <c r="H373" s="137"/>
      <c r="I373" s="137"/>
      <c r="J373" s="137"/>
      <c r="K373" s="137"/>
      <c r="L373" s="137"/>
      <c r="M373" s="137"/>
      <c r="N373" s="137"/>
    </row>
    <row r="374" spans="2:14">
      <c r="B374" s="136"/>
      <c r="C374" s="136"/>
      <c r="D374" s="136"/>
      <c r="E374" s="136"/>
      <c r="F374" s="136"/>
      <c r="G374" s="136"/>
      <c r="H374" s="137"/>
      <c r="I374" s="137"/>
      <c r="J374" s="137"/>
      <c r="K374" s="137"/>
      <c r="L374" s="137"/>
      <c r="M374" s="137"/>
      <c r="N374" s="137"/>
    </row>
    <row r="375" spans="2:14">
      <c r="B375" s="136"/>
      <c r="C375" s="136"/>
      <c r="D375" s="136"/>
      <c r="E375" s="136"/>
      <c r="F375" s="136"/>
      <c r="G375" s="136"/>
      <c r="H375" s="137"/>
      <c r="I375" s="137"/>
      <c r="J375" s="137"/>
      <c r="K375" s="137"/>
      <c r="L375" s="137"/>
      <c r="M375" s="137"/>
      <c r="N375" s="137"/>
    </row>
    <row r="376" spans="2:14">
      <c r="B376" s="136"/>
      <c r="C376" s="136"/>
      <c r="D376" s="136"/>
      <c r="E376" s="136"/>
      <c r="F376" s="136"/>
      <c r="G376" s="136"/>
      <c r="H376" s="137"/>
      <c r="I376" s="137"/>
      <c r="J376" s="137"/>
      <c r="K376" s="137"/>
      <c r="L376" s="137"/>
      <c r="M376" s="137"/>
      <c r="N376" s="137"/>
    </row>
    <row r="377" spans="2:14">
      <c r="B377" s="136"/>
      <c r="C377" s="136"/>
      <c r="D377" s="136"/>
      <c r="E377" s="136"/>
      <c r="F377" s="136"/>
      <c r="G377" s="136"/>
      <c r="H377" s="137"/>
      <c r="I377" s="137"/>
      <c r="J377" s="137"/>
      <c r="K377" s="137"/>
      <c r="L377" s="137"/>
      <c r="M377" s="137"/>
      <c r="N377" s="137"/>
    </row>
    <row r="378" spans="2:14">
      <c r="B378" s="136"/>
      <c r="C378" s="136"/>
      <c r="D378" s="136"/>
      <c r="E378" s="136"/>
      <c r="F378" s="136"/>
      <c r="G378" s="136"/>
      <c r="H378" s="137"/>
      <c r="I378" s="137"/>
      <c r="J378" s="137"/>
      <c r="K378" s="137"/>
      <c r="L378" s="137"/>
      <c r="M378" s="137"/>
      <c r="N378" s="137"/>
    </row>
    <row r="379" spans="2:14">
      <c r="B379" s="136"/>
      <c r="C379" s="136"/>
      <c r="D379" s="136"/>
      <c r="E379" s="136"/>
      <c r="F379" s="136"/>
      <c r="G379" s="136"/>
      <c r="H379" s="137"/>
      <c r="I379" s="137"/>
      <c r="J379" s="137"/>
      <c r="K379" s="137"/>
      <c r="L379" s="137"/>
      <c r="M379" s="137"/>
      <c r="N379" s="137"/>
    </row>
    <row r="380" spans="2:14">
      <c r="B380" s="136"/>
      <c r="C380" s="136"/>
      <c r="D380" s="136"/>
      <c r="E380" s="136"/>
      <c r="F380" s="136"/>
      <c r="G380" s="136"/>
      <c r="H380" s="137"/>
      <c r="I380" s="137"/>
      <c r="J380" s="137"/>
      <c r="K380" s="137"/>
      <c r="L380" s="137"/>
      <c r="M380" s="137"/>
      <c r="N380" s="137"/>
    </row>
    <row r="381" spans="2:14">
      <c r="B381" s="136"/>
      <c r="C381" s="136"/>
      <c r="D381" s="136"/>
      <c r="E381" s="136"/>
      <c r="F381" s="136"/>
      <c r="G381" s="136"/>
      <c r="H381" s="137"/>
      <c r="I381" s="137"/>
      <c r="J381" s="137"/>
      <c r="K381" s="137"/>
      <c r="L381" s="137"/>
      <c r="M381" s="137"/>
      <c r="N381" s="137"/>
    </row>
    <row r="382" spans="2:14">
      <c r="B382" s="136"/>
      <c r="C382" s="136"/>
      <c r="D382" s="136"/>
      <c r="E382" s="136"/>
      <c r="F382" s="136"/>
      <c r="G382" s="136"/>
      <c r="H382" s="137"/>
      <c r="I382" s="137"/>
      <c r="J382" s="137"/>
      <c r="K382" s="137"/>
      <c r="L382" s="137"/>
      <c r="M382" s="137"/>
      <c r="N382" s="137"/>
    </row>
    <row r="383" spans="2:14">
      <c r="B383" s="136"/>
      <c r="C383" s="136"/>
      <c r="D383" s="136"/>
      <c r="E383" s="136"/>
      <c r="F383" s="136"/>
      <c r="G383" s="136"/>
      <c r="H383" s="137"/>
      <c r="I383" s="137"/>
      <c r="J383" s="137"/>
      <c r="K383" s="137"/>
      <c r="L383" s="137"/>
      <c r="M383" s="137"/>
      <c r="N383" s="137"/>
    </row>
    <row r="384" spans="2:14">
      <c r="B384" s="136"/>
      <c r="C384" s="136"/>
      <c r="D384" s="136"/>
      <c r="E384" s="136"/>
      <c r="F384" s="136"/>
      <c r="G384" s="136"/>
      <c r="H384" s="137"/>
      <c r="I384" s="137"/>
      <c r="J384" s="137"/>
      <c r="K384" s="137"/>
      <c r="L384" s="137"/>
      <c r="M384" s="137"/>
      <c r="N384" s="137"/>
    </row>
    <row r="385" spans="2:14">
      <c r="B385" s="136"/>
      <c r="C385" s="136"/>
      <c r="D385" s="136"/>
      <c r="E385" s="136"/>
      <c r="F385" s="136"/>
      <c r="G385" s="136"/>
      <c r="H385" s="137"/>
      <c r="I385" s="137"/>
      <c r="J385" s="137"/>
      <c r="K385" s="137"/>
      <c r="L385" s="137"/>
      <c r="M385" s="137"/>
      <c r="N385" s="137"/>
    </row>
    <row r="386" spans="2:14">
      <c r="B386" s="136"/>
      <c r="C386" s="136"/>
      <c r="D386" s="136"/>
      <c r="E386" s="136"/>
      <c r="F386" s="136"/>
      <c r="G386" s="136"/>
      <c r="H386" s="137"/>
      <c r="I386" s="137"/>
      <c r="J386" s="137"/>
      <c r="K386" s="137"/>
      <c r="L386" s="137"/>
      <c r="M386" s="137"/>
      <c r="N386" s="137"/>
    </row>
    <row r="387" spans="2:14">
      <c r="B387" s="136"/>
      <c r="C387" s="136"/>
      <c r="D387" s="136"/>
      <c r="E387" s="136"/>
      <c r="F387" s="136"/>
      <c r="G387" s="136"/>
      <c r="H387" s="137"/>
      <c r="I387" s="137"/>
      <c r="J387" s="137"/>
      <c r="K387" s="137"/>
      <c r="L387" s="137"/>
      <c r="M387" s="137"/>
      <c r="N387" s="137"/>
    </row>
    <row r="388" spans="2:14">
      <c r="B388" s="136"/>
      <c r="C388" s="136"/>
      <c r="D388" s="136"/>
      <c r="E388" s="136"/>
      <c r="F388" s="136"/>
      <c r="G388" s="136"/>
      <c r="H388" s="137"/>
      <c r="I388" s="137"/>
      <c r="J388" s="137"/>
      <c r="K388" s="137"/>
      <c r="L388" s="137"/>
      <c r="M388" s="137"/>
      <c r="N388" s="137"/>
    </row>
    <row r="389" spans="2:14">
      <c r="B389" s="136"/>
      <c r="C389" s="136"/>
      <c r="D389" s="136"/>
      <c r="E389" s="136"/>
      <c r="F389" s="136"/>
      <c r="G389" s="136"/>
      <c r="H389" s="137"/>
      <c r="I389" s="137"/>
      <c r="J389" s="137"/>
      <c r="K389" s="137"/>
      <c r="L389" s="137"/>
      <c r="M389" s="137"/>
      <c r="N389" s="137"/>
    </row>
    <row r="390" spans="2:14">
      <c r="B390" s="136"/>
      <c r="C390" s="136"/>
      <c r="D390" s="136"/>
      <c r="E390" s="136"/>
      <c r="F390" s="136"/>
      <c r="G390" s="136"/>
      <c r="H390" s="137"/>
      <c r="I390" s="137"/>
      <c r="J390" s="137"/>
      <c r="K390" s="137"/>
      <c r="L390" s="137"/>
      <c r="M390" s="137"/>
      <c r="N390" s="137"/>
    </row>
    <row r="391" spans="2:14">
      <c r="B391" s="136"/>
      <c r="C391" s="136"/>
      <c r="D391" s="136"/>
      <c r="E391" s="136"/>
      <c r="F391" s="136"/>
      <c r="G391" s="136"/>
      <c r="H391" s="137"/>
      <c r="I391" s="137"/>
      <c r="J391" s="137"/>
      <c r="K391" s="137"/>
      <c r="L391" s="137"/>
      <c r="M391" s="137"/>
      <c r="N391" s="137"/>
    </row>
    <row r="392" spans="2:14">
      <c r="B392" s="136"/>
      <c r="C392" s="136"/>
      <c r="D392" s="136"/>
      <c r="E392" s="136"/>
      <c r="F392" s="136"/>
      <c r="G392" s="136"/>
      <c r="H392" s="137"/>
      <c r="I392" s="137"/>
      <c r="J392" s="137"/>
      <c r="K392" s="137"/>
      <c r="L392" s="137"/>
      <c r="M392" s="137"/>
      <c r="N392" s="137"/>
    </row>
    <row r="393" spans="2:14">
      <c r="B393" s="136"/>
      <c r="C393" s="136"/>
      <c r="D393" s="136"/>
      <c r="E393" s="136"/>
      <c r="F393" s="136"/>
      <c r="G393" s="136"/>
      <c r="H393" s="137"/>
      <c r="I393" s="137"/>
      <c r="J393" s="137"/>
      <c r="K393" s="137"/>
      <c r="L393" s="137"/>
      <c r="M393" s="137"/>
      <c r="N393" s="137"/>
    </row>
    <row r="394" spans="2:14">
      <c r="B394" s="136"/>
      <c r="C394" s="136"/>
      <c r="D394" s="136"/>
      <c r="E394" s="136"/>
      <c r="F394" s="136"/>
      <c r="G394" s="136"/>
      <c r="H394" s="137"/>
      <c r="I394" s="137"/>
      <c r="J394" s="137"/>
      <c r="K394" s="137"/>
      <c r="L394" s="137"/>
      <c r="M394" s="137"/>
      <c r="N394" s="137"/>
    </row>
    <row r="395" spans="2:14">
      <c r="B395" s="136"/>
      <c r="C395" s="136"/>
      <c r="D395" s="136"/>
      <c r="E395" s="136"/>
      <c r="F395" s="136"/>
      <c r="G395" s="136"/>
      <c r="H395" s="137"/>
      <c r="I395" s="137"/>
      <c r="J395" s="137"/>
      <c r="K395" s="137"/>
      <c r="L395" s="137"/>
      <c r="M395" s="137"/>
      <c r="N395" s="137"/>
    </row>
    <row r="396" spans="2:14">
      <c r="B396" s="136"/>
      <c r="C396" s="136"/>
      <c r="D396" s="136"/>
      <c r="E396" s="136"/>
      <c r="F396" s="136"/>
      <c r="G396" s="136"/>
      <c r="H396" s="137"/>
      <c r="I396" s="137"/>
      <c r="J396" s="137"/>
      <c r="K396" s="137"/>
      <c r="L396" s="137"/>
      <c r="M396" s="137"/>
      <c r="N396" s="137"/>
    </row>
    <row r="397" spans="2:14">
      <c r="B397" s="136"/>
      <c r="C397" s="136"/>
      <c r="D397" s="136"/>
      <c r="E397" s="136"/>
      <c r="F397" s="136"/>
      <c r="G397" s="136"/>
      <c r="H397" s="137"/>
      <c r="I397" s="137"/>
      <c r="J397" s="137"/>
      <c r="K397" s="137"/>
      <c r="L397" s="137"/>
      <c r="M397" s="137"/>
      <c r="N397" s="137"/>
    </row>
    <row r="398" spans="2:14">
      <c r="B398" s="136"/>
      <c r="C398" s="136"/>
      <c r="D398" s="136"/>
      <c r="E398" s="136"/>
      <c r="F398" s="136"/>
      <c r="G398" s="136"/>
      <c r="H398" s="137"/>
      <c r="I398" s="137"/>
      <c r="J398" s="137"/>
      <c r="K398" s="137"/>
      <c r="L398" s="137"/>
      <c r="M398" s="137"/>
      <c r="N398" s="137"/>
    </row>
    <row r="399" spans="2:14">
      <c r="B399" s="136"/>
      <c r="C399" s="136"/>
      <c r="D399" s="136"/>
      <c r="E399" s="136"/>
      <c r="F399" s="136"/>
      <c r="G399" s="136"/>
      <c r="H399" s="137"/>
      <c r="I399" s="137"/>
      <c r="J399" s="137"/>
      <c r="K399" s="137"/>
      <c r="L399" s="137"/>
      <c r="M399" s="137"/>
      <c r="N399" s="137"/>
    </row>
    <row r="400" spans="2:14">
      <c r="B400" s="136"/>
      <c r="C400" s="136"/>
      <c r="D400" s="136"/>
      <c r="E400" s="136"/>
      <c r="F400" s="136"/>
      <c r="G400" s="136"/>
      <c r="H400" s="137"/>
      <c r="I400" s="137"/>
      <c r="J400" s="137"/>
      <c r="K400" s="137"/>
      <c r="L400" s="137"/>
      <c r="M400" s="137"/>
      <c r="N400" s="137"/>
    </row>
    <row r="401" spans="2:14">
      <c r="B401" s="136"/>
      <c r="C401" s="136"/>
      <c r="D401" s="136"/>
      <c r="E401" s="136"/>
      <c r="F401" s="136"/>
      <c r="G401" s="136"/>
      <c r="H401" s="137"/>
      <c r="I401" s="137"/>
      <c r="J401" s="137"/>
      <c r="K401" s="137"/>
      <c r="L401" s="137"/>
      <c r="M401" s="137"/>
      <c r="N401" s="137"/>
    </row>
    <row r="402" spans="2:14">
      <c r="B402" s="136"/>
      <c r="C402" s="136"/>
      <c r="D402" s="136"/>
      <c r="E402" s="136"/>
      <c r="F402" s="136"/>
      <c r="G402" s="136"/>
      <c r="H402" s="137"/>
      <c r="I402" s="137"/>
      <c r="J402" s="137"/>
      <c r="K402" s="137"/>
      <c r="L402" s="137"/>
      <c r="M402" s="137"/>
      <c r="N402" s="137"/>
    </row>
    <row r="403" spans="2:14">
      <c r="B403" s="136"/>
      <c r="C403" s="136"/>
      <c r="D403" s="136"/>
      <c r="E403" s="136"/>
      <c r="F403" s="136"/>
      <c r="G403" s="136"/>
      <c r="H403" s="137"/>
      <c r="I403" s="137"/>
      <c r="J403" s="137"/>
      <c r="K403" s="137"/>
      <c r="L403" s="137"/>
      <c r="M403" s="137"/>
      <c r="N403" s="137"/>
    </row>
    <row r="404" spans="2:14">
      <c r="B404" s="136"/>
      <c r="C404" s="136"/>
      <c r="D404" s="136"/>
      <c r="E404" s="136"/>
      <c r="F404" s="136"/>
      <c r="G404" s="136"/>
      <c r="H404" s="137"/>
      <c r="I404" s="137"/>
      <c r="J404" s="137"/>
      <c r="K404" s="137"/>
      <c r="L404" s="137"/>
      <c r="M404" s="137"/>
      <c r="N404" s="137"/>
    </row>
    <row r="405" spans="2:14">
      <c r="B405" s="136"/>
      <c r="C405" s="136"/>
      <c r="D405" s="136"/>
      <c r="E405" s="136"/>
      <c r="F405" s="136"/>
      <c r="G405" s="136"/>
      <c r="H405" s="137"/>
      <c r="I405" s="137"/>
      <c r="J405" s="137"/>
      <c r="K405" s="137"/>
      <c r="L405" s="137"/>
      <c r="M405" s="137"/>
      <c r="N405" s="137"/>
    </row>
    <row r="406" spans="2:14">
      <c r="B406" s="136"/>
      <c r="C406" s="136"/>
      <c r="D406" s="136"/>
      <c r="E406" s="136"/>
      <c r="F406" s="136"/>
      <c r="G406" s="136"/>
      <c r="H406" s="137"/>
      <c r="I406" s="137"/>
      <c r="J406" s="137"/>
      <c r="K406" s="137"/>
      <c r="L406" s="137"/>
      <c r="M406" s="137"/>
      <c r="N406" s="137"/>
    </row>
    <row r="407" spans="2:14">
      <c r="B407" s="136"/>
      <c r="C407" s="136"/>
      <c r="D407" s="136"/>
      <c r="E407" s="136"/>
      <c r="F407" s="136"/>
      <c r="G407" s="136"/>
      <c r="H407" s="137"/>
      <c r="I407" s="137"/>
      <c r="J407" s="137"/>
      <c r="K407" s="137"/>
      <c r="L407" s="137"/>
      <c r="M407" s="137"/>
      <c r="N407" s="137"/>
    </row>
    <row r="408" spans="2:14">
      <c r="B408" s="136"/>
      <c r="C408" s="136"/>
      <c r="D408" s="136"/>
      <c r="E408" s="136"/>
      <c r="F408" s="136"/>
      <c r="G408" s="136"/>
      <c r="H408" s="137"/>
      <c r="I408" s="137"/>
      <c r="J408" s="137"/>
      <c r="K408" s="137"/>
      <c r="L408" s="137"/>
      <c r="M408" s="137"/>
      <c r="N408" s="137"/>
    </row>
    <row r="409" spans="2:14">
      <c r="B409" s="136"/>
      <c r="C409" s="136"/>
      <c r="D409" s="136"/>
      <c r="E409" s="136"/>
      <c r="F409" s="136"/>
      <c r="G409" s="136"/>
      <c r="H409" s="137"/>
      <c r="I409" s="137"/>
      <c r="J409" s="137"/>
      <c r="K409" s="137"/>
      <c r="L409" s="137"/>
      <c r="M409" s="137"/>
      <c r="N409" s="137"/>
    </row>
    <row r="410" spans="2:14">
      <c r="B410" s="136"/>
      <c r="C410" s="136"/>
      <c r="D410" s="136"/>
      <c r="E410" s="136"/>
      <c r="F410" s="136"/>
      <c r="G410" s="136"/>
      <c r="H410" s="137"/>
      <c r="I410" s="137"/>
      <c r="J410" s="137"/>
      <c r="K410" s="137"/>
      <c r="L410" s="137"/>
      <c r="M410" s="137"/>
      <c r="N410" s="137"/>
    </row>
    <row r="411" spans="2:14">
      <c r="B411" s="136"/>
      <c r="C411" s="136"/>
      <c r="D411" s="136"/>
      <c r="E411" s="136"/>
      <c r="F411" s="136"/>
      <c r="G411" s="136"/>
      <c r="H411" s="137"/>
      <c r="I411" s="137"/>
      <c r="J411" s="137"/>
      <c r="K411" s="137"/>
      <c r="L411" s="137"/>
      <c r="M411" s="137"/>
      <c r="N411" s="137"/>
    </row>
    <row r="412" spans="2:14">
      <c r="B412" s="136"/>
      <c r="C412" s="136"/>
      <c r="D412" s="136"/>
      <c r="E412" s="136"/>
      <c r="F412" s="136"/>
      <c r="G412" s="136"/>
      <c r="H412" s="137"/>
      <c r="I412" s="137"/>
      <c r="J412" s="137"/>
      <c r="K412" s="137"/>
      <c r="L412" s="137"/>
      <c r="M412" s="137"/>
      <c r="N412" s="137"/>
    </row>
    <row r="413" spans="2:14">
      <c r="B413" s="136"/>
      <c r="C413" s="136"/>
      <c r="D413" s="136"/>
      <c r="E413" s="136"/>
      <c r="F413" s="136"/>
      <c r="G413" s="136"/>
      <c r="H413" s="137"/>
      <c r="I413" s="137"/>
      <c r="J413" s="137"/>
      <c r="K413" s="137"/>
      <c r="L413" s="137"/>
      <c r="M413" s="137"/>
      <c r="N413" s="137"/>
    </row>
    <row r="414" spans="2:14">
      <c r="B414" s="136"/>
      <c r="C414" s="136"/>
      <c r="D414" s="136"/>
      <c r="E414" s="136"/>
      <c r="F414" s="136"/>
      <c r="G414" s="136"/>
      <c r="H414" s="137"/>
      <c r="I414" s="137"/>
      <c r="J414" s="137"/>
      <c r="K414" s="137"/>
      <c r="L414" s="137"/>
      <c r="M414" s="137"/>
      <c r="N414" s="137"/>
    </row>
    <row r="415" spans="2:14">
      <c r="B415" s="136"/>
      <c r="C415" s="136"/>
      <c r="D415" s="136"/>
      <c r="E415" s="136"/>
      <c r="F415" s="136"/>
      <c r="G415" s="136"/>
      <c r="H415" s="137"/>
      <c r="I415" s="137"/>
      <c r="J415" s="137"/>
      <c r="K415" s="137"/>
      <c r="L415" s="137"/>
      <c r="M415" s="137"/>
      <c r="N415" s="137"/>
    </row>
    <row r="416" spans="2:14">
      <c r="B416" s="136"/>
      <c r="C416" s="136"/>
      <c r="D416" s="136"/>
      <c r="E416" s="136"/>
      <c r="F416" s="136"/>
      <c r="G416" s="136"/>
      <c r="H416" s="137"/>
      <c r="I416" s="137"/>
      <c r="J416" s="137"/>
      <c r="K416" s="137"/>
      <c r="L416" s="137"/>
      <c r="M416" s="137"/>
      <c r="N416" s="137"/>
    </row>
    <row r="417" spans="2:14">
      <c r="B417" s="136"/>
      <c r="C417" s="136"/>
      <c r="D417" s="136"/>
      <c r="E417" s="136"/>
      <c r="F417" s="136"/>
      <c r="G417" s="136"/>
      <c r="H417" s="137"/>
      <c r="I417" s="137"/>
      <c r="J417" s="137"/>
      <c r="K417" s="137"/>
      <c r="L417" s="137"/>
      <c r="M417" s="137"/>
      <c r="N417" s="137"/>
    </row>
    <row r="418" spans="2:14">
      <c r="B418" s="136"/>
      <c r="C418" s="136"/>
      <c r="D418" s="136"/>
      <c r="E418" s="136"/>
      <c r="F418" s="136"/>
      <c r="G418" s="136"/>
      <c r="H418" s="137"/>
      <c r="I418" s="137"/>
      <c r="J418" s="137"/>
      <c r="K418" s="137"/>
      <c r="L418" s="137"/>
      <c r="M418" s="137"/>
      <c r="N418" s="137"/>
    </row>
    <row r="419" spans="2:14">
      <c r="B419" s="136"/>
      <c r="C419" s="136"/>
      <c r="D419" s="136"/>
      <c r="E419" s="136"/>
      <c r="F419" s="136"/>
      <c r="G419" s="136"/>
      <c r="H419" s="137"/>
      <c r="I419" s="137"/>
      <c r="J419" s="137"/>
      <c r="K419" s="137"/>
      <c r="L419" s="137"/>
      <c r="M419" s="137"/>
      <c r="N419" s="137"/>
    </row>
    <row r="420" spans="2:14">
      <c r="B420" s="136"/>
      <c r="C420" s="136"/>
      <c r="D420" s="136"/>
      <c r="E420" s="136"/>
      <c r="F420" s="136"/>
      <c r="G420" s="136"/>
      <c r="H420" s="137"/>
      <c r="I420" s="137"/>
      <c r="J420" s="137"/>
      <c r="K420" s="137"/>
      <c r="L420" s="137"/>
      <c r="M420" s="137"/>
      <c r="N420" s="137"/>
    </row>
    <row r="421" spans="2:14">
      <c r="B421" s="136"/>
      <c r="C421" s="136"/>
      <c r="D421" s="136"/>
      <c r="E421" s="136"/>
      <c r="F421" s="136"/>
      <c r="G421" s="136"/>
      <c r="H421" s="137"/>
      <c r="I421" s="137"/>
      <c r="J421" s="137"/>
      <c r="K421" s="137"/>
      <c r="L421" s="137"/>
      <c r="M421" s="137"/>
      <c r="N421" s="137"/>
    </row>
    <row r="422" spans="2:14">
      <c r="B422" s="136"/>
      <c r="C422" s="136"/>
      <c r="D422" s="136"/>
      <c r="E422" s="136"/>
      <c r="F422" s="136"/>
      <c r="G422" s="136"/>
      <c r="H422" s="137"/>
      <c r="I422" s="137"/>
      <c r="J422" s="137"/>
      <c r="K422" s="137"/>
      <c r="L422" s="137"/>
      <c r="M422" s="137"/>
      <c r="N422" s="137"/>
    </row>
    <row r="423" spans="2:14">
      <c r="B423" s="136"/>
      <c r="C423" s="136"/>
      <c r="D423" s="136"/>
      <c r="E423" s="136"/>
      <c r="F423" s="136"/>
      <c r="G423" s="136"/>
      <c r="H423" s="137"/>
      <c r="I423" s="137"/>
      <c r="J423" s="137"/>
      <c r="K423" s="137"/>
      <c r="L423" s="137"/>
      <c r="M423" s="137"/>
      <c r="N423" s="137"/>
    </row>
    <row r="424" spans="2:14">
      <c r="B424" s="136"/>
      <c r="C424" s="136"/>
      <c r="D424" s="136"/>
      <c r="E424" s="136"/>
      <c r="F424" s="136"/>
      <c r="G424" s="136"/>
      <c r="H424" s="137"/>
      <c r="I424" s="137"/>
      <c r="J424" s="137"/>
      <c r="K424" s="137"/>
      <c r="L424" s="137"/>
      <c r="M424" s="137"/>
      <c r="N424" s="137"/>
    </row>
    <row r="425" spans="2:14">
      <c r="B425" s="136"/>
      <c r="C425" s="136"/>
      <c r="D425" s="136"/>
      <c r="E425" s="136"/>
      <c r="F425" s="136"/>
      <c r="G425" s="136"/>
      <c r="H425" s="137"/>
      <c r="I425" s="137"/>
      <c r="J425" s="137"/>
      <c r="K425" s="137"/>
      <c r="L425" s="137"/>
      <c r="M425" s="137"/>
      <c r="N425" s="137"/>
    </row>
    <row r="426" spans="2:14">
      <c r="B426" s="136"/>
      <c r="C426" s="136"/>
      <c r="D426" s="136"/>
      <c r="E426" s="136"/>
      <c r="F426" s="136"/>
      <c r="G426" s="136"/>
      <c r="H426" s="137"/>
      <c r="I426" s="137"/>
      <c r="J426" s="137"/>
      <c r="K426" s="137"/>
      <c r="L426" s="137"/>
      <c r="M426" s="137"/>
      <c r="N426" s="137"/>
    </row>
    <row r="427" spans="2:14">
      <c r="B427" s="136"/>
      <c r="C427" s="136"/>
      <c r="D427" s="136"/>
      <c r="E427" s="136"/>
      <c r="F427" s="136"/>
      <c r="G427" s="136"/>
      <c r="H427" s="137"/>
      <c r="I427" s="137"/>
      <c r="J427" s="137"/>
      <c r="K427" s="137"/>
      <c r="L427" s="137"/>
      <c r="M427" s="137"/>
      <c r="N427" s="137"/>
    </row>
    <row r="428" spans="2:14">
      <c r="B428" s="136"/>
      <c r="C428" s="136"/>
      <c r="D428" s="136"/>
      <c r="E428" s="136"/>
      <c r="F428" s="136"/>
      <c r="G428" s="136"/>
      <c r="H428" s="137"/>
      <c r="I428" s="137"/>
      <c r="J428" s="137"/>
      <c r="K428" s="137"/>
      <c r="L428" s="137"/>
      <c r="M428" s="137"/>
      <c r="N428" s="137"/>
    </row>
    <row r="429" spans="2:14">
      <c r="B429" s="136"/>
      <c r="C429" s="136"/>
      <c r="D429" s="136"/>
      <c r="E429" s="136"/>
      <c r="F429" s="136"/>
      <c r="G429" s="136"/>
      <c r="H429" s="137"/>
      <c r="I429" s="137"/>
      <c r="J429" s="137"/>
      <c r="K429" s="137"/>
      <c r="L429" s="137"/>
      <c r="M429" s="137"/>
      <c r="N429" s="137"/>
    </row>
    <row r="430" spans="2:14">
      <c r="B430" s="136"/>
      <c r="C430" s="136"/>
      <c r="D430" s="136"/>
      <c r="E430" s="136"/>
      <c r="F430" s="136"/>
      <c r="G430" s="136"/>
      <c r="H430" s="137"/>
      <c r="I430" s="137"/>
      <c r="J430" s="137"/>
      <c r="K430" s="137"/>
      <c r="L430" s="137"/>
      <c r="M430" s="137"/>
      <c r="N430" s="137"/>
    </row>
    <row r="431" spans="2:14">
      <c r="B431" s="136"/>
      <c r="C431" s="136"/>
      <c r="D431" s="136"/>
      <c r="E431" s="136"/>
      <c r="F431" s="136"/>
      <c r="G431" s="136"/>
      <c r="H431" s="137"/>
      <c r="I431" s="137"/>
      <c r="J431" s="137"/>
      <c r="K431" s="137"/>
      <c r="L431" s="137"/>
      <c r="M431" s="137"/>
      <c r="N431" s="137"/>
    </row>
    <row r="432" spans="2:14">
      <c r="B432" s="136"/>
      <c r="C432" s="136"/>
      <c r="D432" s="136"/>
      <c r="E432" s="136"/>
      <c r="F432" s="136"/>
      <c r="G432" s="136"/>
      <c r="H432" s="137"/>
      <c r="I432" s="137"/>
      <c r="J432" s="137"/>
      <c r="K432" s="137"/>
      <c r="L432" s="137"/>
      <c r="M432" s="137"/>
      <c r="N432" s="137"/>
    </row>
    <row r="433" spans="2:14">
      <c r="B433" s="136"/>
      <c r="C433" s="136"/>
      <c r="D433" s="136"/>
      <c r="E433" s="136"/>
      <c r="F433" s="136"/>
      <c r="G433" s="136"/>
      <c r="H433" s="137"/>
      <c r="I433" s="137"/>
      <c r="J433" s="137"/>
      <c r="K433" s="137"/>
      <c r="L433" s="137"/>
      <c r="M433" s="137"/>
      <c r="N433" s="137"/>
    </row>
    <row r="434" spans="2:14">
      <c r="B434" s="136"/>
      <c r="C434" s="136"/>
      <c r="D434" s="136"/>
      <c r="E434" s="136"/>
      <c r="F434" s="136"/>
      <c r="G434" s="136"/>
      <c r="H434" s="137"/>
      <c r="I434" s="137"/>
      <c r="J434" s="137"/>
      <c r="K434" s="137"/>
      <c r="L434" s="137"/>
      <c r="M434" s="137"/>
      <c r="N434" s="137"/>
    </row>
    <row r="435" spans="2:14">
      <c r="B435" s="136"/>
      <c r="C435" s="136"/>
      <c r="D435" s="136"/>
      <c r="E435" s="136"/>
      <c r="F435" s="136"/>
      <c r="G435" s="136"/>
      <c r="H435" s="137"/>
      <c r="I435" s="137"/>
      <c r="J435" s="137"/>
      <c r="K435" s="137"/>
      <c r="L435" s="137"/>
      <c r="M435" s="137"/>
      <c r="N435" s="137"/>
    </row>
    <row r="436" spans="2:14">
      <c r="B436" s="136"/>
      <c r="C436" s="136"/>
      <c r="D436" s="136"/>
      <c r="E436" s="136"/>
      <c r="F436" s="136"/>
      <c r="G436" s="136"/>
      <c r="H436" s="137"/>
      <c r="I436" s="137"/>
      <c r="J436" s="137"/>
      <c r="K436" s="137"/>
      <c r="L436" s="137"/>
      <c r="M436" s="137"/>
      <c r="N436" s="137"/>
    </row>
    <row r="437" spans="2:14">
      <c r="B437" s="136"/>
      <c r="C437" s="136"/>
      <c r="D437" s="136"/>
      <c r="E437" s="136"/>
      <c r="F437" s="136"/>
      <c r="G437" s="136"/>
      <c r="H437" s="137"/>
      <c r="I437" s="137"/>
      <c r="J437" s="137"/>
      <c r="K437" s="137"/>
      <c r="L437" s="137"/>
      <c r="M437" s="137"/>
      <c r="N437" s="137"/>
    </row>
    <row r="438" spans="2:14">
      <c r="B438" s="136"/>
      <c r="C438" s="136"/>
      <c r="D438" s="136"/>
      <c r="E438" s="136"/>
      <c r="F438" s="136"/>
      <c r="G438" s="136"/>
      <c r="H438" s="137"/>
      <c r="I438" s="137"/>
      <c r="J438" s="137"/>
      <c r="K438" s="137"/>
      <c r="L438" s="137"/>
      <c r="M438" s="137"/>
      <c r="N438" s="137"/>
    </row>
    <row r="439" spans="2:14">
      <c r="B439" s="136"/>
      <c r="C439" s="136"/>
      <c r="D439" s="136"/>
      <c r="E439" s="136"/>
      <c r="F439" s="136"/>
      <c r="G439" s="136"/>
      <c r="H439" s="137"/>
      <c r="I439" s="137"/>
      <c r="J439" s="137"/>
      <c r="K439" s="137"/>
      <c r="L439" s="137"/>
      <c r="M439" s="137"/>
      <c r="N439" s="137"/>
    </row>
    <row r="440" spans="2:14">
      <c r="B440" s="136"/>
      <c r="C440" s="136"/>
      <c r="D440" s="136"/>
      <c r="E440" s="136"/>
      <c r="F440" s="136"/>
      <c r="G440" s="136"/>
      <c r="H440" s="137"/>
      <c r="I440" s="137"/>
      <c r="J440" s="137"/>
      <c r="K440" s="137"/>
      <c r="L440" s="137"/>
      <c r="M440" s="137"/>
      <c r="N440" s="137"/>
    </row>
    <row r="441" spans="2:14">
      <c r="B441" s="136"/>
      <c r="C441" s="136"/>
      <c r="D441" s="136"/>
      <c r="E441" s="136"/>
      <c r="F441" s="136"/>
      <c r="G441" s="136"/>
      <c r="H441" s="137"/>
      <c r="I441" s="137"/>
      <c r="J441" s="137"/>
      <c r="K441" s="137"/>
      <c r="L441" s="137"/>
      <c r="M441" s="137"/>
      <c r="N441" s="137"/>
    </row>
    <row r="442" spans="2:14">
      <c r="B442" s="136"/>
      <c r="C442" s="136"/>
      <c r="D442" s="136"/>
      <c r="E442" s="136"/>
      <c r="F442" s="136"/>
      <c r="G442" s="136"/>
      <c r="H442" s="137"/>
      <c r="I442" s="137"/>
      <c r="J442" s="137"/>
      <c r="K442" s="137"/>
      <c r="L442" s="137"/>
      <c r="M442" s="137"/>
      <c r="N442" s="137"/>
    </row>
    <row r="443" spans="2:14">
      <c r="B443" s="136"/>
      <c r="C443" s="136"/>
      <c r="D443" s="136"/>
      <c r="E443" s="136"/>
      <c r="F443" s="136"/>
      <c r="G443" s="136"/>
      <c r="H443" s="137"/>
      <c r="I443" s="137"/>
      <c r="J443" s="137"/>
      <c r="K443" s="137"/>
      <c r="L443" s="137"/>
      <c r="M443" s="137"/>
      <c r="N443" s="137"/>
    </row>
    <row r="444" spans="2:14">
      <c r="B444" s="136"/>
      <c r="C444" s="136"/>
      <c r="D444" s="136"/>
      <c r="E444" s="136"/>
      <c r="F444" s="136"/>
      <c r="G444" s="136"/>
      <c r="H444" s="137"/>
      <c r="I444" s="137"/>
      <c r="J444" s="137"/>
      <c r="K444" s="137"/>
      <c r="L444" s="137"/>
      <c r="M444" s="137"/>
      <c r="N444" s="137"/>
    </row>
    <row r="445" spans="2:14">
      <c r="B445" s="136"/>
      <c r="C445" s="136"/>
      <c r="D445" s="136"/>
      <c r="E445" s="136"/>
      <c r="F445" s="136"/>
      <c r="G445" s="136"/>
      <c r="H445" s="137"/>
      <c r="I445" s="137"/>
      <c r="J445" s="137"/>
      <c r="K445" s="137"/>
      <c r="L445" s="137"/>
      <c r="M445" s="137"/>
      <c r="N445" s="137"/>
    </row>
    <row r="446" spans="2:14">
      <c r="B446" s="136"/>
      <c r="C446" s="136"/>
      <c r="D446" s="136"/>
      <c r="E446" s="136"/>
      <c r="F446" s="136"/>
      <c r="G446" s="136"/>
      <c r="H446" s="137"/>
      <c r="I446" s="137"/>
      <c r="J446" s="137"/>
      <c r="K446" s="137"/>
      <c r="L446" s="137"/>
      <c r="M446" s="137"/>
      <c r="N446" s="137"/>
    </row>
    <row r="447" spans="2:14">
      <c r="B447" s="136"/>
      <c r="C447" s="136"/>
      <c r="D447" s="136"/>
      <c r="E447" s="136"/>
      <c r="F447" s="136"/>
      <c r="G447" s="136"/>
      <c r="H447" s="137"/>
      <c r="I447" s="137"/>
      <c r="J447" s="137"/>
      <c r="K447" s="137"/>
      <c r="L447" s="137"/>
      <c r="M447" s="137"/>
      <c r="N447" s="137"/>
    </row>
    <row r="448" spans="2:14">
      <c r="B448" s="136"/>
      <c r="C448" s="136"/>
      <c r="D448" s="136"/>
      <c r="E448" s="136"/>
      <c r="F448" s="136"/>
      <c r="G448" s="136"/>
      <c r="H448" s="137"/>
      <c r="I448" s="137"/>
      <c r="J448" s="137"/>
      <c r="K448" s="137"/>
      <c r="L448" s="137"/>
      <c r="M448" s="137"/>
      <c r="N448" s="137"/>
    </row>
    <row r="449" spans="2:14">
      <c r="B449" s="136"/>
      <c r="C449" s="136"/>
      <c r="D449" s="136"/>
      <c r="E449" s="136"/>
      <c r="F449" s="136"/>
      <c r="G449" s="136"/>
      <c r="H449" s="137"/>
      <c r="I449" s="137"/>
      <c r="J449" s="137"/>
      <c r="K449" s="137"/>
      <c r="L449" s="137"/>
      <c r="M449" s="137"/>
      <c r="N449" s="137"/>
    </row>
    <row r="450" spans="2:14">
      <c r="B450" s="136"/>
      <c r="C450" s="136"/>
      <c r="D450" s="136"/>
      <c r="E450" s="136"/>
      <c r="F450" s="136"/>
      <c r="G450" s="136"/>
      <c r="H450" s="137"/>
      <c r="I450" s="137"/>
      <c r="J450" s="137"/>
      <c r="K450" s="137"/>
      <c r="L450" s="137"/>
      <c r="M450" s="137"/>
      <c r="N450" s="137"/>
    </row>
    <row r="451" spans="2:14">
      <c r="B451" s="136"/>
      <c r="C451" s="136"/>
      <c r="D451" s="136"/>
      <c r="E451" s="136"/>
      <c r="F451" s="136"/>
      <c r="G451" s="136"/>
      <c r="H451" s="137"/>
      <c r="I451" s="137"/>
      <c r="J451" s="137"/>
      <c r="K451" s="137"/>
      <c r="L451" s="137"/>
      <c r="M451" s="137"/>
      <c r="N451" s="137"/>
    </row>
    <row r="452" spans="2:14">
      <c r="B452" s="136"/>
      <c r="C452" s="136"/>
      <c r="D452" s="136"/>
      <c r="E452" s="136"/>
      <c r="F452" s="136"/>
      <c r="G452" s="136"/>
      <c r="H452" s="137"/>
      <c r="I452" s="137"/>
      <c r="J452" s="137"/>
      <c r="K452" s="137"/>
      <c r="L452" s="137"/>
      <c r="M452" s="137"/>
      <c r="N452" s="137"/>
    </row>
    <row r="453" spans="2:14">
      <c r="B453" s="136"/>
      <c r="C453" s="136"/>
      <c r="D453" s="136"/>
      <c r="E453" s="136"/>
      <c r="F453" s="136"/>
      <c r="G453" s="136"/>
      <c r="H453" s="137"/>
      <c r="I453" s="137"/>
      <c r="J453" s="137"/>
      <c r="K453" s="137"/>
      <c r="L453" s="137"/>
      <c r="M453" s="137"/>
      <c r="N453" s="137"/>
    </row>
    <row r="454" spans="2:14">
      <c r="B454" s="136"/>
      <c r="C454" s="136"/>
      <c r="D454" s="136"/>
      <c r="E454" s="136"/>
      <c r="F454" s="136"/>
      <c r="G454" s="136"/>
      <c r="H454" s="137"/>
      <c r="I454" s="137"/>
      <c r="J454" s="137"/>
      <c r="K454" s="137"/>
      <c r="L454" s="137"/>
      <c r="M454" s="137"/>
      <c r="N454" s="137"/>
    </row>
    <row r="455" spans="2:14">
      <c r="B455" s="136"/>
      <c r="C455" s="136"/>
      <c r="D455" s="136"/>
      <c r="E455" s="136"/>
      <c r="F455" s="136"/>
      <c r="G455" s="136"/>
      <c r="H455" s="137"/>
      <c r="I455" s="137"/>
      <c r="J455" s="137"/>
      <c r="K455" s="137"/>
      <c r="L455" s="137"/>
      <c r="M455" s="137"/>
      <c r="N455" s="137"/>
    </row>
    <row r="456" spans="2:14">
      <c r="B456" s="136"/>
      <c r="C456" s="136"/>
      <c r="D456" s="136"/>
      <c r="E456" s="136"/>
      <c r="F456" s="136"/>
      <c r="G456" s="136"/>
      <c r="H456" s="137"/>
      <c r="I456" s="137"/>
      <c r="J456" s="137"/>
      <c r="K456" s="137"/>
      <c r="L456" s="137"/>
      <c r="M456" s="137"/>
      <c r="N456" s="137"/>
    </row>
    <row r="457" spans="2:14">
      <c r="B457" s="136"/>
      <c r="C457" s="136"/>
      <c r="D457" s="136"/>
      <c r="E457" s="136"/>
      <c r="F457" s="136"/>
      <c r="G457" s="136"/>
      <c r="H457" s="137"/>
      <c r="I457" s="137"/>
      <c r="J457" s="137"/>
      <c r="K457" s="137"/>
      <c r="L457" s="137"/>
      <c r="M457" s="137"/>
      <c r="N457" s="137"/>
    </row>
    <row r="458" spans="2:14">
      <c r="B458" s="136"/>
      <c r="C458" s="136"/>
      <c r="D458" s="136"/>
      <c r="E458" s="136"/>
      <c r="F458" s="136"/>
      <c r="G458" s="136"/>
      <c r="H458" s="137"/>
      <c r="I458" s="137"/>
      <c r="J458" s="137"/>
      <c r="K458" s="137"/>
      <c r="L458" s="137"/>
      <c r="M458" s="137"/>
      <c r="N458" s="137"/>
    </row>
    <row r="459" spans="2:14">
      <c r="B459" s="136"/>
      <c r="C459" s="136"/>
      <c r="D459" s="136"/>
      <c r="E459" s="136"/>
      <c r="F459" s="136"/>
      <c r="G459" s="136"/>
      <c r="H459" s="137"/>
      <c r="I459" s="137"/>
      <c r="J459" s="137"/>
      <c r="K459" s="137"/>
      <c r="L459" s="137"/>
      <c r="M459" s="137"/>
      <c r="N459" s="137"/>
    </row>
    <row r="460" spans="2:14">
      <c r="B460" s="136"/>
      <c r="C460" s="136"/>
      <c r="D460" s="136"/>
      <c r="E460" s="136"/>
      <c r="F460" s="136"/>
      <c r="G460" s="136"/>
      <c r="H460" s="137"/>
      <c r="I460" s="137"/>
      <c r="J460" s="137"/>
      <c r="K460" s="137"/>
      <c r="L460" s="137"/>
      <c r="M460" s="137"/>
      <c r="N460" s="137"/>
    </row>
    <row r="461" spans="2:14">
      <c r="B461" s="136"/>
      <c r="C461" s="136"/>
      <c r="D461" s="136"/>
      <c r="E461" s="136"/>
      <c r="F461" s="136"/>
      <c r="G461" s="136"/>
      <c r="H461" s="137"/>
      <c r="I461" s="137"/>
      <c r="J461" s="137"/>
      <c r="K461" s="137"/>
      <c r="L461" s="137"/>
      <c r="M461" s="137"/>
      <c r="N461" s="137"/>
    </row>
    <row r="462" spans="2:14">
      <c r="B462" s="136"/>
      <c r="C462" s="136"/>
      <c r="D462" s="136"/>
      <c r="E462" s="136"/>
      <c r="F462" s="136"/>
      <c r="G462" s="136"/>
      <c r="H462" s="137"/>
      <c r="I462" s="137"/>
      <c r="J462" s="137"/>
      <c r="K462" s="137"/>
      <c r="L462" s="137"/>
      <c r="M462" s="137"/>
      <c r="N462" s="137"/>
    </row>
    <row r="463" spans="2:14">
      <c r="B463" s="136"/>
      <c r="C463" s="136"/>
      <c r="D463" s="136"/>
      <c r="E463" s="136"/>
      <c r="F463" s="136"/>
      <c r="G463" s="136"/>
      <c r="H463" s="137"/>
      <c r="I463" s="137"/>
      <c r="J463" s="137"/>
      <c r="K463" s="137"/>
      <c r="L463" s="137"/>
      <c r="M463" s="137"/>
      <c r="N463" s="137"/>
    </row>
    <row r="464" spans="2:14">
      <c r="B464" s="136"/>
      <c r="C464" s="136"/>
      <c r="D464" s="136"/>
      <c r="E464" s="136"/>
      <c r="F464" s="136"/>
      <c r="G464" s="136"/>
      <c r="H464" s="137"/>
      <c r="I464" s="137"/>
      <c r="J464" s="137"/>
      <c r="K464" s="137"/>
      <c r="L464" s="137"/>
      <c r="M464" s="137"/>
      <c r="N464" s="137"/>
    </row>
    <row r="465" spans="2:14">
      <c r="B465" s="136"/>
      <c r="C465" s="136"/>
      <c r="D465" s="136"/>
      <c r="E465" s="136"/>
      <c r="F465" s="136"/>
      <c r="G465" s="136"/>
      <c r="H465" s="137"/>
      <c r="I465" s="137"/>
      <c r="J465" s="137"/>
      <c r="K465" s="137"/>
      <c r="L465" s="137"/>
      <c r="M465" s="137"/>
      <c r="N465" s="137"/>
    </row>
    <row r="466" spans="2:14">
      <c r="B466" s="136"/>
      <c r="C466" s="136"/>
      <c r="D466" s="136"/>
      <c r="E466" s="136"/>
      <c r="F466" s="136"/>
      <c r="G466" s="136"/>
      <c r="H466" s="137"/>
      <c r="I466" s="137"/>
      <c r="J466" s="137"/>
      <c r="K466" s="137"/>
      <c r="L466" s="137"/>
      <c r="M466" s="137"/>
      <c r="N466" s="137"/>
    </row>
    <row r="467" spans="2:14">
      <c r="B467" s="136"/>
      <c r="C467" s="136"/>
      <c r="D467" s="136"/>
      <c r="E467" s="136"/>
      <c r="F467" s="136"/>
      <c r="G467" s="136"/>
      <c r="H467" s="137"/>
      <c r="I467" s="137"/>
      <c r="J467" s="137"/>
      <c r="K467" s="137"/>
      <c r="L467" s="137"/>
      <c r="M467" s="137"/>
      <c r="N467" s="137"/>
    </row>
    <row r="468" spans="2:14">
      <c r="B468" s="136"/>
      <c r="C468" s="136"/>
      <c r="D468" s="136"/>
      <c r="E468" s="136"/>
      <c r="F468" s="136"/>
      <c r="G468" s="136"/>
      <c r="H468" s="137"/>
      <c r="I468" s="137"/>
      <c r="J468" s="137"/>
      <c r="K468" s="137"/>
      <c r="L468" s="137"/>
      <c r="M468" s="137"/>
      <c r="N468" s="137"/>
    </row>
    <row r="469" spans="2:14">
      <c r="B469" s="136"/>
      <c r="C469" s="136"/>
      <c r="D469" s="136"/>
      <c r="E469" s="136"/>
      <c r="F469" s="136"/>
      <c r="G469" s="136"/>
      <c r="H469" s="137"/>
      <c r="I469" s="137"/>
      <c r="J469" s="137"/>
      <c r="K469" s="137"/>
      <c r="L469" s="137"/>
      <c r="M469" s="137"/>
      <c r="N469" s="137"/>
    </row>
    <row r="470" spans="2:14">
      <c r="B470" s="136"/>
      <c r="C470" s="136"/>
      <c r="D470" s="136"/>
      <c r="E470" s="136"/>
      <c r="F470" s="136"/>
      <c r="G470" s="136"/>
      <c r="H470" s="137"/>
      <c r="I470" s="137"/>
      <c r="J470" s="137"/>
      <c r="K470" s="137"/>
      <c r="L470" s="137"/>
      <c r="M470" s="137"/>
      <c r="N470" s="137"/>
    </row>
    <row r="471" spans="2:14">
      <c r="B471" s="136"/>
      <c r="C471" s="136"/>
      <c r="D471" s="136"/>
      <c r="E471" s="136"/>
      <c r="F471" s="136"/>
      <c r="G471" s="136"/>
      <c r="H471" s="137"/>
      <c r="I471" s="137"/>
      <c r="J471" s="137"/>
      <c r="K471" s="137"/>
      <c r="L471" s="137"/>
      <c r="M471" s="137"/>
      <c r="N471" s="137"/>
    </row>
    <row r="472" spans="2:14">
      <c r="B472" s="136"/>
      <c r="C472" s="136"/>
      <c r="D472" s="136"/>
      <c r="E472" s="136"/>
      <c r="F472" s="136"/>
      <c r="G472" s="136"/>
      <c r="H472" s="137"/>
      <c r="I472" s="137"/>
      <c r="J472" s="137"/>
      <c r="K472" s="137"/>
      <c r="L472" s="137"/>
      <c r="M472" s="137"/>
      <c r="N472" s="137"/>
    </row>
    <row r="473" spans="2:14">
      <c r="B473" s="136"/>
      <c r="C473" s="136"/>
      <c r="D473" s="136"/>
      <c r="E473" s="136"/>
      <c r="F473" s="136"/>
      <c r="G473" s="136"/>
      <c r="H473" s="137"/>
      <c r="I473" s="137"/>
      <c r="J473" s="137"/>
      <c r="K473" s="137"/>
      <c r="L473" s="137"/>
      <c r="M473" s="137"/>
      <c r="N473" s="137"/>
    </row>
    <row r="474" spans="2:14">
      <c r="B474" s="136"/>
      <c r="C474" s="136"/>
      <c r="D474" s="136"/>
      <c r="E474" s="136"/>
      <c r="F474" s="136"/>
      <c r="G474" s="136"/>
      <c r="H474" s="137"/>
      <c r="I474" s="137"/>
      <c r="J474" s="137"/>
      <c r="K474" s="137"/>
      <c r="L474" s="137"/>
      <c r="M474" s="137"/>
      <c r="N474" s="137"/>
    </row>
    <row r="475" spans="2:14">
      <c r="B475" s="136"/>
      <c r="C475" s="136"/>
      <c r="D475" s="136"/>
      <c r="E475" s="136"/>
      <c r="F475" s="136"/>
      <c r="G475" s="136"/>
      <c r="H475" s="137"/>
      <c r="I475" s="137"/>
      <c r="J475" s="137"/>
      <c r="K475" s="137"/>
      <c r="L475" s="137"/>
      <c r="M475" s="137"/>
      <c r="N475" s="137"/>
    </row>
    <row r="476" spans="2:14">
      <c r="B476" s="136"/>
      <c r="C476" s="136"/>
      <c r="D476" s="136"/>
      <c r="E476" s="136"/>
      <c r="F476" s="136"/>
      <c r="G476" s="136"/>
      <c r="H476" s="137"/>
      <c r="I476" s="137"/>
      <c r="J476" s="137"/>
      <c r="K476" s="137"/>
      <c r="L476" s="137"/>
      <c r="M476" s="137"/>
      <c r="N476" s="137"/>
    </row>
    <row r="477" spans="2:14">
      <c r="B477" s="136"/>
      <c r="C477" s="136"/>
      <c r="D477" s="136"/>
      <c r="E477" s="136"/>
      <c r="F477" s="136"/>
      <c r="G477" s="136"/>
      <c r="H477" s="137"/>
      <c r="I477" s="137"/>
      <c r="J477" s="137"/>
      <c r="K477" s="137"/>
      <c r="L477" s="137"/>
      <c r="M477" s="137"/>
      <c r="N477" s="137"/>
    </row>
    <row r="478" spans="2:14">
      <c r="B478" s="136"/>
      <c r="C478" s="136"/>
      <c r="D478" s="136"/>
      <c r="E478" s="136"/>
      <c r="F478" s="136"/>
      <c r="G478" s="136"/>
      <c r="H478" s="137"/>
      <c r="I478" s="137"/>
      <c r="J478" s="137"/>
      <c r="K478" s="137"/>
      <c r="L478" s="137"/>
      <c r="M478" s="137"/>
      <c r="N478" s="137"/>
    </row>
    <row r="479" spans="2:14">
      <c r="B479" s="136"/>
      <c r="C479" s="136"/>
      <c r="D479" s="136"/>
      <c r="E479" s="136"/>
      <c r="F479" s="136"/>
      <c r="G479" s="136"/>
      <c r="H479" s="137"/>
      <c r="I479" s="137"/>
      <c r="J479" s="137"/>
      <c r="K479" s="137"/>
      <c r="L479" s="137"/>
      <c r="M479" s="137"/>
      <c r="N479" s="137"/>
    </row>
    <row r="480" spans="2:14">
      <c r="B480" s="136"/>
      <c r="C480" s="136"/>
      <c r="D480" s="136"/>
      <c r="E480" s="136"/>
      <c r="F480" s="136"/>
      <c r="G480" s="136"/>
      <c r="H480" s="137"/>
      <c r="I480" s="137"/>
      <c r="J480" s="137"/>
      <c r="K480" s="137"/>
      <c r="L480" s="137"/>
      <c r="M480" s="137"/>
      <c r="N480" s="137"/>
    </row>
    <row r="481" spans="2:14">
      <c r="B481" s="136"/>
      <c r="C481" s="136"/>
      <c r="D481" s="136"/>
      <c r="E481" s="136"/>
      <c r="F481" s="136"/>
      <c r="G481" s="136"/>
      <c r="H481" s="137"/>
      <c r="I481" s="137"/>
      <c r="J481" s="137"/>
      <c r="K481" s="137"/>
      <c r="L481" s="137"/>
      <c r="M481" s="137"/>
      <c r="N481" s="137"/>
    </row>
    <row r="482" spans="2:14">
      <c r="B482" s="136"/>
      <c r="C482" s="136"/>
      <c r="D482" s="136"/>
      <c r="E482" s="136"/>
      <c r="F482" s="136"/>
      <c r="G482" s="136"/>
      <c r="H482" s="137"/>
      <c r="I482" s="137"/>
      <c r="J482" s="137"/>
      <c r="K482" s="137"/>
      <c r="L482" s="137"/>
      <c r="M482" s="137"/>
      <c r="N482" s="137"/>
    </row>
    <row r="483" spans="2:14">
      <c r="B483" s="136"/>
      <c r="C483" s="136"/>
      <c r="D483" s="136"/>
      <c r="E483" s="136"/>
      <c r="F483" s="136"/>
      <c r="G483" s="136"/>
      <c r="H483" s="137"/>
      <c r="I483" s="137"/>
      <c r="J483" s="137"/>
      <c r="K483" s="137"/>
      <c r="L483" s="137"/>
      <c r="M483" s="137"/>
      <c r="N483" s="137"/>
    </row>
    <row r="484" spans="2:14">
      <c r="B484" s="136"/>
      <c r="C484" s="136"/>
      <c r="D484" s="136"/>
      <c r="E484" s="136"/>
      <c r="F484" s="136"/>
      <c r="G484" s="136"/>
      <c r="H484" s="137"/>
      <c r="I484" s="137"/>
      <c r="J484" s="137"/>
      <c r="K484" s="137"/>
      <c r="L484" s="137"/>
      <c r="M484" s="137"/>
      <c r="N484" s="137"/>
    </row>
    <row r="485" spans="2:14">
      <c r="B485" s="136"/>
      <c r="C485" s="136"/>
      <c r="D485" s="136"/>
      <c r="E485" s="136"/>
      <c r="F485" s="136"/>
      <c r="G485" s="136"/>
      <c r="H485" s="137"/>
      <c r="I485" s="137"/>
      <c r="J485" s="137"/>
      <c r="K485" s="137"/>
      <c r="L485" s="137"/>
      <c r="M485" s="137"/>
      <c r="N485" s="137"/>
    </row>
    <row r="486" spans="2:14">
      <c r="B486" s="136"/>
      <c r="C486" s="136"/>
      <c r="D486" s="136"/>
      <c r="E486" s="136"/>
      <c r="F486" s="136"/>
      <c r="G486" s="136"/>
      <c r="H486" s="137"/>
      <c r="I486" s="137"/>
      <c r="J486" s="137"/>
      <c r="K486" s="137"/>
      <c r="L486" s="137"/>
      <c r="M486" s="137"/>
      <c r="N486" s="137"/>
    </row>
    <row r="487" spans="2:14">
      <c r="B487" s="136"/>
      <c r="C487" s="136"/>
      <c r="D487" s="136"/>
      <c r="E487" s="136"/>
      <c r="F487" s="136"/>
      <c r="G487" s="136"/>
      <c r="H487" s="137"/>
      <c r="I487" s="137"/>
      <c r="J487" s="137"/>
      <c r="K487" s="137"/>
      <c r="L487" s="137"/>
      <c r="M487" s="137"/>
      <c r="N487" s="137"/>
    </row>
    <row r="488" spans="2:14">
      <c r="B488" s="136"/>
      <c r="C488" s="136"/>
      <c r="D488" s="136"/>
      <c r="E488" s="136"/>
      <c r="F488" s="136"/>
      <c r="G488" s="136"/>
      <c r="H488" s="137"/>
      <c r="I488" s="137"/>
      <c r="J488" s="137"/>
      <c r="K488" s="137"/>
      <c r="L488" s="137"/>
      <c r="M488" s="137"/>
      <c r="N488" s="137"/>
    </row>
    <row r="489" spans="2:14">
      <c r="B489" s="136"/>
      <c r="C489" s="136"/>
      <c r="D489" s="136"/>
      <c r="E489" s="136"/>
      <c r="F489" s="136"/>
      <c r="G489" s="136"/>
      <c r="H489" s="137"/>
      <c r="I489" s="137"/>
      <c r="J489" s="137"/>
      <c r="K489" s="137"/>
      <c r="L489" s="137"/>
      <c r="M489" s="137"/>
      <c r="N489" s="137"/>
    </row>
    <row r="490" spans="2:14">
      <c r="B490" s="136"/>
      <c r="C490" s="136"/>
      <c r="D490" s="136"/>
      <c r="E490" s="136"/>
      <c r="F490" s="136"/>
      <c r="G490" s="136"/>
      <c r="H490" s="137"/>
      <c r="I490" s="137"/>
      <c r="J490" s="137"/>
      <c r="K490" s="137"/>
      <c r="L490" s="137"/>
      <c r="M490" s="137"/>
      <c r="N490" s="137"/>
    </row>
    <row r="491" spans="2:14">
      <c r="B491" s="136"/>
      <c r="C491" s="136"/>
      <c r="D491" s="136"/>
      <c r="E491" s="136"/>
      <c r="F491" s="136"/>
      <c r="G491" s="136"/>
      <c r="H491" s="137"/>
      <c r="I491" s="137"/>
      <c r="J491" s="137"/>
      <c r="K491" s="137"/>
      <c r="L491" s="137"/>
      <c r="M491" s="137"/>
      <c r="N491" s="137"/>
    </row>
    <row r="492" spans="2:14">
      <c r="B492" s="136"/>
      <c r="C492" s="136"/>
      <c r="D492" s="136"/>
      <c r="E492" s="136"/>
      <c r="F492" s="136"/>
      <c r="G492" s="136"/>
      <c r="H492" s="137"/>
      <c r="I492" s="137"/>
      <c r="J492" s="137"/>
      <c r="K492" s="137"/>
      <c r="L492" s="137"/>
      <c r="M492" s="137"/>
      <c r="N492" s="137"/>
    </row>
    <row r="493" spans="2:14">
      <c r="B493" s="136"/>
      <c r="C493" s="136"/>
      <c r="D493" s="136"/>
      <c r="E493" s="136"/>
      <c r="F493" s="136"/>
      <c r="G493" s="136"/>
      <c r="H493" s="137"/>
      <c r="I493" s="137"/>
      <c r="J493" s="137"/>
      <c r="K493" s="137"/>
      <c r="L493" s="137"/>
      <c r="M493" s="137"/>
      <c r="N493" s="137"/>
    </row>
    <row r="494" spans="2:14">
      <c r="B494" s="136"/>
      <c r="C494" s="136"/>
      <c r="D494" s="136"/>
      <c r="E494" s="136"/>
      <c r="F494" s="136"/>
      <c r="G494" s="136"/>
      <c r="H494" s="137"/>
      <c r="I494" s="137"/>
      <c r="J494" s="137"/>
      <c r="K494" s="137"/>
      <c r="L494" s="137"/>
      <c r="M494" s="137"/>
      <c r="N494" s="137"/>
    </row>
    <row r="495" spans="2:14">
      <c r="B495" s="136"/>
      <c r="C495" s="136"/>
      <c r="D495" s="136"/>
      <c r="E495" s="136"/>
      <c r="F495" s="136"/>
      <c r="G495" s="136"/>
      <c r="H495" s="137"/>
      <c r="I495" s="137"/>
      <c r="J495" s="137"/>
      <c r="K495" s="137"/>
      <c r="L495" s="137"/>
      <c r="M495" s="137"/>
      <c r="N495" s="137"/>
    </row>
    <row r="496" spans="2:14">
      <c r="B496" s="136"/>
      <c r="C496" s="136"/>
      <c r="D496" s="136"/>
      <c r="E496" s="136"/>
      <c r="F496" s="136"/>
      <c r="G496" s="136"/>
      <c r="H496" s="137"/>
      <c r="I496" s="137"/>
      <c r="J496" s="137"/>
      <c r="K496" s="137"/>
      <c r="L496" s="137"/>
      <c r="M496" s="137"/>
      <c r="N496" s="137"/>
    </row>
    <row r="497" spans="2:14">
      <c r="B497" s="136"/>
      <c r="C497" s="136"/>
      <c r="D497" s="136"/>
      <c r="E497" s="136"/>
      <c r="F497" s="136"/>
      <c r="G497" s="136"/>
      <c r="H497" s="137"/>
      <c r="I497" s="137"/>
      <c r="J497" s="137"/>
      <c r="K497" s="137"/>
      <c r="L497" s="137"/>
      <c r="M497" s="137"/>
      <c r="N497" s="137"/>
    </row>
    <row r="498" spans="2:14">
      <c r="B498" s="136"/>
      <c r="C498" s="136"/>
      <c r="D498" s="136"/>
      <c r="E498" s="136"/>
      <c r="F498" s="136"/>
      <c r="G498" s="136"/>
      <c r="H498" s="137"/>
      <c r="I498" s="137"/>
      <c r="J498" s="137"/>
      <c r="K498" s="137"/>
      <c r="L498" s="137"/>
      <c r="M498" s="137"/>
      <c r="N498" s="137"/>
    </row>
    <row r="499" spans="2:14">
      <c r="B499" s="136"/>
      <c r="C499" s="136"/>
      <c r="D499" s="136"/>
      <c r="E499" s="136"/>
      <c r="F499" s="136"/>
      <c r="G499" s="136"/>
      <c r="H499" s="137"/>
      <c r="I499" s="137"/>
      <c r="J499" s="137"/>
      <c r="K499" s="137"/>
      <c r="L499" s="137"/>
      <c r="M499" s="137"/>
      <c r="N499" s="137"/>
    </row>
    <row r="500" spans="2:14">
      <c r="B500" s="136"/>
      <c r="C500" s="136"/>
      <c r="D500" s="136"/>
      <c r="E500" s="136"/>
      <c r="F500" s="136"/>
      <c r="G500" s="136"/>
      <c r="H500" s="137"/>
      <c r="I500" s="137"/>
      <c r="J500" s="137"/>
      <c r="K500" s="137"/>
      <c r="L500" s="137"/>
      <c r="M500" s="137"/>
      <c r="N500" s="137"/>
    </row>
    <row r="501" spans="2:14">
      <c r="B501" s="136"/>
      <c r="C501" s="136"/>
      <c r="D501" s="136"/>
      <c r="E501" s="136"/>
      <c r="F501" s="136"/>
      <c r="G501" s="136"/>
      <c r="H501" s="137"/>
      <c r="I501" s="137"/>
      <c r="J501" s="137"/>
      <c r="K501" s="137"/>
      <c r="L501" s="137"/>
      <c r="M501" s="137"/>
      <c r="N501" s="137"/>
    </row>
    <row r="502" spans="2:14">
      <c r="B502" s="136"/>
      <c r="C502" s="136"/>
      <c r="D502" s="136"/>
      <c r="E502" s="136"/>
      <c r="F502" s="136"/>
      <c r="G502" s="136"/>
      <c r="H502" s="137"/>
      <c r="I502" s="137"/>
      <c r="J502" s="137"/>
      <c r="K502" s="137"/>
      <c r="L502" s="137"/>
      <c r="M502" s="137"/>
      <c r="N502" s="137"/>
    </row>
    <row r="503" spans="2:14">
      <c r="B503" s="136"/>
      <c r="C503" s="136"/>
      <c r="D503" s="136"/>
      <c r="E503" s="136"/>
      <c r="F503" s="136"/>
      <c r="G503" s="136"/>
      <c r="H503" s="137"/>
      <c r="I503" s="137"/>
      <c r="J503" s="137"/>
      <c r="K503" s="137"/>
      <c r="L503" s="137"/>
      <c r="M503" s="137"/>
      <c r="N503" s="137"/>
    </row>
    <row r="504" spans="2:14">
      <c r="B504" s="136"/>
      <c r="C504" s="136"/>
      <c r="D504" s="136"/>
      <c r="E504" s="136"/>
      <c r="F504" s="136"/>
      <c r="G504" s="136"/>
      <c r="H504" s="137"/>
      <c r="I504" s="137"/>
      <c r="J504" s="137"/>
      <c r="K504" s="137"/>
      <c r="L504" s="137"/>
      <c r="M504" s="137"/>
      <c r="N504" s="137"/>
    </row>
    <row r="505" spans="2:14">
      <c r="B505" s="136"/>
      <c r="C505" s="136"/>
      <c r="D505" s="136"/>
      <c r="E505" s="136"/>
      <c r="F505" s="136"/>
      <c r="G505" s="136"/>
      <c r="H505" s="137"/>
      <c r="I505" s="137"/>
      <c r="J505" s="137"/>
      <c r="K505" s="137"/>
      <c r="L505" s="137"/>
      <c r="M505" s="137"/>
      <c r="N505" s="137"/>
    </row>
    <row r="506" spans="2:14">
      <c r="B506" s="136"/>
      <c r="C506" s="136"/>
      <c r="D506" s="136"/>
      <c r="E506" s="136"/>
      <c r="F506" s="136"/>
      <c r="G506" s="136"/>
      <c r="H506" s="137"/>
      <c r="I506" s="137"/>
      <c r="J506" s="137"/>
      <c r="K506" s="137"/>
      <c r="L506" s="137"/>
      <c r="M506" s="137"/>
      <c r="N506" s="137"/>
    </row>
    <row r="507" spans="2:14">
      <c r="B507" s="136"/>
      <c r="C507" s="136"/>
      <c r="D507" s="136"/>
      <c r="E507" s="136"/>
      <c r="F507" s="136"/>
      <c r="G507" s="136"/>
      <c r="H507" s="137"/>
      <c r="I507" s="137"/>
      <c r="J507" s="137"/>
      <c r="K507" s="137"/>
      <c r="L507" s="137"/>
      <c r="M507" s="137"/>
      <c r="N507" s="137"/>
    </row>
    <row r="508" spans="2:14">
      <c r="B508" s="136"/>
      <c r="C508" s="136"/>
      <c r="D508" s="136"/>
      <c r="E508" s="136"/>
      <c r="F508" s="136"/>
      <c r="G508" s="136"/>
      <c r="H508" s="137"/>
      <c r="I508" s="137"/>
      <c r="J508" s="137"/>
      <c r="K508" s="137"/>
      <c r="L508" s="137"/>
      <c r="M508" s="137"/>
      <c r="N508" s="137"/>
    </row>
    <row r="509" spans="2:14">
      <c r="B509" s="136"/>
      <c r="C509" s="136"/>
      <c r="D509" s="136"/>
      <c r="E509" s="136"/>
      <c r="F509" s="136"/>
      <c r="G509" s="136"/>
      <c r="H509" s="137"/>
      <c r="I509" s="137"/>
      <c r="J509" s="137"/>
      <c r="K509" s="137"/>
      <c r="L509" s="137"/>
      <c r="M509" s="137"/>
      <c r="N509" s="137"/>
    </row>
    <row r="510" spans="2:14">
      <c r="B510" s="136"/>
      <c r="C510" s="136"/>
      <c r="D510" s="136"/>
      <c r="E510" s="136"/>
      <c r="F510" s="136"/>
      <c r="G510" s="136"/>
      <c r="H510" s="137"/>
      <c r="I510" s="137"/>
      <c r="J510" s="137"/>
      <c r="K510" s="137"/>
      <c r="L510" s="137"/>
      <c r="M510" s="137"/>
      <c r="N510" s="137"/>
    </row>
    <row r="511" spans="2:14">
      <c r="B511" s="136"/>
      <c r="C511" s="136"/>
      <c r="D511" s="136"/>
      <c r="E511" s="136"/>
      <c r="F511" s="136"/>
      <c r="G511" s="136"/>
      <c r="H511" s="137"/>
      <c r="I511" s="137"/>
      <c r="J511" s="137"/>
      <c r="K511" s="137"/>
      <c r="L511" s="137"/>
      <c r="M511" s="137"/>
      <c r="N511" s="137"/>
    </row>
    <row r="512" spans="2:14">
      <c r="B512" s="136"/>
      <c r="C512" s="136"/>
      <c r="D512" s="136"/>
      <c r="E512" s="136"/>
      <c r="F512" s="136"/>
      <c r="G512" s="136"/>
      <c r="H512" s="137"/>
      <c r="I512" s="137"/>
      <c r="J512" s="137"/>
      <c r="K512" s="137"/>
      <c r="L512" s="137"/>
      <c r="M512" s="137"/>
      <c r="N512" s="137"/>
    </row>
    <row r="513" spans="2:14">
      <c r="B513" s="136"/>
      <c r="C513" s="136"/>
      <c r="D513" s="136"/>
      <c r="E513" s="136"/>
      <c r="F513" s="136"/>
      <c r="G513" s="136"/>
      <c r="H513" s="137"/>
      <c r="I513" s="137"/>
      <c r="J513" s="137"/>
      <c r="K513" s="137"/>
      <c r="L513" s="137"/>
      <c r="M513" s="137"/>
      <c r="N513" s="137"/>
    </row>
    <row r="514" spans="2:14">
      <c r="B514" s="136"/>
      <c r="C514" s="136"/>
      <c r="D514" s="136"/>
      <c r="E514" s="136"/>
      <c r="F514" s="136"/>
      <c r="G514" s="136"/>
      <c r="H514" s="137"/>
      <c r="I514" s="137"/>
      <c r="J514" s="137"/>
      <c r="K514" s="137"/>
      <c r="L514" s="137"/>
      <c r="M514" s="137"/>
      <c r="N514" s="137"/>
    </row>
    <row r="515" spans="2:14">
      <c r="B515" s="136"/>
      <c r="C515" s="136"/>
      <c r="D515" s="136"/>
      <c r="E515" s="136"/>
      <c r="F515" s="136"/>
      <c r="G515" s="136"/>
      <c r="H515" s="137"/>
      <c r="I515" s="137"/>
      <c r="J515" s="137"/>
      <c r="K515" s="137"/>
      <c r="L515" s="137"/>
      <c r="M515" s="137"/>
      <c r="N515" s="137"/>
    </row>
    <row r="516" spans="2:14">
      <c r="B516" s="136"/>
      <c r="C516" s="136"/>
      <c r="D516" s="136"/>
      <c r="E516" s="136"/>
      <c r="F516" s="136"/>
      <c r="G516" s="136"/>
      <c r="H516" s="137"/>
      <c r="I516" s="137"/>
      <c r="J516" s="137"/>
      <c r="K516" s="137"/>
      <c r="L516" s="137"/>
      <c r="M516" s="137"/>
      <c r="N516" s="137"/>
    </row>
    <row r="517" spans="2:14">
      <c r="B517" s="136"/>
      <c r="C517" s="136"/>
      <c r="D517" s="136"/>
      <c r="E517" s="136"/>
      <c r="F517" s="136"/>
      <c r="G517" s="136"/>
      <c r="H517" s="137"/>
      <c r="I517" s="137"/>
      <c r="J517" s="137"/>
      <c r="K517" s="137"/>
      <c r="L517" s="137"/>
      <c r="M517" s="137"/>
      <c r="N517" s="137"/>
    </row>
    <row r="518" spans="2:14">
      <c r="B518" s="136"/>
      <c r="C518" s="136"/>
      <c r="D518" s="136"/>
      <c r="E518" s="136"/>
      <c r="F518" s="136"/>
      <c r="G518" s="136"/>
      <c r="H518" s="137"/>
      <c r="I518" s="137"/>
      <c r="J518" s="137"/>
      <c r="K518" s="137"/>
      <c r="L518" s="137"/>
      <c r="M518" s="137"/>
      <c r="N518" s="137"/>
    </row>
    <row r="519" spans="2:14">
      <c r="B519" s="136"/>
      <c r="C519" s="136"/>
      <c r="D519" s="136"/>
      <c r="E519" s="136"/>
      <c r="F519" s="136"/>
      <c r="G519" s="136"/>
      <c r="H519" s="137"/>
      <c r="I519" s="137"/>
      <c r="J519" s="137"/>
      <c r="K519" s="137"/>
      <c r="L519" s="137"/>
      <c r="M519" s="137"/>
      <c r="N519" s="137"/>
    </row>
    <row r="520" spans="2:14">
      <c r="B520" s="136"/>
      <c r="C520" s="136"/>
      <c r="D520" s="136"/>
      <c r="E520" s="136"/>
      <c r="F520" s="136"/>
      <c r="G520" s="136"/>
      <c r="H520" s="137"/>
      <c r="I520" s="137"/>
      <c r="J520" s="137"/>
      <c r="K520" s="137"/>
      <c r="L520" s="137"/>
      <c r="M520" s="137"/>
      <c r="N520" s="137"/>
    </row>
    <row r="521" spans="2:14">
      <c r="B521" s="136"/>
      <c r="C521" s="136"/>
      <c r="D521" s="136"/>
      <c r="E521" s="136"/>
      <c r="F521" s="136"/>
      <c r="G521" s="136"/>
      <c r="H521" s="137"/>
      <c r="I521" s="137"/>
      <c r="J521" s="137"/>
      <c r="K521" s="137"/>
      <c r="L521" s="137"/>
      <c r="M521" s="137"/>
      <c r="N521" s="137"/>
    </row>
    <row r="522" spans="2:14">
      <c r="B522" s="136"/>
      <c r="C522" s="136"/>
      <c r="D522" s="136"/>
      <c r="E522" s="136"/>
      <c r="F522" s="136"/>
      <c r="G522" s="136"/>
      <c r="H522" s="137"/>
      <c r="I522" s="137"/>
      <c r="J522" s="137"/>
      <c r="K522" s="137"/>
      <c r="L522" s="137"/>
      <c r="M522" s="137"/>
      <c r="N522" s="137"/>
    </row>
    <row r="523" spans="2:14">
      <c r="B523" s="136"/>
      <c r="C523" s="136"/>
      <c r="D523" s="136"/>
      <c r="E523" s="136"/>
      <c r="F523" s="136"/>
      <c r="G523" s="136"/>
      <c r="H523" s="137"/>
      <c r="I523" s="137"/>
      <c r="J523" s="137"/>
      <c r="K523" s="137"/>
      <c r="L523" s="137"/>
      <c r="M523" s="137"/>
      <c r="N523" s="137"/>
    </row>
    <row r="524" spans="2:14">
      <c r="B524" s="136"/>
      <c r="C524" s="136"/>
      <c r="D524" s="136"/>
      <c r="E524" s="136"/>
      <c r="F524" s="136"/>
      <c r="G524" s="136"/>
      <c r="H524" s="137"/>
      <c r="I524" s="137"/>
      <c r="J524" s="137"/>
      <c r="K524" s="137"/>
      <c r="L524" s="137"/>
      <c r="M524" s="137"/>
      <c r="N524" s="137"/>
    </row>
    <row r="525" spans="2:14">
      <c r="B525" s="136"/>
      <c r="C525" s="136"/>
      <c r="D525" s="136"/>
      <c r="E525" s="136"/>
      <c r="F525" s="136"/>
      <c r="G525" s="136"/>
      <c r="H525" s="137"/>
      <c r="I525" s="137"/>
      <c r="J525" s="137"/>
      <c r="K525" s="137"/>
      <c r="L525" s="137"/>
      <c r="M525" s="137"/>
      <c r="N525" s="137"/>
    </row>
    <row r="526" spans="2:14">
      <c r="B526" s="136"/>
      <c r="C526" s="136"/>
      <c r="D526" s="136"/>
      <c r="E526" s="136"/>
      <c r="F526" s="136"/>
      <c r="G526" s="136"/>
      <c r="H526" s="137"/>
      <c r="I526" s="137"/>
      <c r="J526" s="137"/>
      <c r="K526" s="137"/>
      <c r="L526" s="137"/>
      <c r="M526" s="137"/>
      <c r="N526" s="137"/>
    </row>
    <row r="527" spans="2:14">
      <c r="B527" s="136"/>
      <c r="C527" s="136"/>
      <c r="D527" s="136"/>
      <c r="E527" s="136"/>
      <c r="F527" s="136"/>
      <c r="G527" s="136"/>
      <c r="H527" s="137"/>
      <c r="I527" s="137"/>
      <c r="J527" s="137"/>
      <c r="K527" s="137"/>
      <c r="L527" s="137"/>
      <c r="M527" s="137"/>
      <c r="N527" s="137"/>
    </row>
    <row r="528" spans="2:14">
      <c r="B528" s="136"/>
      <c r="C528" s="136"/>
      <c r="D528" s="136"/>
      <c r="E528" s="136"/>
      <c r="F528" s="136"/>
      <c r="G528" s="136"/>
      <c r="H528" s="137"/>
      <c r="I528" s="137"/>
      <c r="J528" s="137"/>
      <c r="K528" s="137"/>
      <c r="L528" s="137"/>
      <c r="M528" s="137"/>
      <c r="N528" s="137"/>
    </row>
    <row r="529" spans="2:14">
      <c r="B529" s="136"/>
      <c r="C529" s="136"/>
      <c r="D529" s="136"/>
      <c r="E529" s="136"/>
      <c r="F529" s="136"/>
      <c r="G529" s="136"/>
      <c r="H529" s="137"/>
      <c r="I529" s="137"/>
      <c r="J529" s="137"/>
      <c r="K529" s="137"/>
      <c r="L529" s="137"/>
      <c r="M529" s="137"/>
      <c r="N529" s="137"/>
    </row>
    <row r="530" spans="2:14">
      <c r="B530" s="136"/>
      <c r="C530" s="136"/>
      <c r="D530" s="136"/>
      <c r="E530" s="136"/>
      <c r="F530" s="136"/>
      <c r="G530" s="136"/>
      <c r="H530" s="137"/>
      <c r="I530" s="137"/>
      <c r="J530" s="137"/>
      <c r="K530" s="137"/>
      <c r="L530" s="137"/>
      <c r="M530" s="137"/>
      <c r="N530" s="137"/>
    </row>
    <row r="531" spans="2:14">
      <c r="B531" s="136"/>
      <c r="C531" s="136"/>
      <c r="D531" s="136"/>
      <c r="E531" s="136"/>
      <c r="F531" s="136"/>
      <c r="G531" s="136"/>
      <c r="H531" s="137"/>
      <c r="I531" s="137"/>
      <c r="J531" s="137"/>
      <c r="K531" s="137"/>
      <c r="L531" s="137"/>
      <c r="M531" s="137"/>
      <c r="N531" s="137"/>
    </row>
    <row r="532" spans="2:14">
      <c r="B532" s="136"/>
      <c r="C532" s="136"/>
      <c r="D532" s="136"/>
      <c r="E532" s="136"/>
      <c r="F532" s="136"/>
      <c r="G532" s="136"/>
      <c r="H532" s="137"/>
      <c r="I532" s="137"/>
      <c r="J532" s="137"/>
      <c r="K532" s="137"/>
      <c r="L532" s="137"/>
      <c r="M532" s="137"/>
      <c r="N532" s="137"/>
    </row>
    <row r="533" spans="2:14">
      <c r="B533" s="136"/>
      <c r="C533" s="136"/>
      <c r="D533" s="136"/>
      <c r="E533" s="136"/>
      <c r="F533" s="136"/>
      <c r="G533" s="136"/>
      <c r="H533" s="137"/>
      <c r="I533" s="137"/>
      <c r="J533" s="137"/>
      <c r="K533" s="137"/>
      <c r="L533" s="137"/>
      <c r="M533" s="137"/>
      <c r="N533" s="137"/>
    </row>
    <row r="534" spans="2:14">
      <c r="B534" s="136"/>
      <c r="C534" s="136"/>
      <c r="D534" s="136"/>
      <c r="E534" s="136"/>
      <c r="F534" s="136"/>
      <c r="G534" s="136"/>
      <c r="H534" s="137"/>
      <c r="I534" s="137"/>
      <c r="J534" s="137"/>
      <c r="K534" s="137"/>
      <c r="L534" s="137"/>
      <c r="M534" s="137"/>
      <c r="N534" s="137"/>
    </row>
    <row r="535" spans="2:14">
      <c r="B535" s="136"/>
      <c r="C535" s="136"/>
      <c r="D535" s="136"/>
      <c r="E535" s="136"/>
      <c r="F535" s="136"/>
      <c r="G535" s="136"/>
      <c r="H535" s="137"/>
      <c r="I535" s="137"/>
      <c r="J535" s="137"/>
      <c r="K535" s="137"/>
      <c r="L535" s="137"/>
      <c r="M535" s="137"/>
      <c r="N535" s="137"/>
    </row>
    <row r="536" spans="2:14">
      <c r="B536" s="136"/>
      <c r="C536" s="136"/>
      <c r="D536" s="136"/>
      <c r="E536" s="136"/>
      <c r="F536" s="136"/>
      <c r="G536" s="136"/>
      <c r="H536" s="137"/>
      <c r="I536" s="137"/>
      <c r="J536" s="137"/>
      <c r="K536" s="137"/>
      <c r="L536" s="137"/>
      <c r="M536" s="137"/>
      <c r="N536" s="137"/>
    </row>
    <row r="537" spans="2:14">
      <c r="B537" s="136"/>
      <c r="C537" s="136"/>
      <c r="D537" s="136"/>
      <c r="E537" s="136"/>
      <c r="F537" s="136"/>
      <c r="G537" s="136"/>
      <c r="H537" s="137"/>
      <c r="I537" s="137"/>
      <c r="J537" s="137"/>
      <c r="K537" s="137"/>
      <c r="L537" s="137"/>
      <c r="M537" s="137"/>
      <c r="N537" s="137"/>
    </row>
    <row r="538" spans="2:14">
      <c r="B538" s="136"/>
      <c r="C538" s="136"/>
      <c r="D538" s="136"/>
      <c r="E538" s="136"/>
      <c r="F538" s="136"/>
      <c r="G538" s="136"/>
      <c r="H538" s="137"/>
      <c r="I538" s="137"/>
      <c r="J538" s="137"/>
      <c r="K538" s="137"/>
      <c r="L538" s="137"/>
      <c r="M538" s="137"/>
      <c r="N538" s="137"/>
    </row>
    <row r="539" spans="2:14">
      <c r="B539" s="136"/>
      <c r="C539" s="136"/>
      <c r="D539" s="136"/>
      <c r="E539" s="136"/>
      <c r="F539" s="136"/>
      <c r="G539" s="136"/>
      <c r="H539" s="137"/>
      <c r="I539" s="137"/>
      <c r="J539" s="137"/>
      <c r="K539" s="137"/>
      <c r="L539" s="137"/>
      <c r="M539" s="137"/>
      <c r="N539" s="137"/>
    </row>
    <row r="540" spans="2:14">
      <c r="B540" s="136"/>
      <c r="C540" s="136"/>
      <c r="D540" s="136"/>
      <c r="E540" s="136"/>
      <c r="F540" s="136"/>
      <c r="G540" s="136"/>
      <c r="H540" s="137"/>
      <c r="I540" s="137"/>
      <c r="J540" s="137"/>
      <c r="K540" s="137"/>
      <c r="L540" s="137"/>
      <c r="M540" s="137"/>
      <c r="N540" s="137"/>
    </row>
    <row r="541" spans="2:14">
      <c r="B541" s="136"/>
      <c r="C541" s="136"/>
      <c r="D541" s="136"/>
      <c r="E541" s="136"/>
      <c r="F541" s="136"/>
      <c r="G541" s="136"/>
      <c r="H541" s="137"/>
      <c r="I541" s="137"/>
      <c r="J541" s="137"/>
      <c r="K541" s="137"/>
      <c r="L541" s="137"/>
      <c r="M541" s="137"/>
      <c r="N541" s="137"/>
    </row>
    <row r="542" spans="2:14">
      <c r="B542" s="136"/>
      <c r="C542" s="136"/>
      <c r="D542" s="136"/>
      <c r="E542" s="136"/>
      <c r="F542" s="136"/>
      <c r="G542" s="136"/>
      <c r="H542" s="137"/>
      <c r="I542" s="137"/>
      <c r="J542" s="137"/>
      <c r="K542" s="137"/>
      <c r="L542" s="137"/>
      <c r="M542" s="137"/>
      <c r="N542" s="137"/>
    </row>
    <row r="543" spans="2:14">
      <c r="B543" s="136"/>
      <c r="C543" s="136"/>
      <c r="D543" s="136"/>
      <c r="E543" s="136"/>
      <c r="F543" s="136"/>
      <c r="G543" s="136"/>
      <c r="H543" s="137"/>
      <c r="I543" s="137"/>
      <c r="J543" s="137"/>
      <c r="K543" s="137"/>
      <c r="L543" s="137"/>
      <c r="M543" s="137"/>
      <c r="N543" s="137"/>
    </row>
    <row r="544" spans="2:14">
      <c r="B544" s="136"/>
      <c r="C544" s="136"/>
      <c r="D544" s="136"/>
      <c r="E544" s="136"/>
      <c r="F544" s="136"/>
      <c r="G544" s="136"/>
      <c r="H544" s="137"/>
      <c r="I544" s="137"/>
      <c r="J544" s="137"/>
      <c r="K544" s="137"/>
      <c r="L544" s="137"/>
      <c r="M544" s="137"/>
      <c r="N544" s="137"/>
    </row>
    <row r="545" spans="2:14">
      <c r="B545" s="136"/>
      <c r="C545" s="136"/>
      <c r="D545" s="136"/>
      <c r="E545" s="136"/>
      <c r="F545" s="136"/>
      <c r="G545" s="136"/>
      <c r="H545" s="137"/>
      <c r="I545" s="137"/>
      <c r="J545" s="137"/>
      <c r="K545" s="137"/>
      <c r="L545" s="137"/>
      <c r="M545" s="137"/>
      <c r="N545" s="137"/>
    </row>
    <row r="546" spans="2:14">
      <c r="B546" s="136"/>
      <c r="C546" s="136"/>
      <c r="D546" s="136"/>
      <c r="E546" s="136"/>
      <c r="F546" s="136"/>
      <c r="G546" s="136"/>
      <c r="H546" s="137"/>
      <c r="I546" s="137"/>
      <c r="J546" s="137"/>
      <c r="K546" s="137"/>
      <c r="L546" s="137"/>
      <c r="M546" s="137"/>
      <c r="N546" s="137"/>
    </row>
    <row r="547" spans="2:14">
      <c r="B547" s="136"/>
      <c r="C547" s="136"/>
      <c r="D547" s="136"/>
      <c r="E547" s="136"/>
      <c r="F547" s="136"/>
      <c r="G547" s="136"/>
      <c r="H547" s="137"/>
      <c r="I547" s="137"/>
      <c r="J547" s="137"/>
      <c r="K547" s="137"/>
      <c r="L547" s="137"/>
      <c r="M547" s="137"/>
      <c r="N547" s="137"/>
    </row>
    <row r="548" spans="2:14">
      <c r="B548" s="136"/>
      <c r="C548" s="136"/>
      <c r="D548" s="136"/>
      <c r="E548" s="136"/>
      <c r="F548" s="136"/>
      <c r="G548" s="136"/>
      <c r="H548" s="137"/>
      <c r="I548" s="137"/>
      <c r="J548" s="137"/>
      <c r="K548" s="137"/>
      <c r="L548" s="137"/>
      <c r="M548" s="137"/>
      <c r="N548" s="137"/>
    </row>
    <row r="549" spans="2:14">
      <c r="B549" s="136"/>
      <c r="C549" s="136"/>
      <c r="D549" s="136"/>
      <c r="E549" s="136"/>
      <c r="F549" s="136"/>
      <c r="G549" s="136"/>
      <c r="H549" s="137"/>
      <c r="I549" s="137"/>
      <c r="J549" s="137"/>
      <c r="K549" s="137"/>
      <c r="L549" s="137"/>
      <c r="M549" s="137"/>
      <c r="N549" s="137"/>
    </row>
    <row r="550" spans="2:14">
      <c r="B550" s="136"/>
      <c r="C550" s="136"/>
      <c r="D550" s="136"/>
      <c r="E550" s="136"/>
      <c r="F550" s="136"/>
      <c r="G550" s="136"/>
      <c r="H550" s="137"/>
      <c r="I550" s="137"/>
      <c r="J550" s="137"/>
      <c r="K550" s="137"/>
      <c r="L550" s="137"/>
      <c r="M550" s="137"/>
      <c r="N550" s="137"/>
    </row>
    <row r="551" spans="2:14">
      <c r="B551" s="136"/>
      <c r="C551" s="136"/>
      <c r="D551" s="136"/>
      <c r="E551" s="136"/>
      <c r="F551" s="136"/>
      <c r="G551" s="136"/>
      <c r="H551" s="137"/>
      <c r="I551" s="137"/>
      <c r="J551" s="137"/>
      <c r="K551" s="137"/>
      <c r="L551" s="137"/>
      <c r="M551" s="137"/>
      <c r="N551" s="137"/>
    </row>
    <row r="552" spans="2:14">
      <c r="B552" s="136"/>
      <c r="C552" s="136"/>
      <c r="D552" s="136"/>
      <c r="E552" s="136"/>
      <c r="F552" s="136"/>
      <c r="G552" s="136"/>
      <c r="H552" s="137"/>
      <c r="I552" s="137"/>
      <c r="J552" s="137"/>
      <c r="K552" s="137"/>
      <c r="L552" s="137"/>
      <c r="M552" s="137"/>
      <c r="N552" s="137"/>
    </row>
    <row r="553" spans="2:14">
      <c r="B553" s="136"/>
      <c r="C553" s="136"/>
      <c r="D553" s="136"/>
      <c r="E553" s="136"/>
      <c r="F553" s="136"/>
      <c r="G553" s="136"/>
      <c r="H553" s="137"/>
      <c r="I553" s="137"/>
      <c r="J553" s="137"/>
      <c r="K553" s="137"/>
      <c r="L553" s="137"/>
      <c r="M553" s="137"/>
      <c r="N553" s="137"/>
    </row>
    <row r="554" spans="2:14">
      <c r="B554" s="136"/>
      <c r="C554" s="136"/>
      <c r="D554" s="136"/>
      <c r="E554" s="136"/>
      <c r="F554" s="136"/>
      <c r="G554" s="136"/>
      <c r="H554" s="137"/>
      <c r="I554" s="137"/>
      <c r="J554" s="137"/>
      <c r="K554" s="137"/>
      <c r="L554" s="137"/>
      <c r="M554" s="137"/>
      <c r="N554" s="137"/>
    </row>
    <row r="555" spans="2:14">
      <c r="B555" s="136"/>
      <c r="C555" s="136"/>
      <c r="D555" s="136"/>
      <c r="E555" s="136"/>
      <c r="F555" s="136"/>
      <c r="G555" s="136"/>
      <c r="H555" s="137"/>
      <c r="I555" s="137"/>
      <c r="J555" s="137"/>
      <c r="K555" s="137"/>
      <c r="L555" s="137"/>
      <c r="M555" s="137"/>
      <c r="N555" s="137"/>
    </row>
    <row r="556" spans="2:14">
      <c r="B556" s="136"/>
      <c r="C556" s="136"/>
      <c r="D556" s="136"/>
      <c r="E556" s="136"/>
      <c r="F556" s="136"/>
      <c r="G556" s="136"/>
      <c r="H556" s="137"/>
      <c r="I556" s="137"/>
      <c r="J556" s="137"/>
      <c r="K556" s="137"/>
      <c r="L556" s="137"/>
      <c r="M556" s="137"/>
      <c r="N556" s="137"/>
    </row>
    <row r="557" spans="2:14">
      <c r="B557" s="136"/>
      <c r="C557" s="136"/>
      <c r="D557" s="136"/>
      <c r="E557" s="136"/>
      <c r="F557" s="136"/>
      <c r="G557" s="136"/>
      <c r="H557" s="137"/>
      <c r="I557" s="137"/>
      <c r="J557" s="137"/>
      <c r="K557" s="137"/>
      <c r="L557" s="137"/>
      <c r="M557" s="137"/>
      <c r="N557" s="137"/>
    </row>
    <row r="558" spans="2:14">
      <c r="B558" s="136"/>
      <c r="C558" s="136"/>
      <c r="D558" s="136"/>
      <c r="E558" s="136"/>
      <c r="F558" s="136"/>
      <c r="G558" s="136"/>
      <c r="H558" s="137"/>
      <c r="I558" s="137"/>
      <c r="J558" s="137"/>
      <c r="K558" s="137"/>
      <c r="L558" s="137"/>
      <c r="M558" s="137"/>
      <c r="N558" s="137"/>
    </row>
    <row r="559" spans="2:14">
      <c r="B559" s="136"/>
      <c r="C559" s="136"/>
      <c r="D559" s="136"/>
      <c r="E559" s="136"/>
      <c r="F559" s="136"/>
      <c r="G559" s="136"/>
      <c r="H559" s="137"/>
      <c r="I559" s="137"/>
      <c r="J559" s="137"/>
      <c r="K559" s="137"/>
      <c r="L559" s="137"/>
      <c r="M559" s="137"/>
      <c r="N559" s="137"/>
    </row>
    <row r="560" spans="2:14">
      <c r="B560" s="136"/>
      <c r="C560" s="136"/>
      <c r="D560" s="136"/>
      <c r="E560" s="136"/>
      <c r="F560" s="136"/>
      <c r="G560" s="136"/>
      <c r="H560" s="137"/>
      <c r="I560" s="137"/>
      <c r="J560" s="137"/>
      <c r="K560" s="137"/>
      <c r="L560" s="137"/>
      <c r="M560" s="137"/>
      <c r="N560" s="137"/>
    </row>
    <row r="561" spans="2:14">
      <c r="B561" s="136"/>
      <c r="C561" s="136"/>
      <c r="D561" s="136"/>
      <c r="E561" s="136"/>
      <c r="F561" s="136"/>
      <c r="G561" s="136"/>
      <c r="H561" s="137"/>
      <c r="I561" s="137"/>
      <c r="J561" s="137"/>
      <c r="K561" s="137"/>
      <c r="L561" s="137"/>
      <c r="M561" s="137"/>
      <c r="N561" s="137"/>
    </row>
    <row r="562" spans="2:14">
      <c r="B562" s="136"/>
      <c r="C562" s="136"/>
      <c r="D562" s="136"/>
      <c r="E562" s="136"/>
      <c r="F562" s="136"/>
      <c r="G562" s="136"/>
      <c r="H562" s="137"/>
      <c r="I562" s="137"/>
      <c r="J562" s="137"/>
      <c r="K562" s="137"/>
      <c r="L562" s="137"/>
      <c r="M562" s="137"/>
      <c r="N562" s="137"/>
    </row>
    <row r="563" spans="2:14">
      <c r="B563" s="136"/>
      <c r="C563" s="136"/>
      <c r="D563" s="136"/>
      <c r="E563" s="136"/>
      <c r="F563" s="136"/>
      <c r="G563" s="136"/>
      <c r="H563" s="137"/>
      <c r="I563" s="137"/>
      <c r="J563" s="137"/>
      <c r="K563" s="137"/>
      <c r="L563" s="137"/>
      <c r="M563" s="137"/>
      <c r="N563" s="137"/>
    </row>
    <row r="564" spans="2:14">
      <c r="B564" s="136"/>
      <c r="C564" s="136"/>
      <c r="D564" s="136"/>
      <c r="E564" s="136"/>
      <c r="F564" s="136"/>
      <c r="G564" s="136"/>
      <c r="H564" s="137"/>
      <c r="I564" s="137"/>
      <c r="J564" s="137"/>
      <c r="K564" s="137"/>
      <c r="L564" s="137"/>
      <c r="M564" s="137"/>
      <c r="N564" s="137"/>
    </row>
    <row r="565" spans="2:14">
      <c r="B565" s="136"/>
      <c r="C565" s="136"/>
      <c r="D565" s="136"/>
      <c r="E565" s="136"/>
      <c r="F565" s="136"/>
      <c r="G565" s="136"/>
      <c r="H565" s="137"/>
      <c r="I565" s="137"/>
      <c r="J565" s="137"/>
      <c r="K565" s="137"/>
      <c r="L565" s="137"/>
      <c r="M565" s="137"/>
      <c r="N565" s="137"/>
    </row>
    <row r="566" spans="2:14">
      <c r="B566" s="136"/>
      <c r="C566" s="136"/>
      <c r="D566" s="136"/>
      <c r="E566" s="136"/>
      <c r="F566" s="136"/>
      <c r="G566" s="136"/>
      <c r="H566" s="137"/>
      <c r="I566" s="137"/>
      <c r="J566" s="137"/>
      <c r="K566" s="137"/>
      <c r="L566" s="137"/>
      <c r="M566" s="137"/>
      <c r="N566" s="137"/>
    </row>
    <row r="567" spans="2:14">
      <c r="B567" s="136"/>
      <c r="C567" s="136"/>
      <c r="D567" s="136"/>
      <c r="E567" s="136"/>
      <c r="F567" s="136"/>
      <c r="G567" s="136"/>
      <c r="H567" s="137"/>
      <c r="I567" s="137"/>
      <c r="J567" s="137"/>
      <c r="K567" s="137"/>
      <c r="L567" s="137"/>
      <c r="M567" s="137"/>
      <c r="N567" s="137"/>
    </row>
    <row r="568" spans="2:14">
      <c r="B568" s="136"/>
      <c r="C568" s="136"/>
      <c r="D568" s="136"/>
      <c r="E568" s="136"/>
      <c r="F568" s="136"/>
      <c r="G568" s="136"/>
      <c r="H568" s="137"/>
      <c r="I568" s="137"/>
      <c r="J568" s="137"/>
      <c r="K568" s="137"/>
      <c r="L568" s="137"/>
      <c r="M568" s="137"/>
      <c r="N568" s="137"/>
    </row>
    <row r="569" spans="2:14">
      <c r="B569" s="136"/>
      <c r="C569" s="136"/>
      <c r="D569" s="136"/>
      <c r="E569" s="136"/>
      <c r="F569" s="136"/>
      <c r="G569" s="136"/>
      <c r="H569" s="137"/>
      <c r="I569" s="137"/>
      <c r="J569" s="137"/>
      <c r="K569" s="137"/>
      <c r="L569" s="137"/>
      <c r="M569" s="137"/>
      <c r="N569" s="137"/>
    </row>
    <row r="570" spans="2:14">
      <c r="B570" s="136"/>
      <c r="C570" s="136"/>
      <c r="D570" s="136"/>
      <c r="E570" s="136"/>
      <c r="F570" s="136"/>
      <c r="G570" s="136"/>
      <c r="H570" s="137"/>
      <c r="I570" s="137"/>
      <c r="J570" s="137"/>
      <c r="K570" s="137"/>
      <c r="L570" s="137"/>
      <c r="M570" s="137"/>
      <c r="N570" s="137"/>
    </row>
    <row r="571" spans="2:14">
      <c r="B571" s="136"/>
      <c r="C571" s="136"/>
      <c r="D571" s="136"/>
      <c r="E571" s="136"/>
      <c r="F571" s="136"/>
      <c r="G571" s="136"/>
      <c r="H571" s="137"/>
      <c r="I571" s="137"/>
      <c r="J571" s="137"/>
      <c r="K571" s="137"/>
      <c r="L571" s="137"/>
      <c r="M571" s="137"/>
      <c r="N571" s="137"/>
    </row>
    <row r="572" spans="2:14">
      <c r="B572" s="136"/>
      <c r="C572" s="136"/>
      <c r="D572" s="136"/>
      <c r="E572" s="136"/>
      <c r="F572" s="136"/>
      <c r="G572" s="136"/>
      <c r="H572" s="137"/>
      <c r="I572" s="137"/>
      <c r="J572" s="137"/>
      <c r="K572" s="137"/>
      <c r="L572" s="137"/>
      <c r="M572" s="137"/>
      <c r="N572" s="137"/>
    </row>
    <row r="573" spans="2:14">
      <c r="B573" s="136"/>
      <c r="C573" s="136"/>
      <c r="D573" s="136"/>
      <c r="E573" s="136"/>
      <c r="F573" s="136"/>
      <c r="G573" s="136"/>
      <c r="H573" s="137"/>
      <c r="I573" s="137"/>
      <c r="J573" s="137"/>
      <c r="K573" s="137"/>
      <c r="L573" s="137"/>
      <c r="M573" s="137"/>
      <c r="N573" s="137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6 B78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0.140625" style="2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148</v>
      </c>
      <c r="C1" s="67" t="s" vm="1">
        <v>236</v>
      </c>
    </row>
    <row r="2" spans="2:15">
      <c r="B2" s="46" t="s">
        <v>147</v>
      </c>
      <c r="C2" s="67" t="s">
        <v>237</v>
      </c>
    </row>
    <row r="3" spans="2:15">
      <c r="B3" s="46" t="s">
        <v>149</v>
      </c>
      <c r="C3" s="67" t="s">
        <v>238</v>
      </c>
    </row>
    <row r="4" spans="2:15">
      <c r="B4" s="46" t="s">
        <v>150</v>
      </c>
      <c r="C4" s="67">
        <v>2102</v>
      </c>
    </row>
    <row r="6" spans="2:15" ht="26.25" customHeight="1">
      <c r="B6" s="180" t="s">
        <v>176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/>
    </row>
    <row r="7" spans="2:15" ht="26.25" customHeight="1">
      <c r="B7" s="180" t="s">
        <v>95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2"/>
    </row>
    <row r="8" spans="2:15" s="3" customFormat="1" ht="78.75">
      <c r="B8" s="21" t="s">
        <v>117</v>
      </c>
      <c r="C8" s="29" t="s">
        <v>46</v>
      </c>
      <c r="D8" s="29" t="s">
        <v>121</v>
      </c>
      <c r="E8" s="29" t="s">
        <v>119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212</v>
      </c>
      <c r="K8" s="29" t="s">
        <v>211</v>
      </c>
      <c r="L8" s="29" t="s">
        <v>63</v>
      </c>
      <c r="M8" s="29" t="s">
        <v>60</v>
      </c>
      <c r="N8" s="29" t="s">
        <v>151</v>
      </c>
      <c r="O8" s="19" t="s">
        <v>153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219</v>
      </c>
      <c r="K9" s="31"/>
      <c r="L9" s="31" t="s">
        <v>215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1" t="s">
        <v>30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478625.72112118412</v>
      </c>
      <c r="M11" s="73"/>
      <c r="N11" s="84">
        <f>IFERROR(L11/$L$11,0)</f>
        <v>1</v>
      </c>
      <c r="O11" s="84">
        <f>L11/'סכום נכסי הקרן'!$C$42</f>
        <v>7.7070215313676978E-3</v>
      </c>
    </row>
    <row r="12" spans="2:15" s="4" customFormat="1" ht="18" customHeight="1">
      <c r="B12" s="90" t="s">
        <v>203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478625.72112118412</v>
      </c>
      <c r="M12" s="73"/>
      <c r="N12" s="84">
        <f t="shared" ref="N12:N25" si="0">IFERROR(L12/$L$11,0)</f>
        <v>1</v>
      </c>
      <c r="O12" s="84">
        <f>L12/'סכום נכסי הקרן'!$C$42</f>
        <v>7.7070215313676978E-3</v>
      </c>
    </row>
    <row r="13" spans="2:15">
      <c r="B13" s="92" t="s">
        <v>54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183906.41503793004</v>
      </c>
      <c r="M13" s="71"/>
      <c r="N13" s="81">
        <f t="shared" si="0"/>
        <v>0.38423847052583793</v>
      </c>
      <c r="O13" s="81">
        <f>L13/'סכום נכסי הקרן'!$C$42</f>
        <v>2.9613341655224256E-3</v>
      </c>
    </row>
    <row r="14" spans="2:15">
      <c r="B14" s="76" t="s">
        <v>1655</v>
      </c>
      <c r="C14" s="73" t="s">
        <v>1656</v>
      </c>
      <c r="D14" s="86" t="s">
        <v>26</v>
      </c>
      <c r="E14" s="73"/>
      <c r="F14" s="86" t="s">
        <v>1569</v>
      </c>
      <c r="G14" s="73" t="s">
        <v>646</v>
      </c>
      <c r="H14" s="73" t="s">
        <v>647</v>
      </c>
      <c r="I14" s="86" t="s">
        <v>136</v>
      </c>
      <c r="J14" s="83">
        <v>3544.0809670000003</v>
      </c>
      <c r="K14" s="85">
        <v>106693.59239999999</v>
      </c>
      <c r="L14" s="83">
        <v>15326.016625486001</v>
      </c>
      <c r="M14" s="84">
        <v>9.1323726793048343E-3</v>
      </c>
      <c r="N14" s="84">
        <f t="shared" si="0"/>
        <v>3.2020879675218245E-2</v>
      </c>
      <c r="O14" s="84">
        <f>L14/'סכום נכסי הקרן'!$C$42</f>
        <v>2.4678560911024132E-4</v>
      </c>
    </row>
    <row r="15" spans="2:15">
      <c r="B15" s="76" t="s">
        <v>1657</v>
      </c>
      <c r="C15" s="73" t="s">
        <v>1658</v>
      </c>
      <c r="D15" s="86" t="s">
        <v>26</v>
      </c>
      <c r="E15" s="73"/>
      <c r="F15" s="86" t="s">
        <v>1569</v>
      </c>
      <c r="G15" s="73" t="s">
        <v>657</v>
      </c>
      <c r="H15" s="73" t="s">
        <v>647</v>
      </c>
      <c r="I15" s="86" t="s">
        <v>134</v>
      </c>
      <c r="J15" s="83">
        <v>619.46208400000012</v>
      </c>
      <c r="K15" s="85">
        <v>1007522</v>
      </c>
      <c r="L15" s="83">
        <v>23866.402796923998</v>
      </c>
      <c r="M15" s="84">
        <v>4.3168730066251932E-3</v>
      </c>
      <c r="N15" s="84">
        <f t="shared" si="0"/>
        <v>4.9864438419683715E-2</v>
      </c>
      <c r="O15" s="84">
        <f>L15/'סכום נכסי הקרן'!$C$42</f>
        <v>3.8430630055006108E-4</v>
      </c>
    </row>
    <row r="16" spans="2:15">
      <c r="B16" s="76" t="s">
        <v>1659</v>
      </c>
      <c r="C16" s="73" t="s">
        <v>1660</v>
      </c>
      <c r="D16" s="86" t="s">
        <v>26</v>
      </c>
      <c r="E16" s="73"/>
      <c r="F16" s="86" t="s">
        <v>1569</v>
      </c>
      <c r="G16" s="73" t="s">
        <v>876</v>
      </c>
      <c r="H16" s="73" t="s">
        <v>647</v>
      </c>
      <c r="I16" s="86" t="s">
        <v>134</v>
      </c>
      <c r="J16" s="83">
        <v>14587.099455000001</v>
      </c>
      <c r="K16" s="85">
        <v>34912.99</v>
      </c>
      <c r="L16" s="83">
        <v>19474.838801906004</v>
      </c>
      <c r="M16" s="84">
        <v>1.7481692643193318E-3</v>
      </c>
      <c r="N16" s="84">
        <f t="shared" si="0"/>
        <v>4.0689076960356535E-2</v>
      </c>
      <c r="O16" s="84">
        <f>L16/'סכום נכסי הקרן'!$C$42</f>
        <v>3.1359159222494514E-4</v>
      </c>
    </row>
    <row r="17" spans="2:15">
      <c r="B17" s="76" t="s">
        <v>1661</v>
      </c>
      <c r="C17" s="73" t="s">
        <v>1662</v>
      </c>
      <c r="D17" s="86" t="s">
        <v>26</v>
      </c>
      <c r="E17" s="73"/>
      <c r="F17" s="86" t="s">
        <v>1569</v>
      </c>
      <c r="G17" s="73" t="s">
        <v>1663</v>
      </c>
      <c r="H17" s="73" t="s">
        <v>647</v>
      </c>
      <c r="I17" s="86" t="s">
        <v>136</v>
      </c>
      <c r="J17" s="83">
        <v>3406.7143290000004</v>
      </c>
      <c r="K17" s="85">
        <v>236239</v>
      </c>
      <c r="L17" s="83">
        <v>32619.299609910009</v>
      </c>
      <c r="M17" s="84">
        <v>1.3030039384773685E-2</v>
      </c>
      <c r="N17" s="84">
        <f t="shared" si="0"/>
        <v>6.8151998880250461E-2</v>
      </c>
      <c r="O17" s="84">
        <f>L17/'סכום נכסי הקרן'!$C$42</f>
        <v>5.2524892277583748E-4</v>
      </c>
    </row>
    <row r="18" spans="2:15">
      <c r="B18" s="76" t="s">
        <v>1664</v>
      </c>
      <c r="C18" s="73" t="s">
        <v>1665</v>
      </c>
      <c r="D18" s="86" t="s">
        <v>26</v>
      </c>
      <c r="E18" s="73"/>
      <c r="F18" s="86" t="s">
        <v>1569</v>
      </c>
      <c r="G18" s="73" t="s">
        <v>1666</v>
      </c>
      <c r="H18" s="73" t="s">
        <v>647</v>
      </c>
      <c r="I18" s="86" t="s">
        <v>134</v>
      </c>
      <c r="J18" s="83">
        <v>8354.6852250000011</v>
      </c>
      <c r="K18" s="85">
        <v>122601.60000000001</v>
      </c>
      <c r="L18" s="83">
        <v>39169.144982749007</v>
      </c>
      <c r="M18" s="84">
        <v>1.4247029327751994E-2</v>
      </c>
      <c r="N18" s="84">
        <f t="shared" si="0"/>
        <v>8.1836690454067135E-2</v>
      </c>
      <c r="O18" s="84">
        <f>L18/'סכום נכסי הקרן'!$C$42</f>
        <v>6.3071713538536875E-4</v>
      </c>
    </row>
    <row r="19" spans="2:15">
      <c r="B19" s="76" t="s">
        <v>1667</v>
      </c>
      <c r="C19" s="73" t="s">
        <v>1668</v>
      </c>
      <c r="D19" s="86" t="s">
        <v>26</v>
      </c>
      <c r="E19" s="73"/>
      <c r="F19" s="86" t="s">
        <v>1569</v>
      </c>
      <c r="G19" s="73" t="s">
        <v>1666</v>
      </c>
      <c r="H19" s="73" t="s">
        <v>647</v>
      </c>
      <c r="I19" s="86" t="s">
        <v>137</v>
      </c>
      <c r="J19" s="83">
        <v>1453997.2551550001</v>
      </c>
      <c r="K19" s="85">
        <v>131.5</v>
      </c>
      <c r="L19" s="83">
        <v>8944.1746967649997</v>
      </c>
      <c r="M19" s="84">
        <v>6.4408601865521553E-3</v>
      </c>
      <c r="N19" s="84">
        <f t="shared" si="0"/>
        <v>1.8687200252868165E-2</v>
      </c>
      <c r="O19" s="84">
        <f>L19/'סכום נכסי הקרן'!$C$42</f>
        <v>1.4402265470983485E-4</v>
      </c>
    </row>
    <row r="20" spans="2:15">
      <c r="B20" s="76" t="s">
        <v>1669</v>
      </c>
      <c r="C20" s="73" t="s">
        <v>1670</v>
      </c>
      <c r="D20" s="86" t="s">
        <v>26</v>
      </c>
      <c r="E20" s="73"/>
      <c r="F20" s="86" t="s">
        <v>1569</v>
      </c>
      <c r="G20" s="73" t="s">
        <v>516</v>
      </c>
      <c r="H20" s="73"/>
      <c r="I20" s="86" t="s">
        <v>137</v>
      </c>
      <c r="J20" s="83">
        <v>56987.681830000009</v>
      </c>
      <c r="K20" s="85">
        <v>16695.21</v>
      </c>
      <c r="L20" s="83">
        <v>44506.537524190011</v>
      </c>
      <c r="M20" s="84">
        <v>5.8161989789025842E-2</v>
      </c>
      <c r="N20" s="84">
        <f t="shared" si="0"/>
        <v>9.2988185883393679E-2</v>
      </c>
      <c r="O20" s="84">
        <f>L20/'סכום נכסי הקרן'!$C$42</f>
        <v>7.1666195076613688E-4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92" t="s">
        <v>28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294719.30608325405</v>
      </c>
      <c r="M22" s="71"/>
      <c r="N22" s="81">
        <f t="shared" si="0"/>
        <v>0.61576152947416196</v>
      </c>
      <c r="O22" s="81">
        <f>L22/'סכום נכסי הקרן'!$C$42</f>
        <v>4.7456873658452718E-3</v>
      </c>
    </row>
    <row r="23" spans="2:15">
      <c r="B23" s="76" t="s">
        <v>1671</v>
      </c>
      <c r="C23" s="73" t="s">
        <v>1672</v>
      </c>
      <c r="D23" s="86" t="s">
        <v>26</v>
      </c>
      <c r="E23" s="73"/>
      <c r="F23" s="86" t="s">
        <v>1545</v>
      </c>
      <c r="G23" s="73" t="s">
        <v>516</v>
      </c>
      <c r="H23" s="73"/>
      <c r="I23" s="86" t="s">
        <v>134</v>
      </c>
      <c r="J23" s="83">
        <v>41294.71467500001</v>
      </c>
      <c r="K23" s="85">
        <v>20511</v>
      </c>
      <c r="L23" s="83">
        <v>32389.122936849009</v>
      </c>
      <c r="M23" s="84">
        <v>5.4198926555300859E-3</v>
      </c>
      <c r="N23" s="84">
        <f t="shared" si="0"/>
        <v>6.7671087255773171E-2</v>
      </c>
      <c r="O23" s="84">
        <f>L23/'סכום נכסי הקרן'!$C$42</f>
        <v>5.2154252653130613E-4</v>
      </c>
    </row>
    <row r="24" spans="2:15">
      <c r="B24" s="76" t="s">
        <v>1673</v>
      </c>
      <c r="C24" s="73" t="s">
        <v>1674</v>
      </c>
      <c r="D24" s="86" t="s">
        <v>26</v>
      </c>
      <c r="E24" s="73"/>
      <c r="F24" s="86" t="s">
        <v>1545</v>
      </c>
      <c r="G24" s="73" t="s">
        <v>516</v>
      </c>
      <c r="H24" s="73"/>
      <c r="I24" s="86" t="s">
        <v>134</v>
      </c>
      <c r="J24" s="83">
        <v>232199.82051100006</v>
      </c>
      <c r="K24" s="85">
        <v>3721</v>
      </c>
      <c r="L24" s="83">
        <v>33039.953948443006</v>
      </c>
      <c r="M24" s="84">
        <v>3.6268824908030611E-3</v>
      </c>
      <c r="N24" s="84">
        <f t="shared" si="0"/>
        <v>6.9030878388747441E-2</v>
      </c>
      <c r="O24" s="84">
        <f>L24/'סכום נכסי הקרן'!$C$42</f>
        <v>5.3202246607130161E-4</v>
      </c>
    </row>
    <row r="25" spans="2:15">
      <c r="B25" s="76" t="s">
        <v>1675</v>
      </c>
      <c r="C25" s="73" t="s">
        <v>1676</v>
      </c>
      <c r="D25" s="86" t="s">
        <v>126</v>
      </c>
      <c r="E25" s="73"/>
      <c r="F25" s="86" t="s">
        <v>1545</v>
      </c>
      <c r="G25" s="73" t="s">
        <v>516</v>
      </c>
      <c r="H25" s="73"/>
      <c r="I25" s="86" t="s">
        <v>134</v>
      </c>
      <c r="J25" s="83">
        <v>505724.61161200004</v>
      </c>
      <c r="K25" s="85">
        <v>11856.42</v>
      </c>
      <c r="L25" s="83">
        <v>229290.22919796203</v>
      </c>
      <c r="M25" s="84">
        <v>5.1094375858228682E-3</v>
      </c>
      <c r="N25" s="84">
        <f t="shared" si="0"/>
        <v>0.47905956382964138</v>
      </c>
      <c r="O25" s="84">
        <f>L25/'סכום נכסי הקרן'!$C$42</f>
        <v>3.6921223732426641E-3</v>
      </c>
    </row>
    <row r="26" spans="2:15">
      <c r="B26" s="72"/>
      <c r="C26" s="73"/>
      <c r="D26" s="73"/>
      <c r="E26" s="73"/>
      <c r="F26" s="73"/>
      <c r="G26" s="73"/>
      <c r="H26" s="73"/>
      <c r="I26" s="73"/>
      <c r="J26" s="83"/>
      <c r="K26" s="85"/>
      <c r="L26" s="73"/>
      <c r="M26" s="73"/>
      <c r="N26" s="84"/>
      <c r="O26" s="73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141" t="s">
        <v>227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141" t="s">
        <v>114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141" t="s">
        <v>210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141" t="s">
        <v>218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136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</row>
    <row r="127" spans="2:15">
      <c r="B127" s="136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</row>
    <row r="128" spans="2:15">
      <c r="B128" s="136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</row>
    <row r="129" spans="2:15">
      <c r="B129" s="136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</row>
    <row r="130" spans="2:15">
      <c r="B130" s="136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</row>
    <row r="131" spans="2:15">
      <c r="B131" s="136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</row>
    <row r="132" spans="2:15">
      <c r="B132" s="136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</row>
    <row r="133" spans="2:15">
      <c r="B133" s="136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</row>
    <row r="134" spans="2:15">
      <c r="B134" s="136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</row>
    <row r="135" spans="2:15">
      <c r="B135" s="136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</row>
    <row r="136" spans="2:15">
      <c r="B136" s="136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</row>
    <row r="137" spans="2:15">
      <c r="B137" s="136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</row>
    <row r="138" spans="2:15">
      <c r="B138" s="136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</row>
    <row r="139" spans="2:15">
      <c r="B139" s="136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</row>
    <row r="140" spans="2:15">
      <c r="B140" s="136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</row>
    <row r="141" spans="2:15">
      <c r="B141" s="136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</row>
    <row r="142" spans="2:15">
      <c r="B142" s="136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</row>
    <row r="143" spans="2:15">
      <c r="B143" s="136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</row>
    <row r="144" spans="2:15">
      <c r="B144" s="136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</row>
    <row r="145" spans="2:15">
      <c r="B145" s="136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</row>
    <row r="146" spans="2:15">
      <c r="B146" s="136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</row>
    <row r="147" spans="2:15">
      <c r="B147" s="136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</row>
    <row r="148" spans="2:15">
      <c r="B148" s="136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</row>
    <row r="149" spans="2:15">
      <c r="B149" s="136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</row>
    <row r="150" spans="2:15">
      <c r="B150" s="136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</row>
    <row r="151" spans="2:15">
      <c r="B151" s="136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</row>
    <row r="152" spans="2:15">
      <c r="B152" s="136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</row>
    <row r="153" spans="2:15">
      <c r="B153" s="136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</row>
    <row r="154" spans="2:15">
      <c r="B154" s="136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</row>
    <row r="155" spans="2:15">
      <c r="B155" s="136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</row>
    <row r="156" spans="2:15">
      <c r="B156" s="136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</row>
    <row r="157" spans="2:15">
      <c r="B157" s="136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</row>
    <row r="158" spans="2:15">
      <c r="B158" s="136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</row>
    <row r="159" spans="2:15">
      <c r="B159" s="136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</row>
    <row r="160" spans="2:15">
      <c r="B160" s="136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</row>
    <row r="161" spans="2:15">
      <c r="B161" s="136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</row>
    <row r="162" spans="2:15">
      <c r="B162" s="136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</row>
    <row r="163" spans="2:15">
      <c r="B163" s="136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</row>
    <row r="164" spans="2:15">
      <c r="B164" s="136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</row>
    <row r="165" spans="2:15">
      <c r="B165" s="136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</row>
    <row r="166" spans="2:15">
      <c r="B166" s="136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</row>
    <row r="167" spans="2:15">
      <c r="B167" s="136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</row>
    <row r="168" spans="2:15">
      <c r="B168" s="136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</row>
    <row r="169" spans="2:15">
      <c r="B169" s="136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</row>
    <row r="170" spans="2:15">
      <c r="B170" s="136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</row>
    <row r="171" spans="2:15">
      <c r="B171" s="136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</row>
    <row r="172" spans="2:15">
      <c r="B172" s="136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</row>
    <row r="173" spans="2:15">
      <c r="B173" s="136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</row>
    <row r="174" spans="2:15">
      <c r="B174" s="136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</row>
    <row r="175" spans="2:15">
      <c r="B175" s="136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</row>
    <row r="176" spans="2:15">
      <c r="B176" s="136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</row>
    <row r="177" spans="2:15">
      <c r="B177" s="136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</row>
    <row r="178" spans="2:15">
      <c r="B178" s="136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</row>
    <row r="179" spans="2:15">
      <c r="B179" s="136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</row>
    <row r="180" spans="2:15">
      <c r="B180" s="136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</row>
    <row r="181" spans="2:15">
      <c r="B181" s="136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</row>
    <row r="182" spans="2:15">
      <c r="B182" s="136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</row>
    <row r="183" spans="2:15">
      <c r="B183" s="136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</row>
    <row r="184" spans="2:15">
      <c r="B184" s="136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</row>
    <row r="185" spans="2:15">
      <c r="B185" s="136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</row>
    <row r="186" spans="2:15">
      <c r="B186" s="136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</row>
    <row r="187" spans="2:15">
      <c r="B187" s="136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</row>
    <row r="188" spans="2:15">
      <c r="B188" s="136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</row>
    <row r="189" spans="2:15">
      <c r="B189" s="136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</row>
    <row r="190" spans="2:15">
      <c r="B190" s="136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</row>
    <row r="191" spans="2:15">
      <c r="B191" s="136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</row>
    <row r="192" spans="2:15">
      <c r="B192" s="136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</row>
    <row r="193" spans="2:15">
      <c r="B193" s="136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</row>
    <row r="194" spans="2:15">
      <c r="B194" s="136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</row>
    <row r="195" spans="2:15">
      <c r="B195" s="136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</row>
    <row r="196" spans="2:15">
      <c r="B196" s="136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</row>
    <row r="197" spans="2:15">
      <c r="B197" s="136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</row>
    <row r="198" spans="2:15">
      <c r="B198" s="136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</row>
    <row r="199" spans="2:15">
      <c r="B199" s="136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</row>
    <row r="200" spans="2:15">
      <c r="B200" s="136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</row>
    <row r="201" spans="2:15">
      <c r="B201" s="136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</row>
    <row r="202" spans="2:15">
      <c r="B202" s="136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</row>
    <row r="203" spans="2:15">
      <c r="B203" s="136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</row>
    <row r="204" spans="2:15">
      <c r="B204" s="136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</row>
    <row r="205" spans="2:15">
      <c r="B205" s="136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</row>
    <row r="206" spans="2:15">
      <c r="B206" s="136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</row>
    <row r="207" spans="2:15">
      <c r="B207" s="136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</row>
    <row r="208" spans="2:15">
      <c r="B208" s="136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</row>
    <row r="209" spans="2:15">
      <c r="B209" s="136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</row>
    <row r="210" spans="2:15">
      <c r="B210" s="136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</row>
    <row r="211" spans="2:15">
      <c r="B211" s="136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</row>
    <row r="212" spans="2:15">
      <c r="B212" s="136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</row>
    <row r="213" spans="2:15">
      <c r="B213" s="136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</row>
    <row r="214" spans="2:15">
      <c r="B214" s="136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</row>
    <row r="215" spans="2:15">
      <c r="B215" s="136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</row>
    <row r="216" spans="2:15">
      <c r="B216" s="136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</row>
    <row r="217" spans="2:15">
      <c r="B217" s="136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</row>
    <row r="218" spans="2:15">
      <c r="B218" s="136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</row>
    <row r="219" spans="2:15">
      <c r="B219" s="136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</row>
    <row r="220" spans="2:15">
      <c r="B220" s="136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</row>
    <row r="221" spans="2:15">
      <c r="B221" s="136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</row>
    <row r="222" spans="2:15">
      <c r="B222" s="136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</row>
    <row r="223" spans="2:15">
      <c r="B223" s="136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</row>
    <row r="224" spans="2:15">
      <c r="B224" s="136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</row>
    <row r="225" spans="2:15">
      <c r="B225" s="136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</row>
    <row r="226" spans="2:15">
      <c r="B226" s="136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</row>
    <row r="227" spans="2:15">
      <c r="B227" s="136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</row>
    <row r="228" spans="2:15">
      <c r="B228" s="136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</row>
    <row r="229" spans="2:15">
      <c r="B229" s="136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</row>
    <row r="230" spans="2:15">
      <c r="B230" s="136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</row>
    <row r="231" spans="2:15">
      <c r="B231" s="136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</row>
    <row r="232" spans="2:15">
      <c r="B232" s="136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</row>
    <row r="233" spans="2:15">
      <c r="B233" s="13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</row>
    <row r="234" spans="2:15">
      <c r="B234" s="136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</row>
    <row r="235" spans="2:15">
      <c r="B235" s="136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</row>
    <row r="236" spans="2:15">
      <c r="B236" s="136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</row>
    <row r="237" spans="2:15">
      <c r="B237" s="136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</row>
    <row r="238" spans="2:15">
      <c r="B238" s="136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</row>
    <row r="239" spans="2:15">
      <c r="B239" s="136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</row>
    <row r="240" spans="2:15">
      <c r="B240" s="136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</row>
    <row r="241" spans="2:15">
      <c r="B241" s="136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</row>
    <row r="242" spans="2:15">
      <c r="B242" s="136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</row>
    <row r="243" spans="2:15">
      <c r="B243" s="136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</row>
    <row r="244" spans="2:15">
      <c r="B244" s="136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</row>
    <row r="245" spans="2:15">
      <c r="B245" s="136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</row>
    <row r="246" spans="2:15">
      <c r="B246" s="136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</row>
    <row r="247" spans="2:15">
      <c r="B247" s="136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</row>
    <row r="248" spans="2:15">
      <c r="B248" s="136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</row>
    <row r="249" spans="2:15">
      <c r="B249" s="136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</row>
    <row r="250" spans="2:15">
      <c r="B250" s="136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</row>
    <row r="251" spans="2:15">
      <c r="B251" s="136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</row>
    <row r="252" spans="2:15">
      <c r="B252" s="136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</row>
    <row r="253" spans="2:15">
      <c r="B253" s="136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</row>
    <row r="254" spans="2:15">
      <c r="B254" s="136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</row>
    <row r="255" spans="2:15">
      <c r="B255" s="136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</row>
    <row r="256" spans="2:15">
      <c r="B256" s="136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</row>
    <row r="257" spans="2:15">
      <c r="B257" s="136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</row>
    <row r="258" spans="2:15">
      <c r="B258" s="136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</row>
    <row r="259" spans="2:15">
      <c r="B259" s="136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</row>
    <row r="260" spans="2:15">
      <c r="B260" s="136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</row>
    <row r="261" spans="2:15">
      <c r="B261" s="136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</row>
    <row r="262" spans="2:15">
      <c r="B262" s="136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</row>
    <row r="263" spans="2:15">
      <c r="B263" s="136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</row>
    <row r="264" spans="2:15">
      <c r="B264" s="136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</row>
    <row r="265" spans="2:15">
      <c r="B265" s="136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</row>
    <row r="266" spans="2:15">
      <c r="B266" s="136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</row>
    <row r="267" spans="2:15">
      <c r="B267" s="136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</row>
    <row r="268" spans="2:15">
      <c r="B268" s="136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</row>
    <row r="269" spans="2:15">
      <c r="B269" s="136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</row>
    <row r="270" spans="2:15">
      <c r="B270" s="136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</row>
    <row r="271" spans="2:15">
      <c r="B271" s="136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</row>
    <row r="272" spans="2:15">
      <c r="B272" s="136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</row>
    <row r="273" spans="2:15">
      <c r="B273" s="136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</row>
    <row r="274" spans="2:15">
      <c r="B274" s="136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</row>
    <row r="275" spans="2:15">
      <c r="B275" s="136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</row>
    <row r="276" spans="2:15">
      <c r="B276" s="136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</row>
    <row r="277" spans="2:15">
      <c r="B277" s="136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</row>
    <row r="278" spans="2:15">
      <c r="B278" s="136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</row>
    <row r="279" spans="2:15">
      <c r="B279" s="136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</row>
    <row r="280" spans="2:15">
      <c r="B280" s="136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</row>
    <row r="281" spans="2:15">
      <c r="B281" s="136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</row>
    <row r="282" spans="2:15">
      <c r="B282" s="136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</row>
    <row r="283" spans="2:15">
      <c r="B283" s="136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</row>
    <row r="284" spans="2:15">
      <c r="B284" s="136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</row>
    <row r="285" spans="2:15">
      <c r="B285" s="136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</row>
    <row r="286" spans="2:15">
      <c r="B286" s="136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</row>
    <row r="287" spans="2:15">
      <c r="B287" s="136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</row>
    <row r="288" spans="2:15">
      <c r="B288" s="136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</row>
    <row r="289" spans="2:15">
      <c r="B289" s="136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</row>
    <row r="290" spans="2:15">
      <c r="B290" s="136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</row>
    <row r="291" spans="2:15">
      <c r="B291" s="136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</row>
    <row r="292" spans="2:15">
      <c r="B292" s="136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</row>
    <row r="293" spans="2:15">
      <c r="B293" s="136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</row>
    <row r="294" spans="2:15">
      <c r="B294" s="136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</row>
    <row r="295" spans="2:15">
      <c r="B295" s="136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</row>
    <row r="296" spans="2:15">
      <c r="B296" s="136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</row>
    <row r="297" spans="2:15">
      <c r="B297" s="136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</row>
    <row r="298" spans="2:15">
      <c r="B298" s="136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</row>
    <row r="299" spans="2:15">
      <c r="B299" s="136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</row>
    <row r="300" spans="2:15">
      <c r="B300" s="136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</row>
    <row r="301" spans="2:15">
      <c r="B301" s="136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</row>
    <row r="302" spans="2:15">
      <c r="B302" s="136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</row>
    <row r="303" spans="2:15">
      <c r="B303" s="136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</row>
    <row r="304" spans="2:15">
      <c r="B304" s="136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</row>
    <row r="305" spans="2:15">
      <c r="B305" s="136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</row>
    <row r="306" spans="2:15">
      <c r="B306" s="136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</row>
    <row r="307" spans="2:15">
      <c r="B307" s="136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</row>
    <row r="308" spans="2:15">
      <c r="B308" s="136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</row>
    <row r="309" spans="2:15">
      <c r="B309" s="136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</row>
    <row r="310" spans="2:15">
      <c r="B310" s="136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</row>
    <row r="311" spans="2:15">
      <c r="B311" s="136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</row>
    <row r="312" spans="2:15">
      <c r="B312" s="136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</row>
    <row r="313" spans="2:15">
      <c r="B313" s="136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</row>
    <row r="314" spans="2:15">
      <c r="B314" s="136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</row>
    <row r="315" spans="2:15">
      <c r="B315" s="136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</row>
    <row r="316" spans="2:15">
      <c r="B316" s="136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</row>
    <row r="317" spans="2:15">
      <c r="B317" s="136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</row>
    <row r="318" spans="2:15">
      <c r="B318" s="136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</row>
    <row r="319" spans="2:15">
      <c r="B319" s="136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</row>
    <row r="320" spans="2:15">
      <c r="B320" s="136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</row>
    <row r="321" spans="2:15">
      <c r="B321" s="136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</row>
    <row r="322" spans="2:15">
      <c r="B322" s="136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</row>
    <row r="323" spans="2:15">
      <c r="B323" s="136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</row>
    <row r="324" spans="2:15">
      <c r="B324" s="136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</row>
    <row r="325" spans="2:15">
      <c r="B325" s="144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</row>
    <row r="326" spans="2:15">
      <c r="B326" s="144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</row>
    <row r="327" spans="2:15">
      <c r="B327" s="145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</row>
    <row r="328" spans="2:15">
      <c r="B328" s="136"/>
      <c r="C328" s="136"/>
      <c r="D328" s="136"/>
      <c r="E328" s="136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</row>
    <row r="329" spans="2:15">
      <c r="B329" s="136"/>
      <c r="C329" s="136"/>
      <c r="D329" s="136"/>
      <c r="E329" s="136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</row>
    <row r="330" spans="2:15">
      <c r="B330" s="136"/>
      <c r="C330" s="136"/>
      <c r="D330" s="136"/>
      <c r="E330" s="136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</row>
    <row r="331" spans="2:15">
      <c r="B331" s="136"/>
      <c r="C331" s="136"/>
      <c r="D331" s="136"/>
      <c r="E331" s="136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</row>
    <row r="332" spans="2:15">
      <c r="B332" s="136"/>
      <c r="C332" s="136"/>
      <c r="D332" s="136"/>
      <c r="E332" s="136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</row>
    <row r="333" spans="2:15">
      <c r="B333" s="136"/>
      <c r="C333" s="136"/>
      <c r="D333" s="136"/>
      <c r="E333" s="136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</row>
    <row r="334" spans="2:15">
      <c r="B334" s="136"/>
      <c r="C334" s="136"/>
      <c r="D334" s="136"/>
      <c r="E334" s="136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</row>
    <row r="335" spans="2:15">
      <c r="B335" s="136"/>
      <c r="C335" s="136"/>
      <c r="D335" s="136"/>
      <c r="E335" s="136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</row>
    <row r="336" spans="2:15">
      <c r="B336" s="136"/>
      <c r="C336" s="136"/>
      <c r="D336" s="136"/>
      <c r="E336" s="136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</row>
    <row r="337" spans="2:15">
      <c r="B337" s="136"/>
      <c r="C337" s="136"/>
      <c r="D337" s="136"/>
      <c r="E337" s="136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</row>
    <row r="338" spans="2:15">
      <c r="B338" s="136"/>
      <c r="C338" s="136"/>
      <c r="D338" s="136"/>
      <c r="E338" s="136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</row>
    <row r="339" spans="2:15">
      <c r="B339" s="136"/>
      <c r="C339" s="136"/>
      <c r="D339" s="136"/>
      <c r="E339" s="136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</row>
    <row r="340" spans="2:15">
      <c r="B340" s="136"/>
      <c r="C340" s="136"/>
      <c r="D340" s="136"/>
      <c r="E340" s="136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</row>
    <row r="341" spans="2:15">
      <c r="B341" s="136"/>
      <c r="C341" s="136"/>
      <c r="D341" s="136"/>
      <c r="E341" s="136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</row>
    <row r="342" spans="2:15">
      <c r="B342" s="136"/>
      <c r="C342" s="136"/>
      <c r="D342" s="136"/>
      <c r="E342" s="136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</row>
    <row r="343" spans="2:15">
      <c r="B343" s="136"/>
      <c r="C343" s="136"/>
      <c r="D343" s="136"/>
      <c r="E343" s="136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</row>
    <row r="344" spans="2:15">
      <c r="B344" s="136"/>
      <c r="C344" s="136"/>
      <c r="D344" s="136"/>
      <c r="E344" s="136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</row>
    <row r="345" spans="2:15">
      <c r="B345" s="136"/>
      <c r="C345" s="136"/>
      <c r="D345" s="136"/>
      <c r="E345" s="136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</row>
    <row r="346" spans="2:15">
      <c r="B346" s="136"/>
      <c r="C346" s="136"/>
      <c r="D346" s="136"/>
      <c r="E346" s="136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</row>
    <row r="347" spans="2:15">
      <c r="B347" s="136"/>
      <c r="C347" s="136"/>
      <c r="D347" s="136"/>
      <c r="E347" s="136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</row>
    <row r="348" spans="2:15">
      <c r="B348" s="136"/>
      <c r="C348" s="136"/>
      <c r="D348" s="136"/>
      <c r="E348" s="136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</row>
    <row r="349" spans="2:15">
      <c r="B349" s="136"/>
      <c r="C349" s="136"/>
      <c r="D349" s="136"/>
      <c r="E349" s="136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</row>
    <row r="350" spans="2:15">
      <c r="B350" s="136"/>
      <c r="C350" s="136"/>
      <c r="D350" s="136"/>
      <c r="E350" s="136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</row>
    <row r="351" spans="2:15">
      <c r="B351" s="136"/>
      <c r="C351" s="136"/>
      <c r="D351" s="136"/>
      <c r="E351" s="136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</row>
    <row r="352" spans="2:15">
      <c r="B352" s="136"/>
      <c r="C352" s="136"/>
      <c r="D352" s="136"/>
      <c r="E352" s="136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</row>
    <row r="353" spans="2:15">
      <c r="B353" s="136"/>
      <c r="C353" s="136"/>
      <c r="D353" s="136"/>
      <c r="E353" s="136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</row>
    <row r="354" spans="2:15">
      <c r="B354" s="136"/>
      <c r="C354" s="136"/>
      <c r="D354" s="136"/>
      <c r="E354" s="136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</row>
    <row r="355" spans="2:15">
      <c r="B355" s="136"/>
      <c r="C355" s="136"/>
      <c r="D355" s="136"/>
      <c r="E355" s="136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</row>
    <row r="356" spans="2:15">
      <c r="B356" s="136"/>
      <c r="C356" s="136"/>
      <c r="D356" s="136"/>
      <c r="E356" s="136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</row>
    <row r="357" spans="2:15">
      <c r="B357" s="136"/>
      <c r="C357" s="136"/>
      <c r="D357" s="136"/>
      <c r="E357" s="136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</row>
    <row r="358" spans="2:15">
      <c r="B358" s="136"/>
      <c r="C358" s="136"/>
      <c r="D358" s="136"/>
      <c r="E358" s="136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</row>
    <row r="359" spans="2:15">
      <c r="B359" s="136"/>
      <c r="C359" s="136"/>
      <c r="D359" s="136"/>
      <c r="E359" s="136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</row>
    <row r="360" spans="2:15">
      <c r="B360" s="136"/>
      <c r="C360" s="136"/>
      <c r="D360" s="136"/>
      <c r="E360" s="136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</row>
    <row r="361" spans="2:15">
      <c r="B361" s="136"/>
      <c r="C361" s="136"/>
      <c r="D361" s="136"/>
      <c r="E361" s="136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</row>
    <row r="362" spans="2:15">
      <c r="B362" s="136"/>
      <c r="C362" s="136"/>
      <c r="D362" s="136"/>
      <c r="E362" s="136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</row>
    <row r="363" spans="2:15">
      <c r="B363" s="136"/>
      <c r="C363" s="136"/>
      <c r="D363" s="136"/>
      <c r="E363" s="136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</row>
    <row r="364" spans="2:15">
      <c r="B364" s="136"/>
      <c r="C364" s="136"/>
      <c r="D364" s="136"/>
      <c r="E364" s="136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</row>
    <row r="365" spans="2:15">
      <c r="B365" s="136"/>
      <c r="C365" s="136"/>
      <c r="D365" s="136"/>
      <c r="E365" s="136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</row>
    <row r="366" spans="2:15">
      <c r="B366" s="136"/>
      <c r="C366" s="136"/>
      <c r="D366" s="136"/>
      <c r="E366" s="136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</row>
    <row r="367" spans="2:15">
      <c r="B367" s="136"/>
      <c r="C367" s="136"/>
      <c r="D367" s="136"/>
      <c r="E367" s="136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</row>
    <row r="368" spans="2:15">
      <c r="B368" s="136"/>
      <c r="C368" s="136"/>
      <c r="D368" s="136"/>
      <c r="E368" s="136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</row>
    <row r="369" spans="2:15">
      <c r="B369" s="136"/>
      <c r="C369" s="136"/>
      <c r="D369" s="136"/>
      <c r="E369" s="136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</row>
    <row r="370" spans="2:15">
      <c r="B370" s="136"/>
      <c r="C370" s="136"/>
      <c r="D370" s="136"/>
      <c r="E370" s="136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</row>
    <row r="371" spans="2:15">
      <c r="B371" s="136"/>
      <c r="C371" s="136"/>
      <c r="D371" s="136"/>
      <c r="E371" s="136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</row>
    <row r="372" spans="2:15">
      <c r="B372" s="136"/>
      <c r="C372" s="136"/>
      <c r="D372" s="136"/>
      <c r="E372" s="136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</row>
    <row r="373" spans="2:15">
      <c r="B373" s="136"/>
      <c r="C373" s="136"/>
      <c r="D373" s="136"/>
      <c r="E373" s="136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</row>
    <row r="374" spans="2:15">
      <c r="B374" s="136"/>
      <c r="C374" s="136"/>
      <c r="D374" s="136"/>
      <c r="E374" s="136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</row>
    <row r="375" spans="2:15">
      <c r="B375" s="136"/>
      <c r="C375" s="136"/>
      <c r="D375" s="136"/>
      <c r="E375" s="136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</row>
    <row r="376" spans="2:15">
      <c r="B376" s="136"/>
      <c r="C376" s="136"/>
      <c r="D376" s="136"/>
      <c r="E376" s="136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</row>
    <row r="377" spans="2:15">
      <c r="B377" s="136"/>
      <c r="C377" s="136"/>
      <c r="D377" s="136"/>
      <c r="E377" s="136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</row>
    <row r="378" spans="2:15">
      <c r="B378" s="136"/>
      <c r="C378" s="136"/>
      <c r="D378" s="136"/>
      <c r="E378" s="136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</row>
    <row r="379" spans="2:15">
      <c r="B379" s="136"/>
      <c r="C379" s="136"/>
      <c r="D379" s="136"/>
      <c r="E379" s="136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</row>
    <row r="380" spans="2:15">
      <c r="B380" s="136"/>
      <c r="C380" s="136"/>
      <c r="D380" s="136"/>
      <c r="E380" s="136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</row>
    <row r="381" spans="2:15">
      <c r="B381" s="136"/>
      <c r="C381" s="136"/>
      <c r="D381" s="136"/>
      <c r="E381" s="136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</row>
    <row r="382" spans="2:15">
      <c r="B382" s="136"/>
      <c r="C382" s="136"/>
      <c r="D382" s="136"/>
      <c r="E382" s="136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</row>
    <row r="383" spans="2:15">
      <c r="B383" s="136"/>
      <c r="C383" s="136"/>
      <c r="D383" s="136"/>
      <c r="E383" s="136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</row>
    <row r="384" spans="2:15">
      <c r="B384" s="136"/>
      <c r="C384" s="136"/>
      <c r="D384" s="136"/>
      <c r="E384" s="136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</row>
    <row r="385" spans="2:15">
      <c r="B385" s="136"/>
      <c r="C385" s="136"/>
      <c r="D385" s="136"/>
      <c r="E385" s="136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</row>
    <row r="386" spans="2:15">
      <c r="B386" s="136"/>
      <c r="C386" s="136"/>
      <c r="D386" s="136"/>
      <c r="E386" s="136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</row>
    <row r="387" spans="2:15">
      <c r="B387" s="136"/>
      <c r="C387" s="136"/>
      <c r="D387" s="136"/>
      <c r="E387" s="136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</row>
    <row r="388" spans="2:15">
      <c r="B388" s="136"/>
      <c r="C388" s="136"/>
      <c r="D388" s="136"/>
      <c r="E388" s="136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</row>
    <row r="389" spans="2:15">
      <c r="B389" s="136"/>
      <c r="C389" s="136"/>
      <c r="D389" s="136"/>
      <c r="E389" s="136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</row>
    <row r="390" spans="2:15">
      <c r="B390" s="136"/>
      <c r="C390" s="136"/>
      <c r="D390" s="136"/>
      <c r="E390" s="136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</row>
    <row r="391" spans="2:15">
      <c r="B391" s="136"/>
      <c r="C391" s="136"/>
      <c r="D391" s="136"/>
      <c r="E391" s="136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</row>
    <row r="392" spans="2:15">
      <c r="B392" s="136"/>
      <c r="C392" s="136"/>
      <c r="D392" s="136"/>
      <c r="E392" s="136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</row>
    <row r="393" spans="2:15">
      <c r="B393" s="136"/>
      <c r="C393" s="136"/>
      <c r="D393" s="136"/>
      <c r="E393" s="136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</row>
    <row r="394" spans="2:15">
      <c r="B394" s="136"/>
      <c r="C394" s="136"/>
      <c r="D394" s="136"/>
      <c r="E394" s="136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</row>
    <row r="395" spans="2:15">
      <c r="B395" s="136"/>
      <c r="C395" s="136"/>
      <c r="D395" s="136"/>
      <c r="E395" s="136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</row>
    <row r="396" spans="2:15">
      <c r="B396" s="136"/>
      <c r="C396" s="136"/>
      <c r="D396" s="136"/>
      <c r="E396" s="136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</row>
    <row r="397" spans="2:15">
      <c r="B397" s="136"/>
      <c r="C397" s="136"/>
      <c r="D397" s="136"/>
      <c r="E397" s="136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</row>
    <row r="398" spans="2:15">
      <c r="B398" s="136"/>
      <c r="C398" s="136"/>
      <c r="D398" s="136"/>
      <c r="E398" s="136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</row>
    <row r="399" spans="2:15">
      <c r="B399" s="136"/>
      <c r="C399" s="136"/>
      <c r="D399" s="136"/>
      <c r="E399" s="136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</row>
    <row r="400" spans="2:15">
      <c r="B400" s="136"/>
      <c r="C400" s="136"/>
      <c r="D400" s="136"/>
      <c r="E400" s="136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</row>
    <row r="401" spans="2:15">
      <c r="B401" s="136"/>
      <c r="C401" s="136"/>
      <c r="D401" s="136"/>
      <c r="E401" s="136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</row>
    <row r="402" spans="2:15">
      <c r="B402" s="136"/>
      <c r="C402" s="136"/>
      <c r="D402" s="136"/>
      <c r="E402" s="136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</row>
    <row r="403" spans="2:15">
      <c r="B403" s="136"/>
      <c r="C403" s="136"/>
      <c r="D403" s="136"/>
      <c r="E403" s="136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</row>
    <row r="404" spans="2:15">
      <c r="B404" s="136"/>
      <c r="C404" s="136"/>
      <c r="D404" s="136"/>
      <c r="E404" s="136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</row>
    <row r="405" spans="2:15">
      <c r="B405" s="136"/>
      <c r="C405" s="136"/>
      <c r="D405" s="136"/>
      <c r="E405" s="136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</row>
    <row r="406" spans="2:15">
      <c r="B406" s="136"/>
      <c r="C406" s="136"/>
      <c r="D406" s="136"/>
      <c r="E406" s="136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</row>
    <row r="407" spans="2:15">
      <c r="B407" s="136"/>
      <c r="C407" s="136"/>
      <c r="D407" s="136"/>
      <c r="E407" s="136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</row>
    <row r="408" spans="2:15">
      <c r="B408" s="136"/>
      <c r="C408" s="136"/>
      <c r="D408" s="136"/>
      <c r="E408" s="136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</row>
    <row r="409" spans="2:15">
      <c r="B409" s="136"/>
      <c r="C409" s="136"/>
      <c r="D409" s="136"/>
      <c r="E409" s="136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</row>
    <row r="410" spans="2:15">
      <c r="B410" s="136"/>
      <c r="C410" s="136"/>
      <c r="D410" s="136"/>
      <c r="E410" s="136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</row>
    <row r="411" spans="2:15">
      <c r="B411" s="136"/>
      <c r="C411" s="136"/>
      <c r="D411" s="136"/>
      <c r="E411" s="136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</row>
    <row r="412" spans="2:15">
      <c r="B412" s="136"/>
      <c r="C412" s="136"/>
      <c r="D412" s="136"/>
      <c r="E412" s="136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</row>
    <row r="413" spans="2:15">
      <c r="B413" s="136"/>
      <c r="C413" s="136"/>
      <c r="D413" s="136"/>
      <c r="E413" s="136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</row>
    <row r="414" spans="2:15">
      <c r="B414" s="136"/>
      <c r="C414" s="136"/>
      <c r="D414" s="136"/>
      <c r="E414" s="136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</row>
    <row r="415" spans="2:15">
      <c r="B415" s="136"/>
      <c r="C415" s="136"/>
      <c r="D415" s="136"/>
      <c r="E415" s="136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</row>
    <row r="416" spans="2:15">
      <c r="B416" s="136"/>
      <c r="C416" s="136"/>
      <c r="D416" s="136"/>
      <c r="E416" s="136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</row>
    <row r="417" spans="2:15">
      <c r="B417" s="136"/>
      <c r="C417" s="136"/>
      <c r="D417" s="136"/>
      <c r="E417" s="136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</row>
    <row r="418" spans="2:15">
      <c r="B418" s="136"/>
      <c r="C418" s="136"/>
      <c r="D418" s="136"/>
      <c r="E418" s="136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</row>
    <row r="419" spans="2:15">
      <c r="B419" s="136"/>
      <c r="C419" s="136"/>
      <c r="D419" s="136"/>
      <c r="E419" s="136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</row>
    <row r="420" spans="2:15">
      <c r="B420" s="136"/>
      <c r="C420" s="136"/>
      <c r="D420" s="136"/>
      <c r="E420" s="136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</row>
    <row r="421" spans="2:15">
      <c r="B421" s="136"/>
      <c r="C421" s="136"/>
      <c r="D421" s="136"/>
      <c r="E421" s="136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</row>
    <row r="422" spans="2:15">
      <c r="B422" s="136"/>
      <c r="C422" s="136"/>
      <c r="D422" s="136"/>
      <c r="E422" s="136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</row>
    <row r="423" spans="2:15">
      <c r="B423" s="136"/>
      <c r="C423" s="136"/>
      <c r="D423" s="136"/>
      <c r="E423" s="136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</row>
    <row r="424" spans="2:15">
      <c r="B424" s="136"/>
      <c r="C424" s="136"/>
      <c r="D424" s="136"/>
      <c r="E424" s="136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</row>
    <row r="425" spans="2:15">
      <c r="B425" s="136"/>
      <c r="C425" s="136"/>
      <c r="D425" s="136"/>
      <c r="E425" s="136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</row>
    <row r="426" spans="2:15">
      <c r="B426" s="136"/>
      <c r="C426" s="136"/>
      <c r="D426" s="136"/>
      <c r="E426" s="136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</row>
    <row r="427" spans="2:15">
      <c r="B427" s="136"/>
      <c r="C427" s="136"/>
      <c r="D427" s="136"/>
      <c r="E427" s="136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</row>
    <row r="428" spans="2:15">
      <c r="B428" s="136"/>
      <c r="C428" s="136"/>
      <c r="D428" s="136"/>
      <c r="E428" s="136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</row>
    <row r="429" spans="2:15">
      <c r="B429" s="136"/>
      <c r="C429" s="136"/>
      <c r="D429" s="136"/>
      <c r="E429" s="136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</row>
    <row r="430" spans="2:15">
      <c r="B430" s="136"/>
      <c r="C430" s="136"/>
      <c r="D430" s="136"/>
      <c r="E430" s="136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</row>
    <row r="431" spans="2:15">
      <c r="B431" s="136"/>
      <c r="C431" s="136"/>
      <c r="D431" s="136"/>
      <c r="E431" s="136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</row>
    <row r="432" spans="2:15">
      <c r="B432" s="136"/>
      <c r="C432" s="136"/>
      <c r="D432" s="136"/>
      <c r="E432" s="136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</row>
    <row r="433" spans="2:15">
      <c r="B433" s="136"/>
      <c r="C433" s="136"/>
      <c r="D433" s="136"/>
      <c r="E433" s="136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</row>
    <row r="434" spans="2:15">
      <c r="B434" s="136"/>
      <c r="C434" s="136"/>
      <c r="D434" s="136"/>
      <c r="E434" s="136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</row>
    <row r="435" spans="2:15">
      <c r="B435" s="136"/>
      <c r="C435" s="136"/>
      <c r="D435" s="136"/>
      <c r="E435" s="136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</row>
    <row r="436" spans="2:15">
      <c r="B436" s="136"/>
      <c r="C436" s="136"/>
      <c r="D436" s="136"/>
      <c r="E436" s="136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</row>
    <row r="437" spans="2:15">
      <c r="B437" s="136"/>
      <c r="C437" s="136"/>
      <c r="D437" s="136"/>
      <c r="E437" s="136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</row>
    <row r="438" spans="2:15">
      <c r="B438" s="136"/>
      <c r="C438" s="136"/>
      <c r="D438" s="136"/>
      <c r="E438" s="136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</row>
    <row r="439" spans="2:15">
      <c r="B439" s="136"/>
      <c r="C439" s="136"/>
      <c r="D439" s="136"/>
      <c r="E439" s="136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</row>
    <row r="440" spans="2:15">
      <c r="B440" s="136"/>
      <c r="C440" s="136"/>
      <c r="D440" s="136"/>
      <c r="E440" s="136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</row>
    <row r="441" spans="2:15">
      <c r="B441" s="136"/>
      <c r="C441" s="136"/>
      <c r="D441" s="136"/>
      <c r="E441" s="136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</row>
    <row r="442" spans="2:15">
      <c r="B442" s="136"/>
      <c r="C442" s="136"/>
      <c r="D442" s="136"/>
      <c r="E442" s="136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</row>
    <row r="443" spans="2:15">
      <c r="B443" s="136"/>
      <c r="C443" s="136"/>
      <c r="D443" s="136"/>
      <c r="E443" s="136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</row>
    <row r="444" spans="2:15">
      <c r="B444" s="136"/>
      <c r="C444" s="136"/>
      <c r="D444" s="136"/>
      <c r="E444" s="136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</row>
    <row r="445" spans="2:15">
      <c r="B445" s="136"/>
      <c r="C445" s="136"/>
      <c r="D445" s="136"/>
      <c r="E445" s="136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</row>
    <row r="446" spans="2:15">
      <c r="B446" s="136"/>
      <c r="C446" s="136"/>
      <c r="D446" s="136"/>
      <c r="E446" s="136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</row>
    <row r="447" spans="2:15">
      <c r="B447" s="136"/>
      <c r="C447" s="136"/>
      <c r="D447" s="136"/>
      <c r="E447" s="136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</row>
    <row r="448" spans="2:15">
      <c r="B448" s="136"/>
      <c r="C448" s="136"/>
      <c r="D448" s="136"/>
      <c r="E448" s="136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</row>
    <row r="449" spans="2:15">
      <c r="B449" s="136"/>
      <c r="C449" s="136"/>
      <c r="D449" s="136"/>
      <c r="E449" s="136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</row>
    <row r="450" spans="2:15">
      <c r="B450" s="136"/>
      <c r="C450" s="136"/>
      <c r="D450" s="136"/>
      <c r="E450" s="136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</row>
    <row r="451" spans="2:15">
      <c r="B451" s="136"/>
      <c r="C451" s="136"/>
      <c r="D451" s="136"/>
      <c r="E451" s="136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</row>
    <row r="452" spans="2:15">
      <c r="B452" s="136"/>
      <c r="C452" s="136"/>
      <c r="D452" s="136"/>
      <c r="E452" s="136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</row>
    <row r="453" spans="2:15">
      <c r="B453" s="136"/>
      <c r="C453" s="136"/>
      <c r="D453" s="136"/>
      <c r="E453" s="136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</row>
    <row r="454" spans="2:15">
      <c r="B454" s="136"/>
      <c r="C454" s="136"/>
      <c r="D454" s="136"/>
      <c r="E454" s="136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</row>
    <row r="455" spans="2:15">
      <c r="B455" s="136"/>
      <c r="C455" s="136"/>
      <c r="D455" s="136"/>
      <c r="E455" s="136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</row>
    <row r="456" spans="2:15">
      <c r="B456" s="136"/>
      <c r="C456" s="136"/>
      <c r="D456" s="136"/>
      <c r="E456" s="136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</row>
    <row r="457" spans="2:15">
      <c r="B457" s="136"/>
      <c r="C457" s="136"/>
      <c r="D457" s="136"/>
      <c r="E457" s="136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</row>
    <row r="458" spans="2:15">
      <c r="B458" s="136"/>
      <c r="C458" s="136"/>
      <c r="D458" s="136"/>
      <c r="E458" s="136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</row>
    <row r="459" spans="2:15">
      <c r="B459" s="136"/>
      <c r="C459" s="136"/>
      <c r="D459" s="136"/>
      <c r="E459" s="136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</row>
    <row r="460" spans="2:15">
      <c r="B460" s="136"/>
      <c r="C460" s="136"/>
      <c r="D460" s="136"/>
      <c r="E460" s="136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</row>
    <row r="461" spans="2:15">
      <c r="B461" s="136"/>
      <c r="C461" s="136"/>
      <c r="D461" s="136"/>
      <c r="E461" s="136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</row>
    <row r="462" spans="2:15">
      <c r="B462" s="136"/>
      <c r="C462" s="136"/>
      <c r="D462" s="136"/>
      <c r="E462" s="136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</row>
    <row r="463" spans="2:15">
      <c r="B463" s="136"/>
      <c r="C463" s="136"/>
      <c r="D463" s="136"/>
      <c r="E463" s="136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</row>
    <row r="464" spans="2:15">
      <c r="B464" s="136"/>
      <c r="C464" s="136"/>
      <c r="D464" s="136"/>
      <c r="E464" s="136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</row>
    <row r="465" spans="2:15">
      <c r="B465" s="136"/>
      <c r="C465" s="136"/>
      <c r="D465" s="136"/>
      <c r="E465" s="136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</row>
    <row r="466" spans="2:15">
      <c r="B466" s="136"/>
      <c r="C466" s="136"/>
      <c r="D466" s="136"/>
      <c r="E466" s="136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</row>
    <row r="467" spans="2:15">
      <c r="B467" s="136"/>
      <c r="C467" s="136"/>
      <c r="D467" s="136"/>
      <c r="E467" s="136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</row>
    <row r="468" spans="2:15">
      <c r="B468" s="136"/>
      <c r="C468" s="136"/>
      <c r="D468" s="136"/>
      <c r="E468" s="136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</row>
    <row r="469" spans="2:15">
      <c r="B469" s="136"/>
      <c r="C469" s="136"/>
      <c r="D469" s="136"/>
      <c r="E469" s="136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</row>
    <row r="470" spans="2:15">
      <c r="B470" s="136"/>
      <c r="C470" s="136"/>
      <c r="D470" s="136"/>
      <c r="E470" s="136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</row>
    <row r="471" spans="2:15">
      <c r="B471" s="136"/>
      <c r="C471" s="136"/>
      <c r="D471" s="136"/>
      <c r="E471" s="136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</row>
    <row r="472" spans="2:15">
      <c r="B472" s="136"/>
      <c r="C472" s="136"/>
      <c r="D472" s="136"/>
      <c r="E472" s="136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</row>
    <row r="473" spans="2:15">
      <c r="B473" s="136"/>
      <c r="C473" s="136"/>
      <c r="D473" s="136"/>
      <c r="E473" s="136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</row>
    <row r="474" spans="2:15">
      <c r="B474" s="136"/>
      <c r="C474" s="136"/>
      <c r="D474" s="136"/>
      <c r="E474" s="136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</row>
    <row r="475" spans="2:15">
      <c r="B475" s="136"/>
      <c r="C475" s="136"/>
      <c r="D475" s="136"/>
      <c r="E475" s="136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</row>
    <row r="476" spans="2:15">
      <c r="B476" s="136"/>
      <c r="C476" s="136"/>
      <c r="D476" s="136"/>
      <c r="E476" s="136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</row>
    <row r="477" spans="2:15">
      <c r="B477" s="136"/>
      <c r="C477" s="136"/>
      <c r="D477" s="136"/>
      <c r="E477" s="136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</row>
    <row r="478" spans="2:15">
      <c r="B478" s="136"/>
      <c r="C478" s="136"/>
      <c r="D478" s="136"/>
      <c r="E478" s="136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</row>
    <row r="479" spans="2:15">
      <c r="B479" s="136"/>
      <c r="C479" s="136"/>
      <c r="D479" s="136"/>
      <c r="E479" s="136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</row>
    <row r="480" spans="2:15">
      <c r="B480" s="136"/>
      <c r="C480" s="136"/>
      <c r="D480" s="136"/>
      <c r="E480" s="136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</row>
    <row r="481" spans="2:15">
      <c r="B481" s="136"/>
      <c r="C481" s="136"/>
      <c r="D481" s="136"/>
      <c r="E481" s="136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</row>
    <row r="482" spans="2:15">
      <c r="B482" s="136"/>
      <c r="C482" s="136"/>
      <c r="D482" s="136"/>
      <c r="E482" s="136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</row>
    <row r="483" spans="2:15">
      <c r="B483" s="136"/>
      <c r="C483" s="136"/>
      <c r="D483" s="136"/>
      <c r="E483" s="136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</row>
    <row r="484" spans="2:15">
      <c r="B484" s="136"/>
      <c r="C484" s="136"/>
      <c r="D484" s="136"/>
      <c r="E484" s="136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</row>
    <row r="485" spans="2:15">
      <c r="B485" s="136"/>
      <c r="C485" s="136"/>
      <c r="D485" s="136"/>
      <c r="E485" s="136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</row>
    <row r="486" spans="2:15">
      <c r="B486" s="136"/>
      <c r="C486" s="136"/>
      <c r="D486" s="136"/>
      <c r="E486" s="136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</row>
    <row r="487" spans="2:15">
      <c r="B487" s="136"/>
      <c r="C487" s="136"/>
      <c r="D487" s="136"/>
      <c r="E487" s="136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</row>
    <row r="488" spans="2:15">
      <c r="B488" s="136"/>
      <c r="C488" s="136"/>
      <c r="D488" s="136"/>
      <c r="E488" s="136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</row>
    <row r="489" spans="2:15">
      <c r="B489" s="136"/>
      <c r="C489" s="136"/>
      <c r="D489" s="136"/>
      <c r="E489" s="136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</row>
    <row r="490" spans="2:15">
      <c r="B490" s="136"/>
      <c r="C490" s="136"/>
      <c r="D490" s="136"/>
      <c r="E490" s="136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</row>
    <row r="491" spans="2:15">
      <c r="B491" s="136"/>
      <c r="C491" s="136"/>
      <c r="D491" s="136"/>
      <c r="E491" s="136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</row>
    <row r="492" spans="2:15">
      <c r="B492" s="136"/>
      <c r="C492" s="136"/>
      <c r="D492" s="136"/>
      <c r="E492" s="136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</row>
    <row r="493" spans="2:15">
      <c r="B493" s="136"/>
      <c r="C493" s="136"/>
      <c r="D493" s="136"/>
      <c r="E493" s="136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</row>
    <row r="494" spans="2:15">
      <c r="B494" s="136"/>
      <c r="C494" s="136"/>
      <c r="D494" s="136"/>
      <c r="E494" s="136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</row>
    <row r="495" spans="2:15">
      <c r="B495" s="136"/>
      <c r="C495" s="136"/>
      <c r="D495" s="136"/>
      <c r="E495" s="136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</row>
    <row r="496" spans="2:15">
      <c r="B496" s="136"/>
      <c r="C496" s="136"/>
      <c r="D496" s="136"/>
      <c r="E496" s="136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</row>
    <row r="497" spans="2:15">
      <c r="B497" s="136"/>
      <c r="C497" s="136"/>
      <c r="D497" s="136"/>
      <c r="E497" s="136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</row>
    <row r="498" spans="2:15">
      <c r="B498" s="136"/>
      <c r="C498" s="136"/>
      <c r="D498" s="136"/>
      <c r="E498" s="136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</row>
    <row r="499" spans="2:15">
      <c r="B499" s="136"/>
      <c r="C499" s="136"/>
      <c r="D499" s="136"/>
      <c r="E499" s="136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</row>
    <row r="500" spans="2:15">
      <c r="B500" s="136"/>
      <c r="C500" s="136"/>
      <c r="D500" s="136"/>
      <c r="E500" s="136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</row>
    <row r="501" spans="2:15">
      <c r="B501" s="136"/>
      <c r="C501" s="136"/>
      <c r="D501" s="136"/>
      <c r="E501" s="136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</row>
    <row r="502" spans="2:15">
      <c r="B502" s="136"/>
      <c r="C502" s="136"/>
      <c r="D502" s="136"/>
      <c r="E502" s="136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</row>
    <row r="503" spans="2:15">
      <c r="B503" s="136"/>
      <c r="C503" s="136"/>
      <c r="D503" s="136"/>
      <c r="E503" s="136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</row>
    <row r="504" spans="2:15">
      <c r="B504" s="136"/>
      <c r="C504" s="136"/>
      <c r="D504" s="136"/>
      <c r="E504" s="136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</row>
    <row r="505" spans="2:15">
      <c r="B505" s="136"/>
      <c r="C505" s="136"/>
      <c r="D505" s="136"/>
      <c r="E505" s="136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</row>
    <row r="506" spans="2:15">
      <c r="B506" s="136"/>
      <c r="C506" s="136"/>
      <c r="D506" s="136"/>
      <c r="E506" s="136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</row>
    <row r="507" spans="2:15">
      <c r="B507" s="136"/>
      <c r="C507" s="136"/>
      <c r="D507" s="136"/>
      <c r="E507" s="136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</row>
    <row r="508" spans="2:15">
      <c r="B508" s="136"/>
      <c r="C508" s="136"/>
      <c r="D508" s="136"/>
      <c r="E508" s="136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</row>
    <row r="509" spans="2:15">
      <c r="B509" s="136"/>
      <c r="C509" s="136"/>
      <c r="D509" s="136"/>
      <c r="E509" s="136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</row>
    <row r="510" spans="2:15">
      <c r="B510" s="136"/>
      <c r="C510" s="136"/>
      <c r="D510" s="136"/>
      <c r="E510" s="136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</row>
    <row r="511" spans="2:15">
      <c r="B511" s="136"/>
      <c r="C511" s="136"/>
      <c r="D511" s="136"/>
      <c r="E511" s="136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</row>
    <row r="512" spans="2:15">
      <c r="B512" s="136"/>
      <c r="C512" s="136"/>
      <c r="D512" s="136"/>
      <c r="E512" s="136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</row>
    <row r="513" spans="2:15">
      <c r="B513" s="136"/>
      <c r="C513" s="136"/>
      <c r="D513" s="136"/>
      <c r="E513" s="136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</row>
    <row r="514" spans="2:15">
      <c r="B514" s="136"/>
      <c r="C514" s="136"/>
      <c r="D514" s="136"/>
      <c r="E514" s="136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</row>
    <row r="515" spans="2:15">
      <c r="B515" s="136"/>
      <c r="C515" s="136"/>
      <c r="D515" s="136"/>
      <c r="E515" s="136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</row>
    <row r="516" spans="2:15">
      <c r="B516" s="136"/>
      <c r="C516" s="136"/>
      <c r="D516" s="136"/>
      <c r="E516" s="136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</row>
    <row r="517" spans="2:15">
      <c r="B517" s="136"/>
      <c r="C517" s="136"/>
      <c r="D517" s="136"/>
      <c r="E517" s="136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</row>
    <row r="518" spans="2:15">
      <c r="B518" s="136"/>
      <c r="C518" s="136"/>
      <c r="D518" s="136"/>
      <c r="E518" s="136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</row>
    <row r="519" spans="2:15">
      <c r="B519" s="136"/>
      <c r="C519" s="136"/>
      <c r="D519" s="136"/>
      <c r="E519" s="136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</row>
    <row r="520" spans="2:15">
      <c r="B520" s="136"/>
      <c r="C520" s="136"/>
      <c r="D520" s="136"/>
      <c r="E520" s="136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</row>
    <row r="521" spans="2:15">
      <c r="B521" s="136"/>
      <c r="C521" s="136"/>
      <c r="D521" s="136"/>
      <c r="E521" s="136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</row>
    <row r="522" spans="2:15">
      <c r="B522" s="136"/>
      <c r="C522" s="136"/>
      <c r="D522" s="136"/>
      <c r="E522" s="136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</row>
    <row r="523" spans="2:15">
      <c r="B523" s="136"/>
      <c r="C523" s="136"/>
      <c r="D523" s="136"/>
      <c r="E523" s="136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</row>
    <row r="524" spans="2:15">
      <c r="B524" s="136"/>
      <c r="C524" s="136"/>
      <c r="D524" s="136"/>
      <c r="E524" s="136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</row>
    <row r="525" spans="2:15">
      <c r="B525" s="136"/>
      <c r="C525" s="136"/>
      <c r="D525" s="136"/>
      <c r="E525" s="136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8 B30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8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3.140625" style="1" bestFit="1" customWidth="1"/>
    <col min="8" max="8" width="6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148</v>
      </c>
      <c r="C1" s="67" t="s" vm="1">
        <v>236</v>
      </c>
    </row>
    <row r="2" spans="2:12">
      <c r="B2" s="46" t="s">
        <v>147</v>
      </c>
      <c r="C2" s="67" t="s">
        <v>237</v>
      </c>
    </row>
    <row r="3" spans="2:12">
      <c r="B3" s="46" t="s">
        <v>149</v>
      </c>
      <c r="C3" s="67" t="s">
        <v>238</v>
      </c>
    </row>
    <row r="4" spans="2:12">
      <c r="B4" s="46" t="s">
        <v>150</v>
      </c>
      <c r="C4" s="67">
        <v>2102</v>
      </c>
    </row>
    <row r="6" spans="2:12" ht="26.25" customHeight="1">
      <c r="B6" s="180" t="s">
        <v>176</v>
      </c>
      <c r="C6" s="181"/>
      <c r="D6" s="181"/>
      <c r="E6" s="181"/>
      <c r="F6" s="181"/>
      <c r="G6" s="181"/>
      <c r="H6" s="181"/>
      <c r="I6" s="181"/>
      <c r="J6" s="181"/>
      <c r="K6" s="181"/>
      <c r="L6" s="182"/>
    </row>
    <row r="7" spans="2:12" ht="26.25" customHeight="1">
      <c r="B7" s="180" t="s">
        <v>96</v>
      </c>
      <c r="C7" s="181"/>
      <c r="D7" s="181"/>
      <c r="E7" s="181"/>
      <c r="F7" s="181"/>
      <c r="G7" s="181"/>
      <c r="H7" s="181"/>
      <c r="I7" s="181"/>
      <c r="J7" s="181"/>
      <c r="K7" s="181"/>
      <c r="L7" s="182"/>
    </row>
    <row r="8" spans="2:12" s="3" customFormat="1" ht="78.75">
      <c r="B8" s="21" t="s">
        <v>118</v>
      </c>
      <c r="C8" s="29" t="s">
        <v>46</v>
      </c>
      <c r="D8" s="29" t="s">
        <v>121</v>
      </c>
      <c r="E8" s="29" t="s">
        <v>67</v>
      </c>
      <c r="F8" s="29" t="s">
        <v>105</v>
      </c>
      <c r="G8" s="29" t="s">
        <v>212</v>
      </c>
      <c r="H8" s="29" t="s">
        <v>211</v>
      </c>
      <c r="I8" s="29" t="s">
        <v>63</v>
      </c>
      <c r="J8" s="29" t="s">
        <v>60</v>
      </c>
      <c r="K8" s="29" t="s">
        <v>151</v>
      </c>
      <c r="L8" s="65" t="s">
        <v>153</v>
      </c>
    </row>
    <row r="9" spans="2:12" s="3" customFormat="1" ht="25.5">
      <c r="B9" s="14"/>
      <c r="C9" s="15"/>
      <c r="D9" s="15"/>
      <c r="E9" s="15"/>
      <c r="F9" s="15"/>
      <c r="G9" s="15" t="s">
        <v>219</v>
      </c>
      <c r="H9" s="15"/>
      <c r="I9" s="15" t="s">
        <v>215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1" t="s">
        <v>50</v>
      </c>
      <c r="C11" s="73"/>
      <c r="D11" s="73"/>
      <c r="E11" s="73"/>
      <c r="F11" s="73"/>
      <c r="G11" s="83"/>
      <c r="H11" s="85"/>
      <c r="I11" s="83">
        <v>556.68297760100006</v>
      </c>
      <c r="J11" s="73"/>
      <c r="K11" s="84">
        <f>IFERROR(I11/$I$11,0)</f>
        <v>1</v>
      </c>
      <c r="L11" s="84">
        <f>I11/'סכום נכסי הקרן'!$C$42</f>
        <v>8.9639304892904059E-6</v>
      </c>
    </row>
    <row r="12" spans="2:12" s="4" customFormat="1" ht="18" customHeight="1">
      <c r="B12" s="90" t="s">
        <v>24</v>
      </c>
      <c r="C12" s="73"/>
      <c r="D12" s="73"/>
      <c r="E12" s="73"/>
      <c r="F12" s="73"/>
      <c r="G12" s="83"/>
      <c r="H12" s="85"/>
      <c r="I12" s="83">
        <v>411.7149328700001</v>
      </c>
      <c r="J12" s="73"/>
      <c r="K12" s="84">
        <f t="shared" ref="K12:K20" si="0">IFERROR(I12/$I$11,0)</f>
        <v>0.73958599317023643</v>
      </c>
      <c r="L12" s="84">
        <f>I12/'סכום נכסי הקרן'!$C$42</f>
        <v>6.6295974336308078E-6</v>
      </c>
    </row>
    <row r="13" spans="2:12">
      <c r="B13" s="92" t="s">
        <v>1677</v>
      </c>
      <c r="C13" s="71"/>
      <c r="D13" s="71"/>
      <c r="E13" s="71"/>
      <c r="F13" s="71"/>
      <c r="G13" s="80"/>
      <c r="H13" s="82"/>
      <c r="I13" s="80">
        <v>411.7149328700001</v>
      </c>
      <c r="J13" s="71"/>
      <c r="K13" s="81">
        <f t="shared" si="0"/>
        <v>0.73958599317023643</v>
      </c>
      <c r="L13" s="81">
        <f>I13/'סכום נכסי הקרן'!$C$42</f>
        <v>6.6295974336308078E-6</v>
      </c>
    </row>
    <row r="14" spans="2:12">
      <c r="B14" s="76" t="s">
        <v>1678</v>
      </c>
      <c r="C14" s="73" t="s">
        <v>1679</v>
      </c>
      <c r="D14" s="86" t="s">
        <v>122</v>
      </c>
      <c r="E14" s="86" t="s">
        <v>308</v>
      </c>
      <c r="F14" s="86" t="s">
        <v>135</v>
      </c>
      <c r="G14" s="83">
        <v>3763706.1393690007</v>
      </c>
      <c r="H14" s="85">
        <v>8.1999999999999993</v>
      </c>
      <c r="I14" s="83">
        <v>308.62390342800006</v>
      </c>
      <c r="J14" s="84">
        <v>4.310190938237151E-2</v>
      </c>
      <c r="K14" s="84">
        <f t="shared" si="0"/>
        <v>0.55439795331626762</v>
      </c>
      <c r="L14" s="84">
        <f>I14/'סכום נכסי הקרן'!$C$42</f>
        <v>4.9695847169318903E-6</v>
      </c>
    </row>
    <row r="15" spans="2:12">
      <c r="B15" s="76" t="s">
        <v>1680</v>
      </c>
      <c r="C15" s="73" t="s">
        <v>1681</v>
      </c>
      <c r="D15" s="86" t="s">
        <v>122</v>
      </c>
      <c r="E15" s="86" t="s">
        <v>160</v>
      </c>
      <c r="F15" s="86" t="s">
        <v>135</v>
      </c>
      <c r="G15" s="83">
        <v>1010696.3670750001</v>
      </c>
      <c r="H15" s="85">
        <v>10.199999999999999</v>
      </c>
      <c r="I15" s="83">
        <v>103.09102944200001</v>
      </c>
      <c r="J15" s="84">
        <v>6.7400660996663767E-2</v>
      </c>
      <c r="K15" s="84">
        <f t="shared" si="0"/>
        <v>0.18518803985396878</v>
      </c>
      <c r="L15" s="84">
        <f>I15/'סכום נכסי הקרן'!$C$42</f>
        <v>1.6600127166989175E-6</v>
      </c>
    </row>
    <row r="16" spans="2:12">
      <c r="B16" s="72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90" t="s">
        <v>41</v>
      </c>
      <c r="C17" s="73"/>
      <c r="D17" s="73"/>
      <c r="E17" s="73"/>
      <c r="F17" s="73"/>
      <c r="G17" s="83"/>
      <c r="H17" s="85"/>
      <c r="I17" s="83">
        <v>144.96804473100002</v>
      </c>
      <c r="J17" s="73"/>
      <c r="K17" s="84">
        <f t="shared" si="0"/>
        <v>0.26041400682976368</v>
      </c>
      <c r="L17" s="84">
        <f>I17/'סכום נכסי הקרן'!$C$42</f>
        <v>2.3343330556595989E-6</v>
      </c>
    </row>
    <row r="18" spans="2:12">
      <c r="B18" s="92" t="s">
        <v>1682</v>
      </c>
      <c r="C18" s="71"/>
      <c r="D18" s="71"/>
      <c r="E18" s="71"/>
      <c r="F18" s="71"/>
      <c r="G18" s="80"/>
      <c r="H18" s="82"/>
      <c r="I18" s="80">
        <v>144.96804473100002</v>
      </c>
      <c r="J18" s="71"/>
      <c r="K18" s="81">
        <f t="shared" si="0"/>
        <v>0.26041400682976368</v>
      </c>
      <c r="L18" s="81">
        <f>I18/'סכום נכסי הקרן'!$C$42</f>
        <v>2.3343330556595989E-6</v>
      </c>
    </row>
    <row r="19" spans="2:12">
      <c r="B19" s="76" t="s">
        <v>1683</v>
      </c>
      <c r="C19" s="73" t="s">
        <v>1684</v>
      </c>
      <c r="D19" s="86" t="s">
        <v>1358</v>
      </c>
      <c r="E19" s="86" t="s">
        <v>721</v>
      </c>
      <c r="F19" s="86" t="s">
        <v>134</v>
      </c>
      <c r="G19" s="83">
        <v>152557.94220000002</v>
      </c>
      <c r="H19" s="85">
        <v>23</v>
      </c>
      <c r="I19" s="83">
        <v>134.17776132399999</v>
      </c>
      <c r="J19" s="84">
        <v>4.5676030598802405E-3</v>
      </c>
      <c r="K19" s="84">
        <f t="shared" si="0"/>
        <v>0.2410308321304038</v>
      </c>
      <c r="L19" s="84">
        <f>I19/'סכום נכסי הקרן'!$C$42</f>
        <v>2.1605836249927641E-6</v>
      </c>
    </row>
    <row r="20" spans="2:12">
      <c r="B20" s="76" t="s">
        <v>1685</v>
      </c>
      <c r="C20" s="73" t="s">
        <v>1686</v>
      </c>
      <c r="D20" s="86" t="s">
        <v>1380</v>
      </c>
      <c r="E20" s="86" t="s">
        <v>788</v>
      </c>
      <c r="F20" s="86" t="s">
        <v>134</v>
      </c>
      <c r="G20" s="83">
        <v>40310.385068000011</v>
      </c>
      <c r="H20" s="85">
        <v>7</v>
      </c>
      <c r="I20" s="83">
        <v>10.790283407000002</v>
      </c>
      <c r="J20" s="84">
        <v>1.5932958524901191E-3</v>
      </c>
      <c r="K20" s="84">
        <f t="shared" si="0"/>
        <v>1.9383174699359833E-2</v>
      </c>
      <c r="L20" s="84">
        <f>I20/'סכום נכסי הקרן'!$C$42</f>
        <v>1.7374943066683402E-7</v>
      </c>
    </row>
    <row r="21" spans="2:12">
      <c r="B21" s="72"/>
      <c r="C21" s="73"/>
      <c r="D21" s="73"/>
      <c r="E21" s="73"/>
      <c r="F21" s="73"/>
      <c r="G21" s="83"/>
      <c r="H21" s="85"/>
      <c r="I21" s="73"/>
      <c r="J21" s="73"/>
      <c r="K21" s="84"/>
      <c r="L21" s="73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141" t="s">
        <v>227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141" t="s">
        <v>114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141" t="s">
        <v>210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141" t="s">
        <v>218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136"/>
      <c r="C121" s="136"/>
      <c r="D121" s="137"/>
      <c r="E121" s="137"/>
      <c r="F121" s="137"/>
      <c r="G121" s="137"/>
      <c r="H121" s="137"/>
      <c r="I121" s="137"/>
      <c r="J121" s="137"/>
      <c r="K121" s="137"/>
      <c r="L121" s="137"/>
    </row>
    <row r="122" spans="2:12">
      <c r="B122" s="136"/>
      <c r="C122" s="136"/>
      <c r="D122" s="137"/>
      <c r="E122" s="137"/>
      <c r="F122" s="137"/>
      <c r="G122" s="137"/>
      <c r="H122" s="137"/>
      <c r="I122" s="137"/>
      <c r="J122" s="137"/>
      <c r="K122" s="137"/>
      <c r="L122" s="137"/>
    </row>
    <row r="123" spans="2:12">
      <c r="B123" s="136"/>
      <c r="C123" s="136"/>
      <c r="D123" s="137"/>
      <c r="E123" s="137"/>
      <c r="F123" s="137"/>
      <c r="G123" s="137"/>
      <c r="H123" s="137"/>
      <c r="I123" s="137"/>
      <c r="J123" s="137"/>
      <c r="K123" s="137"/>
      <c r="L123" s="137"/>
    </row>
    <row r="124" spans="2:12">
      <c r="B124" s="136"/>
      <c r="C124" s="136"/>
      <c r="D124" s="137"/>
      <c r="E124" s="137"/>
      <c r="F124" s="137"/>
      <c r="G124" s="137"/>
      <c r="H124" s="137"/>
      <c r="I124" s="137"/>
      <c r="J124" s="137"/>
      <c r="K124" s="137"/>
      <c r="L124" s="137"/>
    </row>
    <row r="125" spans="2:12">
      <c r="B125" s="136"/>
      <c r="C125" s="136"/>
      <c r="D125" s="137"/>
      <c r="E125" s="137"/>
      <c r="F125" s="137"/>
      <c r="G125" s="137"/>
      <c r="H125" s="137"/>
      <c r="I125" s="137"/>
      <c r="J125" s="137"/>
      <c r="K125" s="137"/>
      <c r="L125" s="137"/>
    </row>
    <row r="126" spans="2:12">
      <c r="B126" s="136"/>
      <c r="C126" s="136"/>
      <c r="D126" s="137"/>
      <c r="E126" s="137"/>
      <c r="F126" s="137"/>
      <c r="G126" s="137"/>
      <c r="H126" s="137"/>
      <c r="I126" s="137"/>
      <c r="J126" s="137"/>
      <c r="K126" s="137"/>
      <c r="L126" s="137"/>
    </row>
    <row r="127" spans="2:12">
      <c r="B127" s="136"/>
      <c r="C127" s="136"/>
      <c r="D127" s="137"/>
      <c r="E127" s="137"/>
      <c r="F127" s="137"/>
      <c r="G127" s="137"/>
      <c r="H127" s="137"/>
      <c r="I127" s="137"/>
      <c r="J127" s="137"/>
      <c r="K127" s="137"/>
      <c r="L127" s="137"/>
    </row>
    <row r="128" spans="2:12">
      <c r="B128" s="136"/>
      <c r="C128" s="136"/>
      <c r="D128" s="137"/>
      <c r="E128" s="137"/>
      <c r="F128" s="137"/>
      <c r="G128" s="137"/>
      <c r="H128" s="137"/>
      <c r="I128" s="137"/>
      <c r="J128" s="137"/>
      <c r="K128" s="137"/>
      <c r="L128" s="137"/>
    </row>
    <row r="129" spans="2:12">
      <c r="B129" s="136"/>
      <c r="C129" s="136"/>
      <c r="D129" s="137"/>
      <c r="E129" s="137"/>
      <c r="F129" s="137"/>
      <c r="G129" s="137"/>
      <c r="H129" s="137"/>
      <c r="I129" s="137"/>
      <c r="J129" s="137"/>
      <c r="K129" s="137"/>
      <c r="L129" s="137"/>
    </row>
    <row r="130" spans="2:12">
      <c r="B130" s="136"/>
      <c r="C130" s="136"/>
      <c r="D130" s="137"/>
      <c r="E130" s="137"/>
      <c r="F130" s="137"/>
      <c r="G130" s="137"/>
      <c r="H130" s="137"/>
      <c r="I130" s="137"/>
      <c r="J130" s="137"/>
      <c r="K130" s="137"/>
      <c r="L130" s="137"/>
    </row>
    <row r="131" spans="2:12">
      <c r="B131" s="136"/>
      <c r="C131" s="136"/>
      <c r="D131" s="137"/>
      <c r="E131" s="137"/>
      <c r="F131" s="137"/>
      <c r="G131" s="137"/>
      <c r="H131" s="137"/>
      <c r="I131" s="137"/>
      <c r="J131" s="137"/>
      <c r="K131" s="137"/>
      <c r="L131" s="137"/>
    </row>
    <row r="132" spans="2:12">
      <c r="B132" s="136"/>
      <c r="C132" s="136"/>
      <c r="D132" s="137"/>
      <c r="E132" s="137"/>
      <c r="F132" s="137"/>
      <c r="G132" s="137"/>
      <c r="H132" s="137"/>
      <c r="I132" s="137"/>
      <c r="J132" s="137"/>
      <c r="K132" s="137"/>
      <c r="L132" s="137"/>
    </row>
    <row r="133" spans="2:12">
      <c r="B133" s="136"/>
      <c r="C133" s="136"/>
      <c r="D133" s="137"/>
      <c r="E133" s="137"/>
      <c r="F133" s="137"/>
      <c r="G133" s="137"/>
      <c r="H133" s="137"/>
      <c r="I133" s="137"/>
      <c r="J133" s="137"/>
      <c r="K133" s="137"/>
      <c r="L133" s="137"/>
    </row>
    <row r="134" spans="2:12">
      <c r="B134" s="136"/>
      <c r="C134" s="136"/>
      <c r="D134" s="137"/>
      <c r="E134" s="137"/>
      <c r="F134" s="137"/>
      <c r="G134" s="137"/>
      <c r="H134" s="137"/>
      <c r="I134" s="137"/>
      <c r="J134" s="137"/>
      <c r="K134" s="137"/>
      <c r="L134" s="137"/>
    </row>
    <row r="135" spans="2:12">
      <c r="B135" s="136"/>
      <c r="C135" s="136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2:12">
      <c r="B136" s="136"/>
      <c r="C136" s="136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2:12">
      <c r="B137" s="136"/>
      <c r="C137" s="136"/>
      <c r="D137" s="137"/>
      <c r="E137" s="137"/>
      <c r="F137" s="137"/>
      <c r="G137" s="137"/>
      <c r="H137" s="137"/>
      <c r="I137" s="137"/>
      <c r="J137" s="137"/>
      <c r="K137" s="137"/>
      <c r="L137" s="137"/>
    </row>
    <row r="138" spans="2:12">
      <c r="B138" s="136"/>
      <c r="C138" s="136"/>
      <c r="D138" s="137"/>
      <c r="E138" s="137"/>
      <c r="F138" s="137"/>
      <c r="G138" s="137"/>
      <c r="H138" s="137"/>
      <c r="I138" s="137"/>
      <c r="J138" s="137"/>
      <c r="K138" s="137"/>
      <c r="L138" s="137"/>
    </row>
    <row r="139" spans="2:12">
      <c r="B139" s="136"/>
      <c r="C139" s="136"/>
      <c r="D139" s="137"/>
      <c r="E139" s="137"/>
      <c r="F139" s="137"/>
      <c r="G139" s="137"/>
      <c r="H139" s="137"/>
      <c r="I139" s="137"/>
      <c r="J139" s="137"/>
      <c r="K139" s="137"/>
      <c r="L139" s="137"/>
    </row>
    <row r="140" spans="2:12">
      <c r="B140" s="136"/>
      <c r="C140" s="136"/>
      <c r="D140" s="137"/>
      <c r="E140" s="137"/>
      <c r="F140" s="137"/>
      <c r="G140" s="137"/>
      <c r="H140" s="137"/>
      <c r="I140" s="137"/>
      <c r="J140" s="137"/>
      <c r="K140" s="137"/>
      <c r="L140" s="137"/>
    </row>
    <row r="141" spans="2:12">
      <c r="B141" s="136"/>
      <c r="C141" s="136"/>
      <c r="D141" s="137"/>
      <c r="E141" s="137"/>
      <c r="F141" s="137"/>
      <c r="G141" s="137"/>
      <c r="H141" s="137"/>
      <c r="I141" s="137"/>
      <c r="J141" s="137"/>
      <c r="K141" s="137"/>
      <c r="L141" s="137"/>
    </row>
    <row r="142" spans="2:12">
      <c r="B142" s="136"/>
      <c r="C142" s="136"/>
      <c r="D142" s="137"/>
      <c r="E142" s="137"/>
      <c r="F142" s="137"/>
      <c r="G142" s="137"/>
      <c r="H142" s="137"/>
      <c r="I142" s="137"/>
      <c r="J142" s="137"/>
      <c r="K142" s="137"/>
      <c r="L142" s="137"/>
    </row>
    <row r="143" spans="2:12">
      <c r="B143" s="136"/>
      <c r="C143" s="136"/>
      <c r="D143" s="137"/>
      <c r="E143" s="137"/>
      <c r="F143" s="137"/>
      <c r="G143" s="137"/>
      <c r="H143" s="137"/>
      <c r="I143" s="137"/>
      <c r="J143" s="137"/>
      <c r="K143" s="137"/>
      <c r="L143" s="137"/>
    </row>
    <row r="144" spans="2:12">
      <c r="B144" s="136"/>
      <c r="C144" s="136"/>
      <c r="D144" s="137"/>
      <c r="E144" s="137"/>
      <c r="F144" s="137"/>
      <c r="G144" s="137"/>
      <c r="H144" s="137"/>
      <c r="I144" s="137"/>
      <c r="J144" s="137"/>
      <c r="K144" s="137"/>
      <c r="L144" s="137"/>
    </row>
    <row r="145" spans="2:12">
      <c r="B145" s="136"/>
      <c r="C145" s="136"/>
      <c r="D145" s="137"/>
      <c r="E145" s="137"/>
      <c r="F145" s="137"/>
      <c r="G145" s="137"/>
      <c r="H145" s="137"/>
      <c r="I145" s="137"/>
      <c r="J145" s="137"/>
      <c r="K145" s="137"/>
      <c r="L145" s="137"/>
    </row>
    <row r="146" spans="2:12">
      <c r="B146" s="136"/>
      <c r="C146" s="136"/>
      <c r="D146" s="137"/>
      <c r="E146" s="137"/>
      <c r="F146" s="137"/>
      <c r="G146" s="137"/>
      <c r="H146" s="137"/>
      <c r="I146" s="137"/>
      <c r="J146" s="137"/>
      <c r="K146" s="137"/>
      <c r="L146" s="137"/>
    </row>
    <row r="147" spans="2:12">
      <c r="B147" s="136"/>
      <c r="C147" s="136"/>
      <c r="D147" s="137"/>
      <c r="E147" s="137"/>
      <c r="F147" s="137"/>
      <c r="G147" s="137"/>
      <c r="H147" s="137"/>
      <c r="I147" s="137"/>
      <c r="J147" s="137"/>
      <c r="K147" s="137"/>
      <c r="L147" s="137"/>
    </row>
    <row r="148" spans="2:12">
      <c r="B148" s="136"/>
      <c r="C148" s="136"/>
      <c r="D148" s="137"/>
      <c r="E148" s="137"/>
      <c r="F148" s="137"/>
      <c r="G148" s="137"/>
      <c r="H148" s="137"/>
      <c r="I148" s="137"/>
      <c r="J148" s="137"/>
      <c r="K148" s="137"/>
      <c r="L148" s="137"/>
    </row>
    <row r="149" spans="2:12">
      <c r="B149" s="136"/>
      <c r="C149" s="136"/>
      <c r="D149" s="137"/>
      <c r="E149" s="137"/>
      <c r="F149" s="137"/>
      <c r="G149" s="137"/>
      <c r="H149" s="137"/>
      <c r="I149" s="137"/>
      <c r="J149" s="137"/>
      <c r="K149" s="137"/>
      <c r="L149" s="137"/>
    </row>
    <row r="150" spans="2:12">
      <c r="B150" s="136"/>
      <c r="C150" s="136"/>
      <c r="D150" s="137"/>
      <c r="E150" s="137"/>
      <c r="F150" s="137"/>
      <c r="G150" s="137"/>
      <c r="H150" s="137"/>
      <c r="I150" s="137"/>
      <c r="J150" s="137"/>
      <c r="K150" s="137"/>
      <c r="L150" s="137"/>
    </row>
    <row r="151" spans="2:12">
      <c r="B151" s="136"/>
      <c r="C151" s="136"/>
      <c r="D151" s="137"/>
      <c r="E151" s="137"/>
      <c r="F151" s="137"/>
      <c r="G151" s="137"/>
      <c r="H151" s="137"/>
      <c r="I151" s="137"/>
      <c r="J151" s="137"/>
      <c r="K151" s="137"/>
      <c r="L151" s="137"/>
    </row>
    <row r="152" spans="2:12">
      <c r="B152" s="136"/>
      <c r="C152" s="136"/>
      <c r="D152" s="137"/>
      <c r="E152" s="137"/>
      <c r="F152" s="137"/>
      <c r="G152" s="137"/>
      <c r="H152" s="137"/>
      <c r="I152" s="137"/>
      <c r="J152" s="137"/>
      <c r="K152" s="137"/>
      <c r="L152" s="137"/>
    </row>
    <row r="153" spans="2:12">
      <c r="B153" s="136"/>
      <c r="C153" s="136"/>
      <c r="D153" s="137"/>
      <c r="E153" s="137"/>
      <c r="F153" s="137"/>
      <c r="G153" s="137"/>
      <c r="H153" s="137"/>
      <c r="I153" s="137"/>
      <c r="J153" s="137"/>
      <c r="K153" s="137"/>
      <c r="L153" s="137"/>
    </row>
    <row r="154" spans="2:12">
      <c r="B154" s="136"/>
      <c r="C154" s="136"/>
      <c r="D154" s="137"/>
      <c r="E154" s="137"/>
      <c r="F154" s="137"/>
      <c r="G154" s="137"/>
      <c r="H154" s="137"/>
      <c r="I154" s="137"/>
      <c r="J154" s="137"/>
      <c r="K154" s="137"/>
      <c r="L154" s="137"/>
    </row>
    <row r="155" spans="2:12">
      <c r="B155" s="136"/>
      <c r="C155" s="136"/>
      <c r="D155" s="137"/>
      <c r="E155" s="137"/>
      <c r="F155" s="137"/>
      <c r="G155" s="137"/>
      <c r="H155" s="137"/>
      <c r="I155" s="137"/>
      <c r="J155" s="137"/>
      <c r="K155" s="137"/>
      <c r="L155" s="137"/>
    </row>
    <row r="156" spans="2:12">
      <c r="B156" s="136"/>
      <c r="C156" s="136"/>
      <c r="D156" s="137"/>
      <c r="E156" s="137"/>
      <c r="F156" s="137"/>
      <c r="G156" s="137"/>
      <c r="H156" s="137"/>
      <c r="I156" s="137"/>
      <c r="J156" s="137"/>
      <c r="K156" s="137"/>
      <c r="L156" s="137"/>
    </row>
    <row r="157" spans="2:12">
      <c r="B157" s="136"/>
      <c r="C157" s="136"/>
      <c r="D157" s="137"/>
      <c r="E157" s="137"/>
      <c r="F157" s="137"/>
      <c r="G157" s="137"/>
      <c r="H157" s="137"/>
      <c r="I157" s="137"/>
      <c r="J157" s="137"/>
      <c r="K157" s="137"/>
      <c r="L157" s="137"/>
    </row>
    <row r="158" spans="2:12">
      <c r="B158" s="136"/>
      <c r="C158" s="136"/>
      <c r="D158" s="137"/>
      <c r="E158" s="137"/>
      <c r="F158" s="137"/>
      <c r="G158" s="137"/>
      <c r="H158" s="137"/>
      <c r="I158" s="137"/>
      <c r="J158" s="137"/>
      <c r="K158" s="137"/>
      <c r="L158" s="137"/>
    </row>
    <row r="159" spans="2:12">
      <c r="B159" s="136"/>
      <c r="C159" s="136"/>
      <c r="D159" s="137"/>
      <c r="E159" s="137"/>
      <c r="F159" s="137"/>
      <c r="G159" s="137"/>
      <c r="H159" s="137"/>
      <c r="I159" s="137"/>
      <c r="J159" s="137"/>
      <c r="K159" s="137"/>
      <c r="L159" s="137"/>
    </row>
    <row r="160" spans="2:12">
      <c r="B160" s="136"/>
      <c r="C160" s="136"/>
      <c r="D160" s="137"/>
      <c r="E160" s="137"/>
      <c r="F160" s="137"/>
      <c r="G160" s="137"/>
      <c r="H160" s="137"/>
      <c r="I160" s="137"/>
      <c r="J160" s="137"/>
      <c r="K160" s="137"/>
      <c r="L160" s="137"/>
    </row>
    <row r="161" spans="2:12">
      <c r="B161" s="136"/>
      <c r="C161" s="136"/>
      <c r="D161" s="137"/>
      <c r="E161" s="137"/>
      <c r="F161" s="137"/>
      <c r="G161" s="137"/>
      <c r="H161" s="137"/>
      <c r="I161" s="137"/>
      <c r="J161" s="137"/>
      <c r="K161" s="137"/>
      <c r="L161" s="137"/>
    </row>
    <row r="162" spans="2:12">
      <c r="B162" s="136"/>
      <c r="C162" s="136"/>
      <c r="D162" s="137"/>
      <c r="E162" s="137"/>
      <c r="F162" s="137"/>
      <c r="G162" s="137"/>
      <c r="H162" s="137"/>
      <c r="I162" s="137"/>
      <c r="J162" s="137"/>
      <c r="K162" s="137"/>
      <c r="L162" s="137"/>
    </row>
    <row r="163" spans="2:12">
      <c r="B163" s="136"/>
      <c r="C163" s="136"/>
      <c r="D163" s="137"/>
      <c r="E163" s="137"/>
      <c r="F163" s="137"/>
      <c r="G163" s="137"/>
      <c r="H163" s="137"/>
      <c r="I163" s="137"/>
      <c r="J163" s="137"/>
      <c r="K163" s="137"/>
      <c r="L163" s="137"/>
    </row>
    <row r="164" spans="2:12">
      <c r="B164" s="136"/>
      <c r="C164" s="136"/>
      <c r="D164" s="137"/>
      <c r="E164" s="137"/>
      <c r="F164" s="137"/>
      <c r="G164" s="137"/>
      <c r="H164" s="137"/>
      <c r="I164" s="137"/>
      <c r="J164" s="137"/>
      <c r="K164" s="137"/>
      <c r="L164" s="137"/>
    </row>
    <row r="165" spans="2:12">
      <c r="B165" s="136"/>
      <c r="C165" s="136"/>
      <c r="D165" s="137"/>
      <c r="E165" s="137"/>
      <c r="F165" s="137"/>
      <c r="G165" s="137"/>
      <c r="H165" s="137"/>
      <c r="I165" s="137"/>
      <c r="J165" s="137"/>
      <c r="K165" s="137"/>
      <c r="L165" s="137"/>
    </row>
    <row r="166" spans="2:12">
      <c r="B166" s="136"/>
      <c r="C166" s="136"/>
      <c r="D166" s="137"/>
      <c r="E166" s="137"/>
      <c r="F166" s="137"/>
      <c r="G166" s="137"/>
      <c r="H166" s="137"/>
      <c r="I166" s="137"/>
      <c r="J166" s="137"/>
      <c r="K166" s="137"/>
      <c r="L166" s="137"/>
    </row>
    <row r="167" spans="2:12">
      <c r="B167" s="136"/>
      <c r="C167" s="136"/>
      <c r="D167" s="137"/>
      <c r="E167" s="137"/>
      <c r="F167" s="137"/>
      <c r="G167" s="137"/>
      <c r="H167" s="137"/>
      <c r="I167" s="137"/>
      <c r="J167" s="137"/>
      <c r="K167" s="137"/>
      <c r="L167" s="137"/>
    </row>
    <row r="168" spans="2:12">
      <c r="B168" s="136"/>
      <c r="C168" s="136"/>
      <c r="D168" s="137"/>
      <c r="E168" s="137"/>
      <c r="F168" s="137"/>
      <c r="G168" s="137"/>
      <c r="H168" s="137"/>
      <c r="I168" s="137"/>
      <c r="J168" s="137"/>
      <c r="K168" s="137"/>
      <c r="L168" s="137"/>
    </row>
    <row r="169" spans="2:12">
      <c r="B169" s="136"/>
      <c r="C169" s="136"/>
      <c r="D169" s="137"/>
      <c r="E169" s="137"/>
      <c r="F169" s="137"/>
      <c r="G169" s="137"/>
      <c r="H169" s="137"/>
      <c r="I169" s="137"/>
      <c r="J169" s="137"/>
      <c r="K169" s="137"/>
      <c r="L169" s="137"/>
    </row>
    <row r="170" spans="2:12">
      <c r="B170" s="136"/>
      <c r="C170" s="136"/>
      <c r="D170" s="137"/>
      <c r="E170" s="137"/>
      <c r="F170" s="137"/>
      <c r="G170" s="137"/>
      <c r="H170" s="137"/>
      <c r="I170" s="137"/>
      <c r="J170" s="137"/>
      <c r="K170" s="137"/>
      <c r="L170" s="137"/>
    </row>
    <row r="171" spans="2:12">
      <c r="B171" s="136"/>
      <c r="C171" s="136"/>
      <c r="D171" s="137"/>
      <c r="E171" s="137"/>
      <c r="F171" s="137"/>
      <c r="G171" s="137"/>
      <c r="H171" s="137"/>
      <c r="I171" s="137"/>
      <c r="J171" s="137"/>
      <c r="K171" s="137"/>
      <c r="L171" s="137"/>
    </row>
    <row r="172" spans="2:12">
      <c r="B172" s="136"/>
      <c r="C172" s="136"/>
      <c r="D172" s="137"/>
      <c r="E172" s="137"/>
      <c r="F172" s="137"/>
      <c r="G172" s="137"/>
      <c r="H172" s="137"/>
      <c r="I172" s="137"/>
      <c r="J172" s="137"/>
      <c r="K172" s="137"/>
      <c r="L172" s="137"/>
    </row>
    <row r="173" spans="2:12">
      <c r="B173" s="136"/>
      <c r="C173" s="136"/>
      <c r="D173" s="137"/>
      <c r="E173" s="137"/>
      <c r="F173" s="137"/>
      <c r="G173" s="137"/>
      <c r="H173" s="137"/>
      <c r="I173" s="137"/>
      <c r="J173" s="137"/>
      <c r="K173" s="137"/>
      <c r="L173" s="137"/>
    </row>
    <row r="174" spans="2:12">
      <c r="B174" s="136"/>
      <c r="C174" s="136"/>
      <c r="D174" s="137"/>
      <c r="E174" s="137"/>
      <c r="F174" s="137"/>
      <c r="G174" s="137"/>
      <c r="H174" s="137"/>
      <c r="I174" s="137"/>
      <c r="J174" s="137"/>
      <c r="K174" s="137"/>
      <c r="L174" s="137"/>
    </row>
    <row r="175" spans="2:12">
      <c r="B175" s="136"/>
      <c r="C175" s="136"/>
      <c r="D175" s="137"/>
      <c r="E175" s="137"/>
      <c r="F175" s="137"/>
      <c r="G175" s="137"/>
      <c r="H175" s="137"/>
      <c r="I175" s="137"/>
      <c r="J175" s="137"/>
      <c r="K175" s="137"/>
      <c r="L175" s="137"/>
    </row>
    <row r="176" spans="2:12">
      <c r="B176" s="136"/>
      <c r="C176" s="136"/>
      <c r="D176" s="137"/>
      <c r="E176" s="137"/>
      <c r="F176" s="137"/>
      <c r="G176" s="137"/>
      <c r="H176" s="137"/>
      <c r="I176" s="137"/>
      <c r="J176" s="137"/>
      <c r="K176" s="137"/>
      <c r="L176" s="137"/>
    </row>
    <row r="177" spans="2:12">
      <c r="B177" s="136"/>
      <c r="C177" s="136"/>
      <c r="D177" s="137"/>
      <c r="E177" s="137"/>
      <c r="F177" s="137"/>
      <c r="G177" s="137"/>
      <c r="H177" s="137"/>
      <c r="I177" s="137"/>
      <c r="J177" s="137"/>
      <c r="K177" s="137"/>
      <c r="L177" s="137"/>
    </row>
    <row r="178" spans="2:12">
      <c r="B178" s="136"/>
      <c r="C178" s="136"/>
      <c r="D178" s="137"/>
      <c r="E178" s="137"/>
      <c r="F178" s="137"/>
      <c r="G178" s="137"/>
      <c r="H178" s="137"/>
      <c r="I178" s="137"/>
      <c r="J178" s="137"/>
      <c r="K178" s="137"/>
      <c r="L178" s="137"/>
    </row>
    <row r="179" spans="2:12">
      <c r="B179" s="136"/>
      <c r="C179" s="136"/>
      <c r="D179" s="137"/>
      <c r="E179" s="137"/>
      <c r="F179" s="137"/>
      <c r="G179" s="137"/>
      <c r="H179" s="137"/>
      <c r="I179" s="137"/>
      <c r="J179" s="137"/>
      <c r="K179" s="137"/>
      <c r="L179" s="137"/>
    </row>
    <row r="180" spans="2:12">
      <c r="B180" s="136"/>
      <c r="C180" s="136"/>
      <c r="D180" s="137"/>
      <c r="E180" s="137"/>
      <c r="F180" s="137"/>
      <c r="G180" s="137"/>
      <c r="H180" s="137"/>
      <c r="I180" s="137"/>
      <c r="J180" s="137"/>
      <c r="K180" s="137"/>
      <c r="L180" s="137"/>
    </row>
    <row r="181" spans="2:12">
      <c r="B181" s="136"/>
      <c r="C181" s="136"/>
      <c r="D181" s="137"/>
      <c r="E181" s="137"/>
      <c r="F181" s="137"/>
      <c r="G181" s="137"/>
      <c r="H181" s="137"/>
      <c r="I181" s="137"/>
      <c r="J181" s="137"/>
      <c r="K181" s="137"/>
      <c r="L181" s="137"/>
    </row>
    <row r="182" spans="2:12">
      <c r="B182" s="136"/>
      <c r="C182" s="136"/>
      <c r="D182" s="137"/>
      <c r="E182" s="137"/>
      <c r="F182" s="137"/>
      <c r="G182" s="137"/>
      <c r="H182" s="137"/>
      <c r="I182" s="137"/>
      <c r="J182" s="137"/>
      <c r="K182" s="137"/>
      <c r="L182" s="137"/>
    </row>
    <row r="183" spans="2:12">
      <c r="B183" s="136"/>
      <c r="C183" s="136"/>
      <c r="D183" s="137"/>
      <c r="E183" s="137"/>
      <c r="F183" s="137"/>
      <c r="G183" s="137"/>
      <c r="H183" s="137"/>
      <c r="I183" s="137"/>
      <c r="J183" s="137"/>
      <c r="K183" s="137"/>
      <c r="L183" s="137"/>
    </row>
    <row r="184" spans="2:12">
      <c r="B184" s="136"/>
      <c r="C184" s="136"/>
      <c r="D184" s="137"/>
      <c r="E184" s="137"/>
      <c r="F184" s="137"/>
      <c r="G184" s="137"/>
      <c r="H184" s="137"/>
      <c r="I184" s="137"/>
      <c r="J184" s="137"/>
      <c r="K184" s="137"/>
      <c r="L184" s="137"/>
    </row>
    <row r="185" spans="2:12">
      <c r="B185" s="136"/>
      <c r="C185" s="136"/>
      <c r="D185" s="137"/>
      <c r="E185" s="137"/>
      <c r="F185" s="137"/>
      <c r="G185" s="137"/>
      <c r="H185" s="137"/>
      <c r="I185" s="137"/>
      <c r="J185" s="137"/>
      <c r="K185" s="137"/>
      <c r="L185" s="137"/>
    </row>
    <row r="186" spans="2:12">
      <c r="B186" s="136"/>
      <c r="C186" s="136"/>
      <c r="D186" s="137"/>
      <c r="E186" s="137"/>
      <c r="F186" s="137"/>
      <c r="G186" s="137"/>
      <c r="H186" s="137"/>
      <c r="I186" s="137"/>
      <c r="J186" s="137"/>
      <c r="K186" s="137"/>
      <c r="L186" s="137"/>
    </row>
    <row r="187" spans="2:12">
      <c r="B187" s="136"/>
      <c r="C187" s="136"/>
      <c r="D187" s="137"/>
      <c r="E187" s="137"/>
      <c r="F187" s="137"/>
      <c r="G187" s="137"/>
      <c r="H187" s="137"/>
      <c r="I187" s="137"/>
      <c r="J187" s="137"/>
      <c r="K187" s="137"/>
      <c r="L187" s="137"/>
    </row>
    <row r="188" spans="2:12">
      <c r="B188" s="136"/>
      <c r="C188" s="136"/>
      <c r="D188" s="137"/>
      <c r="E188" s="137"/>
      <c r="F188" s="137"/>
      <c r="G188" s="137"/>
      <c r="H188" s="137"/>
      <c r="I188" s="137"/>
      <c r="J188" s="137"/>
      <c r="K188" s="137"/>
      <c r="L188" s="137"/>
    </row>
    <row r="189" spans="2:12">
      <c r="B189" s="136"/>
      <c r="C189" s="136"/>
      <c r="D189" s="137"/>
      <c r="E189" s="137"/>
      <c r="F189" s="137"/>
      <c r="G189" s="137"/>
      <c r="H189" s="137"/>
      <c r="I189" s="137"/>
      <c r="J189" s="137"/>
      <c r="K189" s="137"/>
      <c r="L189" s="137"/>
    </row>
    <row r="190" spans="2:12">
      <c r="B190" s="136"/>
      <c r="C190" s="136"/>
      <c r="D190" s="137"/>
      <c r="E190" s="137"/>
      <c r="F190" s="137"/>
      <c r="G190" s="137"/>
      <c r="H190" s="137"/>
      <c r="I190" s="137"/>
      <c r="J190" s="137"/>
      <c r="K190" s="137"/>
      <c r="L190" s="137"/>
    </row>
    <row r="191" spans="2:12">
      <c r="B191" s="136"/>
      <c r="C191" s="136"/>
      <c r="D191" s="137"/>
      <c r="E191" s="137"/>
      <c r="F191" s="137"/>
      <c r="G191" s="137"/>
      <c r="H191" s="137"/>
      <c r="I191" s="137"/>
      <c r="J191" s="137"/>
      <c r="K191" s="137"/>
      <c r="L191" s="137"/>
    </row>
    <row r="192" spans="2:12">
      <c r="B192" s="136"/>
      <c r="C192" s="136"/>
      <c r="D192" s="137"/>
      <c r="E192" s="137"/>
      <c r="F192" s="137"/>
      <c r="G192" s="137"/>
      <c r="H192" s="137"/>
      <c r="I192" s="137"/>
      <c r="J192" s="137"/>
      <c r="K192" s="137"/>
      <c r="L192" s="137"/>
    </row>
    <row r="193" spans="2:12">
      <c r="B193" s="136"/>
      <c r="C193" s="136"/>
      <c r="D193" s="137"/>
      <c r="E193" s="137"/>
      <c r="F193" s="137"/>
      <c r="G193" s="137"/>
      <c r="H193" s="137"/>
      <c r="I193" s="137"/>
      <c r="J193" s="137"/>
      <c r="K193" s="137"/>
      <c r="L193" s="137"/>
    </row>
    <row r="194" spans="2:12">
      <c r="B194" s="136"/>
      <c r="C194" s="136"/>
      <c r="D194" s="137"/>
      <c r="E194" s="137"/>
      <c r="F194" s="137"/>
      <c r="G194" s="137"/>
      <c r="H194" s="137"/>
      <c r="I194" s="137"/>
      <c r="J194" s="137"/>
      <c r="K194" s="137"/>
      <c r="L194" s="137"/>
    </row>
    <row r="195" spans="2:12">
      <c r="B195" s="136"/>
      <c r="C195" s="136"/>
      <c r="D195" s="137"/>
      <c r="E195" s="137"/>
      <c r="F195" s="137"/>
      <c r="G195" s="137"/>
      <c r="H195" s="137"/>
      <c r="I195" s="137"/>
      <c r="J195" s="137"/>
      <c r="K195" s="137"/>
      <c r="L195" s="137"/>
    </row>
    <row r="196" spans="2:12">
      <c r="B196" s="136"/>
      <c r="C196" s="136"/>
      <c r="D196" s="137"/>
      <c r="E196" s="137"/>
      <c r="F196" s="137"/>
      <c r="G196" s="137"/>
      <c r="H196" s="137"/>
      <c r="I196" s="137"/>
      <c r="J196" s="137"/>
      <c r="K196" s="137"/>
      <c r="L196" s="137"/>
    </row>
    <row r="197" spans="2:12">
      <c r="B197" s="136"/>
      <c r="C197" s="136"/>
      <c r="D197" s="137"/>
      <c r="E197" s="137"/>
      <c r="F197" s="137"/>
      <c r="G197" s="137"/>
      <c r="H197" s="137"/>
      <c r="I197" s="137"/>
      <c r="J197" s="137"/>
      <c r="K197" s="137"/>
      <c r="L197" s="137"/>
    </row>
    <row r="198" spans="2:12">
      <c r="B198" s="136"/>
      <c r="C198" s="136"/>
      <c r="D198" s="137"/>
      <c r="E198" s="137"/>
      <c r="F198" s="137"/>
      <c r="G198" s="137"/>
      <c r="H198" s="137"/>
      <c r="I198" s="137"/>
      <c r="J198" s="137"/>
      <c r="K198" s="137"/>
      <c r="L198" s="137"/>
    </row>
    <row r="199" spans="2:12">
      <c r="B199" s="136"/>
      <c r="C199" s="136"/>
      <c r="D199" s="137"/>
      <c r="E199" s="137"/>
      <c r="F199" s="137"/>
      <c r="G199" s="137"/>
      <c r="H199" s="137"/>
      <c r="I199" s="137"/>
      <c r="J199" s="137"/>
      <c r="K199" s="137"/>
      <c r="L199" s="137"/>
    </row>
    <row r="200" spans="2:12">
      <c r="B200" s="136"/>
      <c r="C200" s="136"/>
      <c r="D200" s="137"/>
      <c r="E200" s="137"/>
      <c r="F200" s="137"/>
      <c r="G200" s="137"/>
      <c r="H200" s="137"/>
      <c r="I200" s="137"/>
      <c r="J200" s="137"/>
      <c r="K200" s="137"/>
      <c r="L200" s="137"/>
    </row>
    <row r="201" spans="2:12">
      <c r="B201" s="136"/>
      <c r="C201" s="136"/>
      <c r="D201" s="137"/>
      <c r="E201" s="137"/>
      <c r="F201" s="137"/>
      <c r="G201" s="137"/>
      <c r="H201" s="137"/>
      <c r="I201" s="137"/>
      <c r="J201" s="137"/>
      <c r="K201" s="137"/>
      <c r="L201" s="137"/>
    </row>
    <row r="202" spans="2:12">
      <c r="B202" s="136"/>
      <c r="C202" s="136"/>
      <c r="D202" s="137"/>
      <c r="E202" s="137"/>
      <c r="F202" s="137"/>
      <c r="G202" s="137"/>
      <c r="H202" s="137"/>
      <c r="I202" s="137"/>
      <c r="J202" s="137"/>
      <c r="K202" s="137"/>
      <c r="L202" s="137"/>
    </row>
    <row r="203" spans="2:12">
      <c r="B203" s="136"/>
      <c r="C203" s="136"/>
      <c r="D203" s="137"/>
      <c r="E203" s="137"/>
      <c r="F203" s="137"/>
      <c r="G203" s="137"/>
      <c r="H203" s="137"/>
      <c r="I203" s="137"/>
      <c r="J203" s="137"/>
      <c r="K203" s="137"/>
      <c r="L203" s="137"/>
    </row>
    <row r="204" spans="2:12">
      <c r="B204" s="136"/>
      <c r="C204" s="136"/>
      <c r="D204" s="137"/>
      <c r="E204" s="137"/>
      <c r="F204" s="137"/>
      <c r="G204" s="137"/>
      <c r="H204" s="137"/>
      <c r="I204" s="137"/>
      <c r="J204" s="137"/>
      <c r="K204" s="137"/>
      <c r="L204" s="137"/>
    </row>
    <row r="205" spans="2:12">
      <c r="B205" s="136"/>
      <c r="C205" s="136"/>
      <c r="D205" s="137"/>
      <c r="E205" s="137"/>
      <c r="F205" s="137"/>
      <c r="G205" s="137"/>
      <c r="H205" s="137"/>
      <c r="I205" s="137"/>
      <c r="J205" s="137"/>
      <c r="K205" s="137"/>
      <c r="L205" s="137"/>
    </row>
    <row r="206" spans="2:12">
      <c r="B206" s="136"/>
      <c r="C206" s="136"/>
      <c r="D206" s="137"/>
      <c r="E206" s="137"/>
      <c r="F206" s="137"/>
      <c r="G206" s="137"/>
      <c r="H206" s="137"/>
      <c r="I206" s="137"/>
      <c r="J206" s="137"/>
      <c r="K206" s="137"/>
      <c r="L206" s="137"/>
    </row>
    <row r="207" spans="2:12">
      <c r="B207" s="136"/>
      <c r="C207" s="136"/>
      <c r="D207" s="137"/>
      <c r="E207" s="137"/>
      <c r="F207" s="137"/>
      <c r="G207" s="137"/>
      <c r="H207" s="137"/>
      <c r="I207" s="137"/>
      <c r="J207" s="137"/>
      <c r="K207" s="137"/>
      <c r="L207" s="137"/>
    </row>
    <row r="208" spans="2:12">
      <c r="B208" s="136"/>
      <c r="C208" s="136"/>
      <c r="D208" s="137"/>
      <c r="E208" s="137"/>
      <c r="F208" s="137"/>
      <c r="G208" s="137"/>
      <c r="H208" s="137"/>
      <c r="I208" s="137"/>
      <c r="J208" s="137"/>
      <c r="K208" s="137"/>
      <c r="L208" s="137"/>
    </row>
    <row r="209" spans="2:12">
      <c r="B209" s="136"/>
      <c r="C209" s="136"/>
      <c r="D209" s="137"/>
      <c r="E209" s="137"/>
      <c r="F209" s="137"/>
      <c r="G209" s="137"/>
      <c r="H209" s="137"/>
      <c r="I209" s="137"/>
      <c r="J209" s="137"/>
      <c r="K209" s="137"/>
      <c r="L209" s="137"/>
    </row>
    <row r="210" spans="2:12">
      <c r="B210" s="136"/>
      <c r="C210" s="136"/>
      <c r="D210" s="137"/>
      <c r="E210" s="137"/>
      <c r="F210" s="137"/>
      <c r="G210" s="137"/>
      <c r="H210" s="137"/>
      <c r="I210" s="137"/>
      <c r="J210" s="137"/>
      <c r="K210" s="137"/>
      <c r="L210" s="137"/>
    </row>
    <row r="211" spans="2:12">
      <c r="B211" s="136"/>
      <c r="C211" s="136"/>
      <c r="D211" s="137"/>
      <c r="E211" s="137"/>
      <c r="F211" s="137"/>
      <c r="G211" s="137"/>
      <c r="H211" s="137"/>
      <c r="I211" s="137"/>
      <c r="J211" s="137"/>
      <c r="K211" s="137"/>
      <c r="L211" s="137"/>
    </row>
    <row r="212" spans="2:12">
      <c r="B212" s="136"/>
      <c r="C212" s="136"/>
      <c r="D212" s="137"/>
      <c r="E212" s="137"/>
      <c r="F212" s="137"/>
      <c r="G212" s="137"/>
      <c r="H212" s="137"/>
      <c r="I212" s="137"/>
      <c r="J212" s="137"/>
      <c r="K212" s="137"/>
      <c r="L212" s="137"/>
    </row>
    <row r="213" spans="2:12">
      <c r="B213" s="136"/>
      <c r="C213" s="136"/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2:12">
      <c r="B214" s="136"/>
      <c r="C214" s="136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2:12">
      <c r="B215" s="136"/>
      <c r="C215" s="136"/>
      <c r="D215" s="137"/>
      <c r="E215" s="137"/>
      <c r="F215" s="137"/>
      <c r="G215" s="137"/>
      <c r="H215" s="137"/>
      <c r="I215" s="137"/>
      <c r="J215" s="137"/>
      <c r="K215" s="137"/>
      <c r="L215" s="137"/>
    </row>
    <row r="216" spans="2:12">
      <c r="B216" s="136"/>
      <c r="C216" s="136"/>
      <c r="D216" s="137"/>
      <c r="E216" s="137"/>
      <c r="F216" s="137"/>
      <c r="G216" s="137"/>
      <c r="H216" s="137"/>
      <c r="I216" s="137"/>
      <c r="J216" s="137"/>
      <c r="K216" s="137"/>
      <c r="L216" s="137"/>
    </row>
    <row r="217" spans="2:12">
      <c r="B217" s="136"/>
      <c r="C217" s="136"/>
      <c r="D217" s="137"/>
      <c r="E217" s="137"/>
      <c r="F217" s="137"/>
      <c r="G217" s="137"/>
      <c r="H217" s="137"/>
      <c r="I217" s="137"/>
      <c r="J217" s="137"/>
      <c r="K217" s="137"/>
      <c r="L217" s="137"/>
    </row>
    <row r="218" spans="2:12">
      <c r="B218" s="136"/>
      <c r="C218" s="136"/>
      <c r="D218" s="137"/>
      <c r="E218" s="137"/>
      <c r="F218" s="137"/>
      <c r="G218" s="137"/>
      <c r="H218" s="137"/>
      <c r="I218" s="137"/>
      <c r="J218" s="137"/>
      <c r="K218" s="137"/>
      <c r="L218" s="137"/>
    </row>
    <row r="219" spans="2:12">
      <c r="B219" s="136"/>
      <c r="C219" s="136"/>
      <c r="D219" s="137"/>
      <c r="E219" s="137"/>
      <c r="F219" s="137"/>
      <c r="G219" s="137"/>
      <c r="H219" s="137"/>
      <c r="I219" s="137"/>
      <c r="J219" s="137"/>
      <c r="K219" s="137"/>
      <c r="L219" s="137"/>
    </row>
    <row r="220" spans="2:12">
      <c r="B220" s="136"/>
      <c r="C220" s="136"/>
      <c r="D220" s="137"/>
      <c r="E220" s="137"/>
      <c r="F220" s="137"/>
      <c r="G220" s="137"/>
      <c r="H220" s="137"/>
      <c r="I220" s="137"/>
      <c r="J220" s="137"/>
      <c r="K220" s="137"/>
      <c r="L220" s="137"/>
    </row>
    <row r="221" spans="2:12">
      <c r="B221" s="136"/>
      <c r="C221" s="136"/>
      <c r="D221" s="137"/>
      <c r="E221" s="137"/>
      <c r="F221" s="137"/>
      <c r="G221" s="137"/>
      <c r="H221" s="137"/>
      <c r="I221" s="137"/>
      <c r="J221" s="137"/>
      <c r="K221" s="137"/>
      <c r="L221" s="137"/>
    </row>
    <row r="222" spans="2:12">
      <c r="B222" s="136"/>
      <c r="C222" s="136"/>
      <c r="D222" s="137"/>
      <c r="E222" s="137"/>
      <c r="F222" s="137"/>
      <c r="G222" s="137"/>
      <c r="H222" s="137"/>
      <c r="I222" s="137"/>
      <c r="J222" s="137"/>
      <c r="K222" s="137"/>
      <c r="L222" s="137"/>
    </row>
    <row r="223" spans="2:12">
      <c r="B223" s="136"/>
      <c r="C223" s="136"/>
      <c r="D223" s="137"/>
      <c r="E223" s="137"/>
      <c r="F223" s="137"/>
      <c r="G223" s="137"/>
      <c r="H223" s="137"/>
      <c r="I223" s="137"/>
      <c r="J223" s="137"/>
      <c r="K223" s="137"/>
      <c r="L223" s="137"/>
    </row>
    <row r="224" spans="2:12">
      <c r="B224" s="136"/>
      <c r="C224" s="136"/>
      <c r="D224" s="137"/>
      <c r="E224" s="137"/>
      <c r="F224" s="137"/>
      <c r="G224" s="137"/>
      <c r="H224" s="137"/>
      <c r="I224" s="137"/>
      <c r="J224" s="137"/>
      <c r="K224" s="137"/>
      <c r="L224" s="137"/>
    </row>
    <row r="225" spans="2:12">
      <c r="B225" s="136"/>
      <c r="C225" s="136"/>
      <c r="D225" s="137"/>
      <c r="E225" s="137"/>
      <c r="F225" s="137"/>
      <c r="G225" s="137"/>
      <c r="H225" s="137"/>
      <c r="I225" s="137"/>
      <c r="J225" s="137"/>
      <c r="K225" s="137"/>
      <c r="L225" s="137"/>
    </row>
    <row r="226" spans="2:12">
      <c r="B226" s="136"/>
      <c r="C226" s="136"/>
      <c r="D226" s="137"/>
      <c r="E226" s="137"/>
      <c r="F226" s="137"/>
      <c r="G226" s="137"/>
      <c r="H226" s="137"/>
      <c r="I226" s="137"/>
      <c r="J226" s="137"/>
      <c r="K226" s="137"/>
      <c r="L226" s="137"/>
    </row>
    <row r="227" spans="2:12">
      <c r="B227" s="136"/>
      <c r="C227" s="136"/>
      <c r="D227" s="137"/>
      <c r="E227" s="137"/>
      <c r="F227" s="137"/>
      <c r="G227" s="137"/>
      <c r="H227" s="137"/>
      <c r="I227" s="137"/>
      <c r="J227" s="137"/>
      <c r="K227" s="137"/>
      <c r="L227" s="137"/>
    </row>
    <row r="228" spans="2:12">
      <c r="B228" s="136"/>
      <c r="C228" s="136"/>
      <c r="D228" s="137"/>
      <c r="E228" s="137"/>
      <c r="F228" s="137"/>
      <c r="G228" s="137"/>
      <c r="H228" s="137"/>
      <c r="I228" s="137"/>
      <c r="J228" s="137"/>
      <c r="K228" s="137"/>
      <c r="L228" s="137"/>
    </row>
    <row r="229" spans="2:12">
      <c r="B229" s="136"/>
      <c r="C229" s="136"/>
      <c r="D229" s="137"/>
      <c r="E229" s="137"/>
      <c r="F229" s="137"/>
      <c r="G229" s="137"/>
      <c r="H229" s="137"/>
      <c r="I229" s="137"/>
      <c r="J229" s="137"/>
      <c r="K229" s="137"/>
      <c r="L229" s="137"/>
    </row>
    <row r="230" spans="2:12">
      <c r="B230" s="136"/>
      <c r="C230" s="136"/>
      <c r="D230" s="137"/>
      <c r="E230" s="137"/>
      <c r="F230" s="137"/>
      <c r="G230" s="137"/>
      <c r="H230" s="137"/>
      <c r="I230" s="137"/>
      <c r="J230" s="137"/>
      <c r="K230" s="137"/>
      <c r="L230" s="137"/>
    </row>
    <row r="231" spans="2:12">
      <c r="B231" s="136"/>
      <c r="C231" s="136"/>
      <c r="D231" s="137"/>
      <c r="E231" s="137"/>
      <c r="F231" s="137"/>
      <c r="G231" s="137"/>
      <c r="H231" s="137"/>
      <c r="I231" s="137"/>
      <c r="J231" s="137"/>
      <c r="K231" s="137"/>
      <c r="L231" s="137"/>
    </row>
    <row r="232" spans="2:12">
      <c r="B232" s="136"/>
      <c r="C232" s="136"/>
      <c r="D232" s="137"/>
      <c r="E232" s="137"/>
      <c r="F232" s="137"/>
      <c r="G232" s="137"/>
      <c r="H232" s="137"/>
      <c r="I232" s="137"/>
      <c r="J232" s="137"/>
      <c r="K232" s="137"/>
      <c r="L232" s="137"/>
    </row>
    <row r="233" spans="2:12">
      <c r="B233" s="136"/>
      <c r="C233" s="136"/>
      <c r="D233" s="137"/>
      <c r="E233" s="137"/>
      <c r="F233" s="137"/>
      <c r="G233" s="137"/>
      <c r="H233" s="137"/>
      <c r="I233" s="137"/>
      <c r="J233" s="137"/>
      <c r="K233" s="137"/>
      <c r="L233" s="137"/>
    </row>
    <row r="234" spans="2:12">
      <c r="B234" s="136"/>
      <c r="C234" s="136"/>
      <c r="D234" s="137"/>
      <c r="E234" s="137"/>
      <c r="F234" s="137"/>
      <c r="G234" s="137"/>
      <c r="H234" s="137"/>
      <c r="I234" s="137"/>
      <c r="J234" s="137"/>
      <c r="K234" s="137"/>
      <c r="L234" s="137"/>
    </row>
    <row r="235" spans="2:12">
      <c r="B235" s="136"/>
      <c r="C235" s="136"/>
      <c r="D235" s="137"/>
      <c r="E235" s="137"/>
      <c r="F235" s="137"/>
      <c r="G235" s="137"/>
      <c r="H235" s="137"/>
      <c r="I235" s="137"/>
      <c r="J235" s="137"/>
      <c r="K235" s="137"/>
      <c r="L235" s="137"/>
    </row>
    <row r="236" spans="2:12">
      <c r="B236" s="136"/>
      <c r="C236" s="136"/>
      <c r="D236" s="137"/>
      <c r="E236" s="137"/>
      <c r="F236" s="137"/>
      <c r="G236" s="137"/>
      <c r="H236" s="137"/>
      <c r="I236" s="137"/>
      <c r="J236" s="137"/>
      <c r="K236" s="137"/>
      <c r="L236" s="137"/>
    </row>
    <row r="237" spans="2:12">
      <c r="B237" s="136"/>
      <c r="C237" s="136"/>
      <c r="D237" s="137"/>
      <c r="E237" s="137"/>
      <c r="F237" s="137"/>
      <c r="G237" s="137"/>
      <c r="H237" s="137"/>
      <c r="I237" s="137"/>
      <c r="J237" s="137"/>
      <c r="K237" s="137"/>
      <c r="L237" s="137"/>
    </row>
    <row r="238" spans="2:12">
      <c r="B238" s="136"/>
      <c r="C238" s="136"/>
      <c r="D238" s="137"/>
      <c r="E238" s="137"/>
      <c r="F238" s="137"/>
      <c r="G238" s="137"/>
      <c r="H238" s="137"/>
      <c r="I238" s="137"/>
      <c r="J238" s="137"/>
      <c r="K238" s="137"/>
      <c r="L238" s="137"/>
    </row>
    <row r="239" spans="2:12">
      <c r="B239" s="136"/>
      <c r="C239" s="136"/>
      <c r="D239" s="137"/>
      <c r="E239" s="137"/>
      <c r="F239" s="137"/>
      <c r="G239" s="137"/>
      <c r="H239" s="137"/>
      <c r="I239" s="137"/>
      <c r="J239" s="137"/>
      <c r="K239" s="137"/>
      <c r="L239" s="137"/>
    </row>
    <row r="240" spans="2:12">
      <c r="B240" s="136"/>
      <c r="C240" s="136"/>
      <c r="D240" s="137"/>
      <c r="E240" s="137"/>
      <c r="F240" s="137"/>
      <c r="G240" s="137"/>
      <c r="H240" s="137"/>
      <c r="I240" s="137"/>
      <c r="J240" s="137"/>
      <c r="K240" s="137"/>
      <c r="L240" s="137"/>
    </row>
    <row r="241" spans="2:12">
      <c r="B241" s="136"/>
      <c r="C241" s="136"/>
      <c r="D241" s="137"/>
      <c r="E241" s="137"/>
      <c r="F241" s="137"/>
      <c r="G241" s="137"/>
      <c r="H241" s="137"/>
      <c r="I241" s="137"/>
      <c r="J241" s="137"/>
      <c r="K241" s="137"/>
      <c r="L241" s="137"/>
    </row>
    <row r="242" spans="2:12">
      <c r="B242" s="136"/>
      <c r="C242" s="136"/>
      <c r="D242" s="137"/>
      <c r="E242" s="137"/>
      <c r="F242" s="137"/>
      <c r="G242" s="137"/>
      <c r="H242" s="137"/>
      <c r="I242" s="137"/>
      <c r="J242" s="137"/>
      <c r="K242" s="137"/>
      <c r="L242" s="137"/>
    </row>
    <row r="243" spans="2:12">
      <c r="B243" s="136"/>
      <c r="C243" s="136"/>
      <c r="D243" s="137"/>
      <c r="E243" s="137"/>
      <c r="F243" s="137"/>
      <c r="G243" s="137"/>
      <c r="H243" s="137"/>
      <c r="I243" s="137"/>
      <c r="J243" s="137"/>
      <c r="K243" s="137"/>
      <c r="L243" s="137"/>
    </row>
    <row r="244" spans="2:12">
      <c r="B244" s="136"/>
      <c r="C244" s="136"/>
      <c r="D244" s="137"/>
      <c r="E244" s="137"/>
      <c r="F244" s="137"/>
      <c r="G244" s="137"/>
      <c r="H244" s="137"/>
      <c r="I244" s="137"/>
      <c r="J244" s="137"/>
      <c r="K244" s="137"/>
      <c r="L244" s="137"/>
    </row>
    <row r="245" spans="2:12">
      <c r="B245" s="136"/>
      <c r="C245" s="136"/>
      <c r="D245" s="137"/>
      <c r="E245" s="137"/>
      <c r="F245" s="137"/>
      <c r="G245" s="137"/>
      <c r="H245" s="137"/>
      <c r="I245" s="137"/>
      <c r="J245" s="137"/>
      <c r="K245" s="137"/>
      <c r="L245" s="137"/>
    </row>
    <row r="246" spans="2:12">
      <c r="B246" s="136"/>
      <c r="C246" s="136"/>
      <c r="D246" s="137"/>
      <c r="E246" s="137"/>
      <c r="F246" s="137"/>
      <c r="G246" s="137"/>
      <c r="H246" s="137"/>
      <c r="I246" s="137"/>
      <c r="J246" s="137"/>
      <c r="K246" s="137"/>
      <c r="L246" s="137"/>
    </row>
    <row r="247" spans="2:12">
      <c r="B247" s="136"/>
      <c r="C247" s="136"/>
      <c r="D247" s="137"/>
      <c r="E247" s="137"/>
      <c r="F247" s="137"/>
      <c r="G247" s="137"/>
      <c r="H247" s="137"/>
      <c r="I247" s="137"/>
      <c r="J247" s="137"/>
      <c r="K247" s="137"/>
      <c r="L247" s="137"/>
    </row>
    <row r="248" spans="2:12">
      <c r="B248" s="136"/>
      <c r="C248" s="136"/>
      <c r="D248" s="137"/>
      <c r="E248" s="137"/>
      <c r="F248" s="137"/>
      <c r="G248" s="137"/>
      <c r="H248" s="137"/>
      <c r="I248" s="137"/>
      <c r="J248" s="137"/>
      <c r="K248" s="137"/>
      <c r="L248" s="137"/>
    </row>
    <row r="249" spans="2:12">
      <c r="B249" s="136"/>
      <c r="C249" s="136"/>
      <c r="D249" s="137"/>
      <c r="E249" s="137"/>
      <c r="F249" s="137"/>
      <c r="G249" s="137"/>
      <c r="H249" s="137"/>
      <c r="I249" s="137"/>
      <c r="J249" s="137"/>
      <c r="K249" s="137"/>
      <c r="L249" s="137"/>
    </row>
    <row r="250" spans="2:12">
      <c r="B250" s="136"/>
      <c r="C250" s="136"/>
      <c r="D250" s="137"/>
      <c r="E250" s="137"/>
      <c r="F250" s="137"/>
      <c r="G250" s="137"/>
      <c r="H250" s="137"/>
      <c r="I250" s="137"/>
      <c r="J250" s="137"/>
      <c r="K250" s="137"/>
      <c r="L250" s="137"/>
    </row>
    <row r="251" spans="2:12">
      <c r="B251" s="136"/>
      <c r="C251" s="136"/>
      <c r="D251" s="137"/>
      <c r="E251" s="137"/>
      <c r="F251" s="137"/>
      <c r="G251" s="137"/>
      <c r="H251" s="137"/>
      <c r="I251" s="137"/>
      <c r="J251" s="137"/>
      <c r="K251" s="137"/>
      <c r="L251" s="137"/>
    </row>
    <row r="252" spans="2:12">
      <c r="B252" s="136"/>
      <c r="C252" s="136"/>
      <c r="D252" s="137"/>
      <c r="E252" s="137"/>
      <c r="F252" s="137"/>
      <c r="G252" s="137"/>
      <c r="H252" s="137"/>
      <c r="I252" s="137"/>
      <c r="J252" s="137"/>
      <c r="K252" s="137"/>
      <c r="L252" s="137"/>
    </row>
    <row r="253" spans="2:12">
      <c r="B253" s="136"/>
      <c r="C253" s="136"/>
      <c r="D253" s="137"/>
      <c r="E253" s="137"/>
      <c r="F253" s="137"/>
      <c r="G253" s="137"/>
      <c r="H253" s="137"/>
      <c r="I253" s="137"/>
      <c r="J253" s="137"/>
      <c r="K253" s="137"/>
      <c r="L253" s="137"/>
    </row>
    <row r="254" spans="2:12">
      <c r="B254" s="136"/>
      <c r="C254" s="136"/>
      <c r="D254" s="137"/>
      <c r="E254" s="137"/>
      <c r="F254" s="137"/>
      <c r="G254" s="137"/>
      <c r="H254" s="137"/>
      <c r="I254" s="137"/>
      <c r="J254" s="137"/>
      <c r="K254" s="137"/>
      <c r="L254" s="137"/>
    </row>
    <row r="255" spans="2:12">
      <c r="B255" s="136"/>
      <c r="C255" s="136"/>
      <c r="D255" s="137"/>
      <c r="E255" s="137"/>
      <c r="F255" s="137"/>
      <c r="G255" s="137"/>
      <c r="H255" s="137"/>
      <c r="I255" s="137"/>
      <c r="J255" s="137"/>
      <c r="K255" s="137"/>
      <c r="L255" s="137"/>
    </row>
    <row r="256" spans="2:12">
      <c r="B256" s="136"/>
      <c r="C256" s="136"/>
      <c r="D256" s="137"/>
      <c r="E256" s="137"/>
      <c r="F256" s="137"/>
      <c r="G256" s="137"/>
      <c r="H256" s="137"/>
      <c r="I256" s="137"/>
      <c r="J256" s="137"/>
      <c r="K256" s="137"/>
      <c r="L256" s="137"/>
    </row>
    <row r="257" spans="2:12">
      <c r="B257" s="136"/>
      <c r="C257" s="136"/>
      <c r="D257" s="137"/>
      <c r="E257" s="137"/>
      <c r="F257" s="137"/>
      <c r="G257" s="137"/>
      <c r="H257" s="137"/>
      <c r="I257" s="137"/>
      <c r="J257" s="137"/>
      <c r="K257" s="137"/>
      <c r="L257" s="137"/>
    </row>
    <row r="258" spans="2:12">
      <c r="B258" s="136"/>
      <c r="C258" s="136"/>
      <c r="D258" s="137"/>
      <c r="E258" s="137"/>
      <c r="F258" s="137"/>
      <c r="G258" s="137"/>
      <c r="H258" s="137"/>
      <c r="I258" s="137"/>
      <c r="J258" s="137"/>
      <c r="K258" s="137"/>
      <c r="L258" s="137"/>
    </row>
    <row r="259" spans="2:12">
      <c r="B259" s="136"/>
      <c r="C259" s="136"/>
      <c r="D259" s="137"/>
      <c r="E259" s="137"/>
      <c r="F259" s="137"/>
      <c r="G259" s="137"/>
      <c r="H259" s="137"/>
      <c r="I259" s="137"/>
      <c r="J259" s="137"/>
      <c r="K259" s="137"/>
      <c r="L259" s="137"/>
    </row>
    <row r="260" spans="2:12">
      <c r="B260" s="136"/>
      <c r="C260" s="136"/>
      <c r="D260" s="137"/>
      <c r="E260" s="137"/>
      <c r="F260" s="137"/>
      <c r="G260" s="137"/>
      <c r="H260" s="137"/>
      <c r="I260" s="137"/>
      <c r="J260" s="137"/>
      <c r="K260" s="137"/>
      <c r="L260" s="137"/>
    </row>
    <row r="261" spans="2:12">
      <c r="B261" s="136"/>
      <c r="C261" s="136"/>
      <c r="D261" s="137"/>
      <c r="E261" s="137"/>
      <c r="F261" s="137"/>
      <c r="G261" s="137"/>
      <c r="H261" s="137"/>
      <c r="I261" s="137"/>
      <c r="J261" s="137"/>
      <c r="K261" s="137"/>
      <c r="L261" s="137"/>
    </row>
    <row r="262" spans="2:12">
      <c r="B262" s="136"/>
      <c r="C262" s="136"/>
      <c r="D262" s="137"/>
      <c r="E262" s="137"/>
      <c r="F262" s="137"/>
      <c r="G262" s="137"/>
      <c r="H262" s="137"/>
      <c r="I262" s="137"/>
      <c r="J262" s="137"/>
      <c r="K262" s="137"/>
      <c r="L262" s="137"/>
    </row>
    <row r="263" spans="2:12">
      <c r="B263" s="136"/>
      <c r="C263" s="136"/>
      <c r="D263" s="137"/>
      <c r="E263" s="137"/>
      <c r="F263" s="137"/>
      <c r="G263" s="137"/>
      <c r="H263" s="137"/>
      <c r="I263" s="137"/>
      <c r="J263" s="137"/>
      <c r="K263" s="137"/>
      <c r="L263" s="137"/>
    </row>
    <row r="264" spans="2:12">
      <c r="B264" s="136"/>
      <c r="C264" s="136"/>
      <c r="D264" s="137"/>
      <c r="E264" s="137"/>
      <c r="F264" s="137"/>
      <c r="G264" s="137"/>
      <c r="H264" s="137"/>
      <c r="I264" s="137"/>
      <c r="J264" s="137"/>
      <c r="K264" s="137"/>
      <c r="L264" s="137"/>
    </row>
    <row r="265" spans="2:12">
      <c r="B265" s="136"/>
      <c r="C265" s="136"/>
      <c r="D265" s="137"/>
      <c r="E265" s="137"/>
      <c r="F265" s="137"/>
      <c r="G265" s="137"/>
      <c r="H265" s="137"/>
      <c r="I265" s="137"/>
      <c r="J265" s="137"/>
      <c r="K265" s="137"/>
      <c r="L265" s="137"/>
    </row>
    <row r="266" spans="2:12">
      <c r="B266" s="136"/>
      <c r="C266" s="136"/>
      <c r="D266" s="137"/>
      <c r="E266" s="137"/>
      <c r="F266" s="137"/>
      <c r="G266" s="137"/>
      <c r="H266" s="137"/>
      <c r="I266" s="137"/>
      <c r="J266" s="137"/>
      <c r="K266" s="137"/>
      <c r="L266" s="137"/>
    </row>
    <row r="267" spans="2:12">
      <c r="B267" s="136"/>
      <c r="C267" s="136"/>
      <c r="D267" s="137"/>
      <c r="E267" s="137"/>
      <c r="F267" s="137"/>
      <c r="G267" s="137"/>
      <c r="H267" s="137"/>
      <c r="I267" s="137"/>
      <c r="J267" s="137"/>
      <c r="K267" s="137"/>
      <c r="L267" s="137"/>
    </row>
    <row r="268" spans="2:12">
      <c r="B268" s="136"/>
      <c r="C268" s="136"/>
      <c r="D268" s="137"/>
      <c r="E268" s="137"/>
      <c r="F268" s="137"/>
      <c r="G268" s="137"/>
      <c r="H268" s="137"/>
      <c r="I268" s="137"/>
      <c r="J268" s="137"/>
      <c r="K268" s="137"/>
      <c r="L268" s="137"/>
    </row>
    <row r="269" spans="2:12">
      <c r="B269" s="136"/>
      <c r="C269" s="136"/>
      <c r="D269" s="137"/>
      <c r="E269" s="137"/>
      <c r="F269" s="137"/>
      <c r="G269" s="137"/>
      <c r="H269" s="137"/>
      <c r="I269" s="137"/>
      <c r="J269" s="137"/>
      <c r="K269" s="137"/>
      <c r="L269" s="137"/>
    </row>
    <row r="270" spans="2:12">
      <c r="B270" s="136"/>
      <c r="C270" s="136"/>
      <c r="D270" s="137"/>
      <c r="E270" s="137"/>
      <c r="F270" s="137"/>
      <c r="G270" s="137"/>
      <c r="H270" s="137"/>
      <c r="I270" s="137"/>
      <c r="J270" s="137"/>
      <c r="K270" s="137"/>
      <c r="L270" s="137"/>
    </row>
    <row r="271" spans="2:12">
      <c r="B271" s="136"/>
      <c r="C271" s="136"/>
      <c r="D271" s="137"/>
      <c r="E271" s="137"/>
      <c r="F271" s="137"/>
      <c r="G271" s="137"/>
      <c r="H271" s="137"/>
      <c r="I271" s="137"/>
      <c r="J271" s="137"/>
      <c r="K271" s="137"/>
      <c r="L271" s="137"/>
    </row>
    <row r="272" spans="2:12">
      <c r="B272" s="136"/>
      <c r="C272" s="136"/>
      <c r="D272" s="137"/>
      <c r="E272" s="137"/>
      <c r="F272" s="137"/>
      <c r="G272" s="137"/>
      <c r="H272" s="137"/>
      <c r="I272" s="137"/>
      <c r="J272" s="137"/>
      <c r="K272" s="137"/>
      <c r="L272" s="137"/>
    </row>
    <row r="273" spans="2:12">
      <c r="B273" s="136"/>
      <c r="C273" s="136"/>
      <c r="D273" s="137"/>
      <c r="E273" s="137"/>
      <c r="F273" s="137"/>
      <c r="G273" s="137"/>
      <c r="H273" s="137"/>
      <c r="I273" s="137"/>
      <c r="J273" s="137"/>
      <c r="K273" s="137"/>
      <c r="L273" s="137"/>
    </row>
    <row r="274" spans="2:12">
      <c r="B274" s="136"/>
      <c r="C274" s="136"/>
      <c r="D274" s="137"/>
      <c r="E274" s="137"/>
      <c r="F274" s="137"/>
      <c r="G274" s="137"/>
      <c r="H274" s="137"/>
      <c r="I274" s="137"/>
      <c r="J274" s="137"/>
      <c r="K274" s="137"/>
      <c r="L274" s="137"/>
    </row>
    <row r="275" spans="2:12">
      <c r="B275" s="136"/>
      <c r="C275" s="136"/>
      <c r="D275" s="137"/>
      <c r="E275" s="137"/>
      <c r="F275" s="137"/>
      <c r="G275" s="137"/>
      <c r="H275" s="137"/>
      <c r="I275" s="137"/>
      <c r="J275" s="137"/>
      <c r="K275" s="137"/>
      <c r="L275" s="137"/>
    </row>
    <row r="276" spans="2:12">
      <c r="B276" s="136"/>
      <c r="C276" s="136"/>
      <c r="D276" s="137"/>
      <c r="E276" s="137"/>
      <c r="F276" s="137"/>
      <c r="G276" s="137"/>
      <c r="H276" s="137"/>
      <c r="I276" s="137"/>
      <c r="J276" s="137"/>
      <c r="K276" s="137"/>
      <c r="L276" s="137"/>
    </row>
    <row r="277" spans="2:12">
      <c r="B277" s="136"/>
      <c r="C277" s="136"/>
      <c r="D277" s="137"/>
      <c r="E277" s="137"/>
      <c r="F277" s="137"/>
      <c r="G277" s="137"/>
      <c r="H277" s="137"/>
      <c r="I277" s="137"/>
      <c r="J277" s="137"/>
      <c r="K277" s="137"/>
      <c r="L277" s="137"/>
    </row>
    <row r="278" spans="2:12">
      <c r="B278" s="136"/>
      <c r="C278" s="136"/>
      <c r="D278" s="137"/>
      <c r="E278" s="137"/>
      <c r="F278" s="137"/>
      <c r="G278" s="137"/>
      <c r="H278" s="137"/>
      <c r="I278" s="137"/>
      <c r="J278" s="137"/>
      <c r="K278" s="137"/>
      <c r="L278" s="137"/>
    </row>
    <row r="279" spans="2:12">
      <c r="B279" s="136"/>
      <c r="C279" s="136"/>
      <c r="D279" s="137"/>
      <c r="E279" s="137"/>
      <c r="F279" s="137"/>
      <c r="G279" s="137"/>
      <c r="H279" s="137"/>
      <c r="I279" s="137"/>
      <c r="J279" s="137"/>
      <c r="K279" s="137"/>
      <c r="L279" s="137"/>
    </row>
    <row r="280" spans="2:12">
      <c r="B280" s="136"/>
      <c r="C280" s="136"/>
      <c r="D280" s="137"/>
      <c r="E280" s="137"/>
      <c r="F280" s="137"/>
      <c r="G280" s="137"/>
      <c r="H280" s="137"/>
      <c r="I280" s="137"/>
      <c r="J280" s="137"/>
      <c r="K280" s="137"/>
      <c r="L280" s="137"/>
    </row>
    <row r="281" spans="2:12">
      <c r="B281" s="136"/>
      <c r="C281" s="136"/>
      <c r="D281" s="137"/>
      <c r="E281" s="137"/>
      <c r="F281" s="137"/>
      <c r="G281" s="137"/>
      <c r="H281" s="137"/>
      <c r="I281" s="137"/>
      <c r="J281" s="137"/>
      <c r="K281" s="137"/>
      <c r="L281" s="137"/>
    </row>
    <row r="282" spans="2:12">
      <c r="B282" s="136"/>
      <c r="C282" s="136"/>
      <c r="D282" s="137"/>
      <c r="E282" s="137"/>
      <c r="F282" s="137"/>
      <c r="G282" s="137"/>
      <c r="H282" s="137"/>
      <c r="I282" s="137"/>
      <c r="J282" s="137"/>
      <c r="K282" s="137"/>
      <c r="L282" s="137"/>
    </row>
    <row r="283" spans="2:12">
      <c r="B283" s="136"/>
      <c r="C283" s="136"/>
      <c r="D283" s="137"/>
      <c r="E283" s="137"/>
      <c r="F283" s="137"/>
      <c r="G283" s="137"/>
      <c r="H283" s="137"/>
      <c r="I283" s="137"/>
      <c r="J283" s="137"/>
      <c r="K283" s="137"/>
      <c r="L283" s="137"/>
    </row>
    <row r="284" spans="2:12">
      <c r="B284" s="136"/>
      <c r="C284" s="136"/>
      <c r="D284" s="137"/>
      <c r="E284" s="137"/>
      <c r="F284" s="137"/>
      <c r="G284" s="137"/>
      <c r="H284" s="137"/>
      <c r="I284" s="137"/>
      <c r="J284" s="137"/>
      <c r="K284" s="137"/>
      <c r="L284" s="137"/>
    </row>
    <row r="285" spans="2:12">
      <c r="B285" s="136"/>
      <c r="C285" s="136"/>
      <c r="D285" s="137"/>
      <c r="E285" s="137"/>
      <c r="F285" s="137"/>
      <c r="G285" s="137"/>
      <c r="H285" s="137"/>
      <c r="I285" s="137"/>
      <c r="J285" s="137"/>
      <c r="K285" s="137"/>
      <c r="L285" s="137"/>
    </row>
    <row r="286" spans="2:12">
      <c r="B286" s="136"/>
      <c r="C286" s="136"/>
      <c r="D286" s="137"/>
      <c r="E286" s="137"/>
      <c r="F286" s="137"/>
      <c r="G286" s="137"/>
      <c r="H286" s="137"/>
      <c r="I286" s="137"/>
      <c r="J286" s="137"/>
      <c r="K286" s="137"/>
      <c r="L286" s="137"/>
    </row>
    <row r="287" spans="2:12">
      <c r="B287" s="136"/>
      <c r="C287" s="136"/>
      <c r="D287" s="137"/>
      <c r="E287" s="137"/>
      <c r="F287" s="137"/>
      <c r="G287" s="137"/>
      <c r="H287" s="137"/>
      <c r="I287" s="137"/>
      <c r="J287" s="137"/>
      <c r="K287" s="137"/>
      <c r="L287" s="137"/>
    </row>
    <row r="288" spans="2:12">
      <c r="B288" s="136"/>
      <c r="C288" s="136"/>
      <c r="D288" s="137"/>
      <c r="E288" s="137"/>
      <c r="F288" s="137"/>
      <c r="G288" s="137"/>
      <c r="H288" s="137"/>
      <c r="I288" s="137"/>
      <c r="J288" s="137"/>
      <c r="K288" s="137"/>
      <c r="L288" s="137"/>
    </row>
    <row r="289" spans="2:12">
      <c r="B289" s="136"/>
      <c r="C289" s="136"/>
      <c r="D289" s="137"/>
      <c r="E289" s="137"/>
      <c r="F289" s="137"/>
      <c r="G289" s="137"/>
      <c r="H289" s="137"/>
      <c r="I289" s="137"/>
      <c r="J289" s="137"/>
      <c r="K289" s="137"/>
      <c r="L289" s="137"/>
    </row>
    <row r="290" spans="2:12">
      <c r="B290" s="136"/>
      <c r="C290" s="136"/>
      <c r="D290" s="137"/>
      <c r="E290" s="137"/>
      <c r="F290" s="137"/>
      <c r="G290" s="137"/>
      <c r="H290" s="137"/>
      <c r="I290" s="137"/>
      <c r="J290" s="137"/>
      <c r="K290" s="137"/>
      <c r="L290" s="137"/>
    </row>
    <row r="291" spans="2:12">
      <c r="B291" s="136"/>
      <c r="C291" s="136"/>
      <c r="D291" s="137"/>
      <c r="E291" s="137"/>
      <c r="F291" s="137"/>
      <c r="G291" s="137"/>
      <c r="H291" s="137"/>
      <c r="I291" s="137"/>
      <c r="J291" s="137"/>
      <c r="K291" s="137"/>
      <c r="L291" s="137"/>
    </row>
    <row r="292" spans="2:12">
      <c r="B292" s="136"/>
      <c r="C292" s="136"/>
      <c r="D292" s="137"/>
      <c r="E292" s="137"/>
      <c r="F292" s="137"/>
      <c r="G292" s="137"/>
      <c r="H292" s="137"/>
      <c r="I292" s="137"/>
      <c r="J292" s="137"/>
      <c r="K292" s="137"/>
      <c r="L292" s="137"/>
    </row>
    <row r="293" spans="2:12">
      <c r="B293" s="136"/>
      <c r="C293" s="136"/>
      <c r="D293" s="137"/>
      <c r="E293" s="137"/>
      <c r="F293" s="137"/>
      <c r="G293" s="137"/>
      <c r="H293" s="137"/>
      <c r="I293" s="137"/>
      <c r="J293" s="137"/>
      <c r="K293" s="137"/>
      <c r="L293" s="137"/>
    </row>
    <row r="294" spans="2:12">
      <c r="B294" s="136"/>
      <c r="C294" s="136"/>
      <c r="D294" s="137"/>
      <c r="E294" s="137"/>
      <c r="F294" s="137"/>
      <c r="G294" s="137"/>
      <c r="H294" s="137"/>
      <c r="I294" s="137"/>
      <c r="J294" s="137"/>
      <c r="K294" s="137"/>
      <c r="L294" s="137"/>
    </row>
    <row r="295" spans="2:12">
      <c r="B295" s="136"/>
      <c r="C295" s="136"/>
      <c r="D295" s="137"/>
      <c r="E295" s="137"/>
      <c r="F295" s="137"/>
      <c r="G295" s="137"/>
      <c r="H295" s="137"/>
      <c r="I295" s="137"/>
      <c r="J295" s="137"/>
      <c r="K295" s="137"/>
      <c r="L295" s="137"/>
    </row>
    <row r="296" spans="2:12">
      <c r="B296" s="136"/>
      <c r="C296" s="136"/>
      <c r="D296" s="137"/>
      <c r="E296" s="137"/>
      <c r="F296" s="137"/>
      <c r="G296" s="137"/>
      <c r="H296" s="137"/>
      <c r="I296" s="137"/>
      <c r="J296" s="137"/>
      <c r="K296" s="137"/>
      <c r="L296" s="137"/>
    </row>
    <row r="297" spans="2:12">
      <c r="B297" s="136"/>
      <c r="C297" s="136"/>
      <c r="D297" s="137"/>
      <c r="E297" s="137"/>
      <c r="F297" s="137"/>
      <c r="G297" s="137"/>
      <c r="H297" s="137"/>
      <c r="I297" s="137"/>
      <c r="J297" s="137"/>
      <c r="K297" s="137"/>
      <c r="L297" s="137"/>
    </row>
    <row r="298" spans="2:12">
      <c r="B298" s="136"/>
      <c r="C298" s="136"/>
      <c r="D298" s="137"/>
      <c r="E298" s="137"/>
      <c r="F298" s="137"/>
      <c r="G298" s="137"/>
      <c r="H298" s="137"/>
      <c r="I298" s="137"/>
      <c r="J298" s="137"/>
      <c r="K298" s="137"/>
      <c r="L298" s="137"/>
    </row>
    <row r="299" spans="2:12">
      <c r="B299" s="136"/>
      <c r="C299" s="136"/>
      <c r="D299" s="137"/>
      <c r="E299" s="137"/>
      <c r="F299" s="137"/>
      <c r="G299" s="137"/>
      <c r="H299" s="137"/>
      <c r="I299" s="137"/>
      <c r="J299" s="137"/>
      <c r="K299" s="137"/>
      <c r="L299" s="137"/>
    </row>
    <row r="300" spans="2:12">
      <c r="B300" s="136"/>
      <c r="C300" s="136"/>
      <c r="D300" s="137"/>
      <c r="E300" s="137"/>
      <c r="F300" s="137"/>
      <c r="G300" s="137"/>
      <c r="H300" s="137"/>
      <c r="I300" s="137"/>
      <c r="J300" s="137"/>
      <c r="K300" s="137"/>
      <c r="L300" s="137"/>
    </row>
    <row r="301" spans="2:12">
      <c r="B301" s="136"/>
      <c r="C301" s="136"/>
      <c r="D301" s="137"/>
      <c r="E301" s="137"/>
      <c r="F301" s="137"/>
      <c r="G301" s="137"/>
      <c r="H301" s="137"/>
      <c r="I301" s="137"/>
      <c r="J301" s="137"/>
      <c r="K301" s="137"/>
      <c r="L301" s="137"/>
    </row>
    <row r="302" spans="2:12">
      <c r="B302" s="136"/>
      <c r="C302" s="136"/>
      <c r="D302" s="137"/>
      <c r="E302" s="137"/>
      <c r="F302" s="137"/>
      <c r="G302" s="137"/>
      <c r="H302" s="137"/>
      <c r="I302" s="137"/>
      <c r="J302" s="137"/>
      <c r="K302" s="137"/>
      <c r="L302" s="137"/>
    </row>
    <row r="303" spans="2:12">
      <c r="B303" s="136"/>
      <c r="C303" s="136"/>
      <c r="D303" s="137"/>
      <c r="E303" s="137"/>
      <c r="F303" s="137"/>
      <c r="G303" s="137"/>
      <c r="H303" s="137"/>
      <c r="I303" s="137"/>
      <c r="J303" s="137"/>
      <c r="K303" s="137"/>
      <c r="L303" s="137"/>
    </row>
    <row r="304" spans="2:12">
      <c r="B304" s="136"/>
      <c r="C304" s="136"/>
      <c r="D304" s="137"/>
      <c r="E304" s="137"/>
      <c r="F304" s="137"/>
      <c r="G304" s="137"/>
      <c r="H304" s="137"/>
      <c r="I304" s="137"/>
      <c r="J304" s="137"/>
      <c r="K304" s="137"/>
      <c r="L304" s="137"/>
    </row>
    <row r="305" spans="2:12">
      <c r="B305" s="136"/>
      <c r="C305" s="136"/>
      <c r="D305" s="137"/>
      <c r="E305" s="137"/>
      <c r="F305" s="137"/>
      <c r="G305" s="137"/>
      <c r="H305" s="137"/>
      <c r="I305" s="137"/>
      <c r="J305" s="137"/>
      <c r="K305" s="137"/>
      <c r="L305" s="137"/>
    </row>
    <row r="306" spans="2:12">
      <c r="B306" s="136"/>
      <c r="C306" s="136"/>
      <c r="D306" s="137"/>
      <c r="E306" s="137"/>
      <c r="F306" s="137"/>
      <c r="G306" s="137"/>
      <c r="H306" s="137"/>
      <c r="I306" s="137"/>
      <c r="J306" s="137"/>
      <c r="K306" s="137"/>
      <c r="L306" s="137"/>
    </row>
    <row r="307" spans="2:12">
      <c r="B307" s="136"/>
      <c r="C307" s="136"/>
      <c r="D307" s="137"/>
      <c r="E307" s="137"/>
      <c r="F307" s="137"/>
      <c r="G307" s="137"/>
      <c r="H307" s="137"/>
      <c r="I307" s="137"/>
      <c r="J307" s="137"/>
      <c r="K307" s="137"/>
      <c r="L307" s="137"/>
    </row>
    <row r="308" spans="2:12">
      <c r="B308" s="136"/>
      <c r="C308" s="136"/>
      <c r="D308" s="137"/>
      <c r="E308" s="137"/>
      <c r="F308" s="137"/>
      <c r="G308" s="137"/>
      <c r="H308" s="137"/>
      <c r="I308" s="137"/>
      <c r="J308" s="137"/>
      <c r="K308" s="137"/>
      <c r="L308" s="137"/>
    </row>
    <row r="309" spans="2:12">
      <c r="B309" s="136"/>
      <c r="C309" s="136"/>
      <c r="D309" s="137"/>
      <c r="E309" s="137"/>
      <c r="F309" s="137"/>
      <c r="G309" s="137"/>
      <c r="H309" s="137"/>
      <c r="I309" s="137"/>
      <c r="J309" s="137"/>
      <c r="K309" s="137"/>
      <c r="L309" s="137"/>
    </row>
    <row r="310" spans="2:12">
      <c r="B310" s="136"/>
      <c r="C310" s="136"/>
      <c r="D310" s="137"/>
      <c r="E310" s="137"/>
      <c r="F310" s="137"/>
      <c r="G310" s="137"/>
      <c r="H310" s="137"/>
      <c r="I310" s="137"/>
      <c r="J310" s="137"/>
      <c r="K310" s="137"/>
      <c r="L310" s="137"/>
    </row>
    <row r="311" spans="2:12">
      <c r="B311" s="136"/>
      <c r="C311" s="136"/>
      <c r="D311" s="137"/>
      <c r="E311" s="137"/>
      <c r="F311" s="137"/>
      <c r="G311" s="137"/>
      <c r="H311" s="137"/>
      <c r="I311" s="137"/>
      <c r="J311" s="137"/>
      <c r="K311" s="137"/>
      <c r="L311" s="137"/>
    </row>
    <row r="312" spans="2:12">
      <c r="B312" s="136"/>
      <c r="C312" s="136"/>
      <c r="D312" s="137"/>
      <c r="E312" s="137"/>
      <c r="F312" s="137"/>
      <c r="G312" s="137"/>
      <c r="H312" s="137"/>
      <c r="I312" s="137"/>
      <c r="J312" s="137"/>
      <c r="K312" s="137"/>
      <c r="L312" s="137"/>
    </row>
    <row r="313" spans="2:12">
      <c r="B313" s="136"/>
      <c r="C313" s="136"/>
      <c r="D313" s="137"/>
      <c r="E313" s="137"/>
      <c r="F313" s="137"/>
      <c r="G313" s="137"/>
      <c r="H313" s="137"/>
      <c r="I313" s="137"/>
      <c r="J313" s="137"/>
      <c r="K313" s="137"/>
      <c r="L313" s="137"/>
    </row>
    <row r="314" spans="2:12">
      <c r="B314" s="136"/>
      <c r="C314" s="136"/>
      <c r="D314" s="137"/>
      <c r="E314" s="137"/>
      <c r="F314" s="137"/>
      <c r="G314" s="137"/>
      <c r="H314" s="137"/>
      <c r="I314" s="137"/>
      <c r="J314" s="137"/>
      <c r="K314" s="137"/>
      <c r="L314" s="137"/>
    </row>
    <row r="315" spans="2:12">
      <c r="B315" s="136"/>
      <c r="C315" s="136"/>
      <c r="D315" s="137"/>
      <c r="E315" s="137"/>
      <c r="F315" s="137"/>
      <c r="G315" s="137"/>
      <c r="H315" s="137"/>
      <c r="I315" s="137"/>
      <c r="J315" s="137"/>
      <c r="K315" s="137"/>
      <c r="L315" s="137"/>
    </row>
    <row r="316" spans="2:12">
      <c r="B316" s="136"/>
      <c r="C316" s="136"/>
      <c r="D316" s="137"/>
      <c r="E316" s="137"/>
      <c r="F316" s="137"/>
      <c r="G316" s="137"/>
      <c r="H316" s="137"/>
      <c r="I316" s="137"/>
      <c r="J316" s="137"/>
      <c r="K316" s="137"/>
      <c r="L316" s="137"/>
    </row>
    <row r="317" spans="2:12">
      <c r="B317" s="136"/>
      <c r="C317" s="136"/>
      <c r="D317" s="137"/>
      <c r="E317" s="137"/>
      <c r="F317" s="137"/>
      <c r="G317" s="137"/>
      <c r="H317" s="137"/>
      <c r="I317" s="137"/>
      <c r="J317" s="137"/>
      <c r="K317" s="137"/>
      <c r="L317" s="137"/>
    </row>
    <row r="318" spans="2:12">
      <c r="B318" s="136"/>
      <c r="C318" s="136"/>
      <c r="D318" s="137"/>
      <c r="E318" s="137"/>
      <c r="F318" s="137"/>
      <c r="G318" s="137"/>
      <c r="H318" s="137"/>
      <c r="I318" s="137"/>
      <c r="J318" s="137"/>
      <c r="K318" s="137"/>
      <c r="L318" s="137"/>
    </row>
    <row r="319" spans="2:12">
      <c r="B319" s="136"/>
      <c r="C319" s="136"/>
      <c r="D319" s="137"/>
      <c r="E319" s="137"/>
      <c r="F319" s="137"/>
      <c r="G319" s="137"/>
      <c r="H319" s="137"/>
      <c r="I319" s="137"/>
      <c r="J319" s="137"/>
      <c r="K319" s="137"/>
      <c r="L319" s="137"/>
    </row>
    <row r="320" spans="2:12">
      <c r="B320" s="136"/>
      <c r="C320" s="136"/>
      <c r="D320" s="137"/>
      <c r="E320" s="137"/>
      <c r="F320" s="137"/>
      <c r="G320" s="137"/>
      <c r="H320" s="137"/>
      <c r="I320" s="137"/>
      <c r="J320" s="137"/>
      <c r="K320" s="137"/>
      <c r="L320" s="137"/>
    </row>
    <row r="321" spans="2:12">
      <c r="B321" s="136"/>
      <c r="C321" s="136"/>
      <c r="D321" s="137"/>
      <c r="E321" s="137"/>
      <c r="F321" s="137"/>
      <c r="G321" s="137"/>
      <c r="H321" s="137"/>
      <c r="I321" s="137"/>
      <c r="J321" s="137"/>
      <c r="K321" s="137"/>
      <c r="L321" s="137"/>
    </row>
    <row r="322" spans="2:12">
      <c r="B322" s="136"/>
      <c r="C322" s="136"/>
      <c r="D322" s="137"/>
      <c r="E322" s="137"/>
      <c r="F322" s="137"/>
      <c r="G322" s="137"/>
      <c r="H322" s="137"/>
      <c r="I322" s="137"/>
      <c r="J322" s="137"/>
      <c r="K322" s="137"/>
      <c r="L322" s="137"/>
    </row>
    <row r="323" spans="2:12">
      <c r="B323" s="136"/>
      <c r="C323" s="136"/>
      <c r="D323" s="137"/>
      <c r="E323" s="137"/>
      <c r="F323" s="137"/>
      <c r="G323" s="137"/>
      <c r="H323" s="137"/>
      <c r="I323" s="137"/>
      <c r="J323" s="137"/>
      <c r="K323" s="137"/>
      <c r="L323" s="137"/>
    </row>
    <row r="324" spans="2:12">
      <c r="B324" s="136"/>
      <c r="C324" s="136"/>
      <c r="D324" s="137"/>
      <c r="E324" s="137"/>
      <c r="F324" s="137"/>
      <c r="G324" s="137"/>
      <c r="H324" s="137"/>
      <c r="I324" s="137"/>
      <c r="J324" s="137"/>
      <c r="K324" s="137"/>
      <c r="L324" s="137"/>
    </row>
    <row r="325" spans="2:12">
      <c r="B325" s="136"/>
      <c r="C325" s="136"/>
      <c r="D325" s="137"/>
      <c r="E325" s="137"/>
      <c r="F325" s="137"/>
      <c r="G325" s="137"/>
      <c r="H325" s="137"/>
      <c r="I325" s="137"/>
      <c r="J325" s="137"/>
      <c r="K325" s="137"/>
      <c r="L325" s="137"/>
    </row>
    <row r="326" spans="2:12">
      <c r="B326" s="136"/>
      <c r="C326" s="136"/>
      <c r="D326" s="137"/>
      <c r="E326" s="137"/>
      <c r="F326" s="137"/>
      <c r="G326" s="137"/>
      <c r="H326" s="137"/>
      <c r="I326" s="137"/>
      <c r="J326" s="137"/>
      <c r="K326" s="137"/>
      <c r="L326" s="137"/>
    </row>
    <row r="327" spans="2:12">
      <c r="B327" s="136"/>
      <c r="C327" s="136"/>
      <c r="D327" s="137"/>
      <c r="E327" s="137"/>
      <c r="F327" s="137"/>
      <c r="G327" s="137"/>
      <c r="H327" s="137"/>
      <c r="I327" s="137"/>
      <c r="J327" s="137"/>
      <c r="K327" s="137"/>
      <c r="L327" s="137"/>
    </row>
    <row r="328" spans="2:12">
      <c r="B328" s="136"/>
      <c r="C328" s="136"/>
      <c r="D328" s="137"/>
      <c r="E328" s="137"/>
      <c r="F328" s="137"/>
      <c r="G328" s="137"/>
      <c r="H328" s="137"/>
      <c r="I328" s="137"/>
      <c r="J328" s="137"/>
      <c r="K328" s="137"/>
      <c r="L328" s="137"/>
    </row>
    <row r="329" spans="2:12">
      <c r="B329" s="136"/>
      <c r="C329" s="136"/>
      <c r="D329" s="137"/>
      <c r="E329" s="137"/>
      <c r="F329" s="137"/>
      <c r="G329" s="137"/>
      <c r="H329" s="137"/>
      <c r="I329" s="137"/>
      <c r="J329" s="137"/>
      <c r="K329" s="137"/>
      <c r="L329" s="137"/>
    </row>
    <row r="330" spans="2:12">
      <c r="B330" s="136"/>
      <c r="C330" s="136"/>
      <c r="D330" s="137"/>
      <c r="E330" s="137"/>
      <c r="F330" s="137"/>
      <c r="G330" s="137"/>
      <c r="H330" s="137"/>
      <c r="I330" s="137"/>
      <c r="J330" s="137"/>
      <c r="K330" s="137"/>
      <c r="L330" s="137"/>
    </row>
    <row r="331" spans="2:12">
      <c r="B331" s="136"/>
      <c r="C331" s="136"/>
      <c r="D331" s="137"/>
      <c r="E331" s="137"/>
      <c r="F331" s="137"/>
      <c r="G331" s="137"/>
      <c r="H331" s="137"/>
      <c r="I331" s="137"/>
      <c r="J331" s="137"/>
      <c r="K331" s="137"/>
      <c r="L331" s="137"/>
    </row>
    <row r="332" spans="2:12">
      <c r="B332" s="136"/>
      <c r="C332" s="136"/>
      <c r="D332" s="137"/>
      <c r="E332" s="137"/>
      <c r="F332" s="137"/>
      <c r="G332" s="137"/>
      <c r="H332" s="137"/>
      <c r="I332" s="137"/>
      <c r="J332" s="137"/>
      <c r="K332" s="137"/>
      <c r="L332" s="137"/>
    </row>
    <row r="333" spans="2:12">
      <c r="B333" s="136"/>
      <c r="C333" s="136"/>
      <c r="D333" s="137"/>
      <c r="E333" s="137"/>
      <c r="F333" s="137"/>
      <c r="G333" s="137"/>
      <c r="H333" s="137"/>
      <c r="I333" s="137"/>
      <c r="J333" s="137"/>
      <c r="K333" s="137"/>
      <c r="L333" s="137"/>
    </row>
    <row r="334" spans="2:12">
      <c r="B334" s="136"/>
      <c r="C334" s="136"/>
      <c r="D334" s="137"/>
      <c r="E334" s="137"/>
      <c r="F334" s="137"/>
      <c r="G334" s="137"/>
      <c r="H334" s="137"/>
      <c r="I334" s="137"/>
      <c r="J334" s="137"/>
      <c r="K334" s="137"/>
      <c r="L334" s="137"/>
    </row>
    <row r="335" spans="2:12">
      <c r="B335" s="136"/>
      <c r="C335" s="136"/>
      <c r="D335" s="137"/>
      <c r="E335" s="137"/>
      <c r="F335" s="137"/>
      <c r="G335" s="137"/>
      <c r="H335" s="137"/>
      <c r="I335" s="137"/>
      <c r="J335" s="137"/>
      <c r="K335" s="137"/>
      <c r="L335" s="137"/>
    </row>
    <row r="336" spans="2:12">
      <c r="B336" s="136"/>
      <c r="C336" s="136"/>
      <c r="D336" s="137"/>
      <c r="E336" s="137"/>
      <c r="F336" s="137"/>
      <c r="G336" s="137"/>
      <c r="H336" s="137"/>
      <c r="I336" s="137"/>
      <c r="J336" s="137"/>
      <c r="K336" s="137"/>
      <c r="L336" s="137"/>
    </row>
    <row r="337" spans="2:12">
      <c r="B337" s="136"/>
      <c r="C337" s="136"/>
      <c r="D337" s="137"/>
      <c r="E337" s="137"/>
      <c r="F337" s="137"/>
      <c r="G337" s="137"/>
      <c r="H337" s="137"/>
      <c r="I337" s="137"/>
      <c r="J337" s="137"/>
      <c r="K337" s="137"/>
      <c r="L337" s="137"/>
    </row>
    <row r="338" spans="2:12">
      <c r="B338" s="136"/>
      <c r="C338" s="136"/>
      <c r="D338" s="137"/>
      <c r="E338" s="137"/>
      <c r="F338" s="137"/>
      <c r="G338" s="137"/>
      <c r="H338" s="137"/>
      <c r="I338" s="137"/>
      <c r="J338" s="137"/>
      <c r="K338" s="137"/>
      <c r="L338" s="137"/>
    </row>
    <row r="339" spans="2:12">
      <c r="B339" s="136"/>
      <c r="C339" s="136"/>
      <c r="D339" s="137"/>
      <c r="E339" s="137"/>
      <c r="F339" s="137"/>
      <c r="G339" s="137"/>
      <c r="H339" s="137"/>
      <c r="I339" s="137"/>
      <c r="J339" s="137"/>
      <c r="K339" s="137"/>
      <c r="L339" s="137"/>
    </row>
    <row r="340" spans="2:12">
      <c r="B340" s="136"/>
      <c r="C340" s="136"/>
      <c r="D340" s="137"/>
      <c r="E340" s="137"/>
      <c r="F340" s="137"/>
      <c r="G340" s="137"/>
      <c r="H340" s="137"/>
      <c r="I340" s="137"/>
      <c r="J340" s="137"/>
      <c r="K340" s="137"/>
      <c r="L340" s="137"/>
    </row>
    <row r="341" spans="2:12">
      <c r="B341" s="136"/>
      <c r="C341" s="136"/>
      <c r="D341" s="137"/>
      <c r="E341" s="137"/>
      <c r="F341" s="137"/>
      <c r="G341" s="137"/>
      <c r="H341" s="137"/>
      <c r="I341" s="137"/>
      <c r="J341" s="137"/>
      <c r="K341" s="137"/>
      <c r="L341" s="137"/>
    </row>
    <row r="342" spans="2:12">
      <c r="B342" s="136"/>
      <c r="C342" s="136"/>
      <c r="D342" s="137"/>
      <c r="E342" s="137"/>
      <c r="F342" s="137"/>
      <c r="G342" s="137"/>
      <c r="H342" s="137"/>
      <c r="I342" s="137"/>
      <c r="J342" s="137"/>
      <c r="K342" s="137"/>
      <c r="L342" s="137"/>
    </row>
    <row r="343" spans="2:12">
      <c r="B343" s="136"/>
      <c r="C343" s="136"/>
      <c r="D343" s="137"/>
      <c r="E343" s="137"/>
      <c r="F343" s="137"/>
      <c r="G343" s="137"/>
      <c r="H343" s="137"/>
      <c r="I343" s="137"/>
      <c r="J343" s="137"/>
      <c r="K343" s="137"/>
      <c r="L343" s="137"/>
    </row>
    <row r="344" spans="2:12">
      <c r="B344" s="136"/>
      <c r="C344" s="136"/>
      <c r="D344" s="137"/>
      <c r="E344" s="137"/>
      <c r="F344" s="137"/>
      <c r="G344" s="137"/>
      <c r="H344" s="137"/>
      <c r="I344" s="137"/>
      <c r="J344" s="137"/>
      <c r="K344" s="137"/>
      <c r="L344" s="137"/>
    </row>
    <row r="345" spans="2:12">
      <c r="B345" s="136"/>
      <c r="C345" s="136"/>
      <c r="D345" s="137"/>
      <c r="E345" s="137"/>
      <c r="F345" s="137"/>
      <c r="G345" s="137"/>
      <c r="H345" s="137"/>
      <c r="I345" s="137"/>
      <c r="J345" s="137"/>
      <c r="K345" s="137"/>
      <c r="L345" s="137"/>
    </row>
    <row r="346" spans="2:12">
      <c r="B346" s="136"/>
      <c r="C346" s="136"/>
      <c r="D346" s="137"/>
      <c r="E346" s="137"/>
      <c r="F346" s="137"/>
      <c r="G346" s="137"/>
      <c r="H346" s="137"/>
      <c r="I346" s="137"/>
      <c r="J346" s="137"/>
      <c r="K346" s="137"/>
      <c r="L346" s="137"/>
    </row>
    <row r="347" spans="2:12">
      <c r="B347" s="136"/>
      <c r="C347" s="136"/>
      <c r="D347" s="137"/>
      <c r="E347" s="137"/>
      <c r="F347" s="137"/>
      <c r="G347" s="137"/>
      <c r="H347" s="137"/>
      <c r="I347" s="137"/>
      <c r="J347" s="137"/>
      <c r="K347" s="137"/>
      <c r="L347" s="137"/>
    </row>
    <row r="348" spans="2:12">
      <c r="B348" s="136"/>
      <c r="C348" s="136"/>
      <c r="D348" s="137"/>
      <c r="E348" s="137"/>
      <c r="F348" s="137"/>
      <c r="G348" s="137"/>
      <c r="H348" s="137"/>
      <c r="I348" s="137"/>
      <c r="J348" s="137"/>
      <c r="K348" s="137"/>
      <c r="L348" s="137"/>
    </row>
    <row r="349" spans="2:12">
      <c r="B349" s="136"/>
      <c r="C349" s="136"/>
      <c r="D349" s="137"/>
      <c r="E349" s="137"/>
      <c r="F349" s="137"/>
      <c r="G349" s="137"/>
      <c r="H349" s="137"/>
      <c r="I349" s="137"/>
      <c r="J349" s="137"/>
      <c r="K349" s="137"/>
      <c r="L349" s="137"/>
    </row>
    <row r="350" spans="2:12">
      <c r="B350" s="136"/>
      <c r="C350" s="136"/>
      <c r="D350" s="137"/>
      <c r="E350" s="137"/>
      <c r="F350" s="137"/>
      <c r="G350" s="137"/>
      <c r="H350" s="137"/>
      <c r="I350" s="137"/>
      <c r="J350" s="137"/>
      <c r="K350" s="137"/>
      <c r="L350" s="137"/>
    </row>
    <row r="351" spans="2:12">
      <c r="B351" s="136"/>
      <c r="C351" s="136"/>
      <c r="D351" s="137"/>
      <c r="E351" s="137"/>
      <c r="F351" s="137"/>
      <c r="G351" s="137"/>
      <c r="H351" s="137"/>
      <c r="I351" s="137"/>
      <c r="J351" s="137"/>
      <c r="K351" s="137"/>
      <c r="L351" s="137"/>
    </row>
    <row r="352" spans="2:12">
      <c r="B352" s="136"/>
      <c r="C352" s="136"/>
      <c r="D352" s="137"/>
      <c r="E352" s="137"/>
      <c r="F352" s="137"/>
      <c r="G352" s="137"/>
      <c r="H352" s="137"/>
      <c r="I352" s="137"/>
      <c r="J352" s="137"/>
      <c r="K352" s="137"/>
      <c r="L352" s="137"/>
    </row>
    <row r="353" spans="2:12">
      <c r="B353" s="136"/>
      <c r="C353" s="136"/>
      <c r="D353" s="137"/>
      <c r="E353" s="137"/>
      <c r="F353" s="137"/>
      <c r="G353" s="137"/>
      <c r="H353" s="137"/>
      <c r="I353" s="137"/>
      <c r="J353" s="137"/>
      <c r="K353" s="137"/>
      <c r="L353" s="137"/>
    </row>
    <row r="354" spans="2:12">
      <c r="B354" s="136"/>
      <c r="C354" s="136"/>
      <c r="D354" s="137"/>
      <c r="E354" s="137"/>
      <c r="F354" s="137"/>
      <c r="G354" s="137"/>
      <c r="H354" s="137"/>
      <c r="I354" s="137"/>
      <c r="J354" s="137"/>
      <c r="K354" s="137"/>
      <c r="L354" s="137"/>
    </row>
    <row r="355" spans="2:12">
      <c r="B355" s="136"/>
      <c r="C355" s="136"/>
      <c r="D355" s="137"/>
      <c r="E355" s="137"/>
      <c r="F355" s="137"/>
      <c r="G355" s="137"/>
      <c r="H355" s="137"/>
      <c r="I355" s="137"/>
      <c r="J355" s="137"/>
      <c r="K355" s="137"/>
      <c r="L355" s="137"/>
    </row>
    <row r="356" spans="2:12">
      <c r="B356" s="136"/>
      <c r="C356" s="136"/>
      <c r="D356" s="137"/>
      <c r="E356" s="137"/>
      <c r="F356" s="137"/>
      <c r="G356" s="137"/>
      <c r="H356" s="137"/>
      <c r="I356" s="137"/>
      <c r="J356" s="137"/>
      <c r="K356" s="137"/>
      <c r="L356" s="137"/>
    </row>
    <row r="357" spans="2:12">
      <c r="B357" s="136"/>
      <c r="C357" s="136"/>
      <c r="D357" s="137"/>
      <c r="E357" s="137"/>
      <c r="F357" s="137"/>
      <c r="G357" s="137"/>
      <c r="H357" s="137"/>
      <c r="I357" s="137"/>
      <c r="J357" s="137"/>
      <c r="K357" s="137"/>
      <c r="L357" s="137"/>
    </row>
    <row r="358" spans="2:12">
      <c r="B358" s="136"/>
      <c r="C358" s="136"/>
      <c r="D358" s="137"/>
      <c r="E358" s="137"/>
      <c r="F358" s="137"/>
      <c r="G358" s="137"/>
      <c r="H358" s="137"/>
      <c r="I358" s="137"/>
      <c r="J358" s="137"/>
      <c r="K358" s="137"/>
      <c r="L358" s="137"/>
    </row>
    <row r="359" spans="2:12">
      <c r="B359" s="136"/>
      <c r="C359" s="136"/>
      <c r="D359" s="137"/>
      <c r="E359" s="137"/>
      <c r="F359" s="137"/>
      <c r="G359" s="137"/>
      <c r="H359" s="137"/>
      <c r="I359" s="137"/>
      <c r="J359" s="137"/>
      <c r="K359" s="137"/>
      <c r="L359" s="137"/>
    </row>
    <row r="360" spans="2:12">
      <c r="B360" s="136"/>
      <c r="C360" s="136"/>
      <c r="D360" s="137"/>
      <c r="E360" s="137"/>
      <c r="F360" s="137"/>
      <c r="G360" s="137"/>
      <c r="H360" s="137"/>
      <c r="I360" s="137"/>
      <c r="J360" s="137"/>
      <c r="K360" s="137"/>
      <c r="L360" s="137"/>
    </row>
    <row r="361" spans="2:12">
      <c r="B361" s="136"/>
      <c r="C361" s="136"/>
      <c r="D361" s="137"/>
      <c r="E361" s="137"/>
      <c r="F361" s="137"/>
      <c r="G361" s="137"/>
      <c r="H361" s="137"/>
      <c r="I361" s="137"/>
      <c r="J361" s="137"/>
      <c r="K361" s="137"/>
      <c r="L361" s="137"/>
    </row>
    <row r="362" spans="2:12">
      <c r="B362" s="136"/>
      <c r="C362" s="136"/>
      <c r="D362" s="137"/>
      <c r="E362" s="137"/>
      <c r="F362" s="137"/>
      <c r="G362" s="137"/>
      <c r="H362" s="137"/>
      <c r="I362" s="137"/>
      <c r="J362" s="137"/>
      <c r="K362" s="137"/>
      <c r="L362" s="137"/>
    </row>
    <row r="363" spans="2:12">
      <c r="B363" s="136"/>
      <c r="C363" s="136"/>
      <c r="D363" s="137"/>
      <c r="E363" s="137"/>
      <c r="F363" s="137"/>
      <c r="G363" s="137"/>
      <c r="H363" s="137"/>
      <c r="I363" s="137"/>
      <c r="J363" s="137"/>
      <c r="K363" s="137"/>
      <c r="L363" s="137"/>
    </row>
    <row r="364" spans="2:12">
      <c r="B364" s="136"/>
      <c r="C364" s="136"/>
      <c r="D364" s="137"/>
      <c r="E364" s="137"/>
      <c r="F364" s="137"/>
      <c r="G364" s="137"/>
      <c r="H364" s="137"/>
      <c r="I364" s="137"/>
      <c r="J364" s="137"/>
      <c r="K364" s="137"/>
      <c r="L364" s="137"/>
    </row>
    <row r="365" spans="2:12">
      <c r="B365" s="136"/>
      <c r="C365" s="136"/>
      <c r="D365" s="137"/>
      <c r="E365" s="137"/>
      <c r="F365" s="137"/>
      <c r="G365" s="137"/>
      <c r="H365" s="137"/>
      <c r="I365" s="137"/>
      <c r="J365" s="137"/>
      <c r="K365" s="137"/>
      <c r="L365" s="137"/>
    </row>
    <row r="366" spans="2:12">
      <c r="B366" s="136"/>
      <c r="C366" s="136"/>
      <c r="D366" s="137"/>
      <c r="E366" s="137"/>
      <c r="F366" s="137"/>
      <c r="G366" s="137"/>
      <c r="H366" s="137"/>
      <c r="I366" s="137"/>
      <c r="J366" s="137"/>
      <c r="K366" s="137"/>
      <c r="L366" s="137"/>
    </row>
    <row r="367" spans="2:12">
      <c r="B367" s="136"/>
      <c r="C367" s="136"/>
      <c r="D367" s="137"/>
      <c r="E367" s="137"/>
      <c r="F367" s="137"/>
      <c r="G367" s="137"/>
      <c r="H367" s="137"/>
      <c r="I367" s="137"/>
      <c r="J367" s="137"/>
      <c r="K367" s="137"/>
      <c r="L367" s="137"/>
    </row>
    <row r="368" spans="2:12">
      <c r="B368" s="136"/>
      <c r="C368" s="136"/>
      <c r="D368" s="137"/>
      <c r="E368" s="137"/>
      <c r="F368" s="137"/>
      <c r="G368" s="137"/>
      <c r="H368" s="137"/>
      <c r="I368" s="137"/>
      <c r="J368" s="137"/>
      <c r="K368" s="137"/>
      <c r="L368" s="137"/>
    </row>
    <row r="369" spans="2:12">
      <c r="B369" s="136"/>
      <c r="C369" s="136"/>
      <c r="D369" s="137"/>
      <c r="E369" s="137"/>
      <c r="F369" s="137"/>
      <c r="G369" s="137"/>
      <c r="H369" s="137"/>
      <c r="I369" s="137"/>
      <c r="J369" s="137"/>
      <c r="K369" s="137"/>
      <c r="L369" s="137"/>
    </row>
    <row r="370" spans="2:12">
      <c r="B370" s="136"/>
      <c r="C370" s="136"/>
      <c r="D370" s="137"/>
      <c r="E370" s="137"/>
      <c r="F370" s="137"/>
      <c r="G370" s="137"/>
      <c r="H370" s="137"/>
      <c r="I370" s="137"/>
      <c r="J370" s="137"/>
      <c r="K370" s="137"/>
      <c r="L370" s="137"/>
    </row>
    <row r="371" spans="2:12">
      <c r="B371" s="136"/>
      <c r="C371" s="136"/>
      <c r="D371" s="137"/>
      <c r="E371" s="137"/>
      <c r="F371" s="137"/>
      <c r="G371" s="137"/>
      <c r="H371" s="137"/>
      <c r="I371" s="137"/>
      <c r="J371" s="137"/>
      <c r="K371" s="137"/>
      <c r="L371" s="137"/>
    </row>
    <row r="372" spans="2:12">
      <c r="B372" s="136"/>
      <c r="C372" s="136"/>
      <c r="D372" s="137"/>
      <c r="E372" s="137"/>
      <c r="F372" s="137"/>
      <c r="G372" s="137"/>
      <c r="H372" s="137"/>
      <c r="I372" s="137"/>
      <c r="J372" s="137"/>
      <c r="K372" s="137"/>
      <c r="L372" s="137"/>
    </row>
    <row r="373" spans="2:12">
      <c r="B373" s="136"/>
      <c r="C373" s="136"/>
      <c r="D373" s="137"/>
      <c r="E373" s="137"/>
      <c r="F373" s="137"/>
      <c r="G373" s="137"/>
      <c r="H373" s="137"/>
      <c r="I373" s="137"/>
      <c r="J373" s="137"/>
      <c r="K373" s="137"/>
      <c r="L373" s="137"/>
    </row>
    <row r="374" spans="2:12">
      <c r="B374" s="136"/>
      <c r="C374" s="136"/>
      <c r="D374" s="137"/>
      <c r="E374" s="137"/>
      <c r="F374" s="137"/>
      <c r="G374" s="137"/>
      <c r="H374" s="137"/>
      <c r="I374" s="137"/>
      <c r="J374" s="137"/>
      <c r="K374" s="137"/>
      <c r="L374" s="137"/>
    </row>
    <row r="375" spans="2:12">
      <c r="B375" s="136"/>
      <c r="C375" s="136"/>
      <c r="D375" s="137"/>
      <c r="E375" s="137"/>
      <c r="F375" s="137"/>
      <c r="G375" s="137"/>
      <c r="H375" s="137"/>
      <c r="I375" s="137"/>
      <c r="J375" s="137"/>
      <c r="K375" s="137"/>
      <c r="L375" s="137"/>
    </row>
    <row r="376" spans="2:12">
      <c r="B376" s="136"/>
      <c r="C376" s="136"/>
      <c r="D376" s="137"/>
      <c r="E376" s="137"/>
      <c r="F376" s="137"/>
      <c r="G376" s="137"/>
      <c r="H376" s="137"/>
      <c r="I376" s="137"/>
      <c r="J376" s="137"/>
      <c r="K376" s="137"/>
      <c r="L376" s="137"/>
    </row>
    <row r="377" spans="2:12">
      <c r="B377" s="136"/>
      <c r="C377" s="136"/>
      <c r="D377" s="137"/>
      <c r="E377" s="137"/>
      <c r="F377" s="137"/>
      <c r="G377" s="137"/>
      <c r="H377" s="137"/>
      <c r="I377" s="137"/>
      <c r="J377" s="137"/>
      <c r="K377" s="137"/>
      <c r="L377" s="137"/>
    </row>
    <row r="378" spans="2:12">
      <c r="B378" s="136"/>
      <c r="C378" s="136"/>
      <c r="D378" s="137"/>
      <c r="E378" s="137"/>
      <c r="F378" s="137"/>
      <c r="G378" s="137"/>
      <c r="H378" s="137"/>
      <c r="I378" s="137"/>
      <c r="J378" s="137"/>
      <c r="K378" s="137"/>
      <c r="L378" s="137"/>
    </row>
    <row r="379" spans="2:12">
      <c r="B379" s="136"/>
      <c r="C379" s="136"/>
      <c r="D379" s="137"/>
      <c r="E379" s="137"/>
      <c r="F379" s="137"/>
      <c r="G379" s="137"/>
      <c r="H379" s="137"/>
      <c r="I379" s="137"/>
      <c r="J379" s="137"/>
      <c r="K379" s="137"/>
      <c r="L379" s="137"/>
    </row>
    <row r="380" spans="2:12">
      <c r="B380" s="136"/>
      <c r="C380" s="136"/>
      <c r="D380" s="137"/>
      <c r="E380" s="137"/>
      <c r="F380" s="137"/>
      <c r="G380" s="137"/>
      <c r="H380" s="137"/>
      <c r="I380" s="137"/>
      <c r="J380" s="137"/>
      <c r="K380" s="137"/>
      <c r="L380" s="137"/>
    </row>
    <row r="381" spans="2:12">
      <c r="B381" s="136"/>
      <c r="C381" s="136"/>
      <c r="D381" s="137"/>
      <c r="E381" s="137"/>
      <c r="F381" s="137"/>
      <c r="G381" s="137"/>
      <c r="H381" s="137"/>
      <c r="I381" s="137"/>
      <c r="J381" s="137"/>
      <c r="K381" s="137"/>
      <c r="L381" s="137"/>
    </row>
    <row r="382" spans="2:12">
      <c r="B382" s="136"/>
      <c r="C382" s="136"/>
      <c r="D382" s="137"/>
      <c r="E382" s="137"/>
      <c r="F382" s="137"/>
      <c r="G382" s="137"/>
      <c r="H382" s="137"/>
      <c r="I382" s="137"/>
      <c r="J382" s="137"/>
      <c r="K382" s="137"/>
      <c r="L382" s="137"/>
    </row>
    <row r="383" spans="2:12">
      <c r="B383" s="136"/>
      <c r="C383" s="136"/>
      <c r="D383" s="137"/>
      <c r="E383" s="137"/>
      <c r="F383" s="137"/>
      <c r="G383" s="137"/>
      <c r="H383" s="137"/>
      <c r="I383" s="137"/>
      <c r="J383" s="137"/>
      <c r="K383" s="137"/>
      <c r="L383" s="137"/>
    </row>
    <row r="384" spans="2:12">
      <c r="B384" s="136"/>
      <c r="C384" s="136"/>
      <c r="D384" s="137"/>
      <c r="E384" s="137"/>
      <c r="F384" s="137"/>
      <c r="G384" s="137"/>
      <c r="H384" s="137"/>
      <c r="I384" s="137"/>
      <c r="J384" s="137"/>
      <c r="K384" s="137"/>
      <c r="L384" s="137"/>
    </row>
    <row r="385" spans="2:12">
      <c r="B385" s="136"/>
      <c r="C385" s="136"/>
      <c r="D385" s="137"/>
      <c r="E385" s="137"/>
      <c r="F385" s="137"/>
      <c r="G385" s="137"/>
      <c r="H385" s="137"/>
      <c r="I385" s="137"/>
      <c r="J385" s="137"/>
      <c r="K385" s="137"/>
      <c r="L385" s="137"/>
    </row>
    <row r="386" spans="2:12">
      <c r="B386" s="136"/>
      <c r="C386" s="136"/>
      <c r="D386" s="137"/>
      <c r="E386" s="137"/>
      <c r="F386" s="137"/>
      <c r="G386" s="137"/>
      <c r="H386" s="137"/>
      <c r="I386" s="137"/>
      <c r="J386" s="137"/>
      <c r="K386" s="137"/>
      <c r="L386" s="137"/>
    </row>
    <row r="387" spans="2:12">
      <c r="B387" s="136"/>
      <c r="C387" s="136"/>
      <c r="D387" s="137"/>
      <c r="E387" s="137"/>
      <c r="F387" s="137"/>
      <c r="G387" s="137"/>
      <c r="H387" s="137"/>
      <c r="I387" s="137"/>
      <c r="J387" s="137"/>
      <c r="K387" s="137"/>
      <c r="L387" s="137"/>
    </row>
    <row r="388" spans="2:12">
      <c r="B388" s="136"/>
      <c r="C388" s="136"/>
      <c r="D388" s="137"/>
      <c r="E388" s="137"/>
      <c r="F388" s="137"/>
      <c r="G388" s="137"/>
      <c r="H388" s="137"/>
      <c r="I388" s="137"/>
      <c r="J388" s="137"/>
      <c r="K388" s="137"/>
      <c r="L388" s="137"/>
    </row>
    <row r="389" spans="2:12">
      <c r="B389" s="136"/>
      <c r="C389" s="136"/>
      <c r="D389" s="137"/>
      <c r="E389" s="137"/>
      <c r="F389" s="137"/>
      <c r="G389" s="137"/>
      <c r="H389" s="137"/>
      <c r="I389" s="137"/>
      <c r="J389" s="137"/>
      <c r="K389" s="137"/>
      <c r="L389" s="137"/>
    </row>
    <row r="390" spans="2:12">
      <c r="B390" s="136"/>
      <c r="C390" s="136"/>
      <c r="D390" s="137"/>
      <c r="E390" s="137"/>
      <c r="F390" s="137"/>
      <c r="G390" s="137"/>
      <c r="H390" s="137"/>
      <c r="I390" s="137"/>
      <c r="J390" s="137"/>
      <c r="K390" s="137"/>
      <c r="L390" s="137"/>
    </row>
    <row r="391" spans="2:12">
      <c r="B391" s="136"/>
      <c r="C391" s="136"/>
      <c r="D391" s="137"/>
      <c r="E391" s="137"/>
      <c r="F391" s="137"/>
      <c r="G391" s="137"/>
      <c r="H391" s="137"/>
      <c r="I391" s="137"/>
      <c r="J391" s="137"/>
      <c r="K391" s="137"/>
      <c r="L391" s="137"/>
    </row>
    <row r="392" spans="2:12">
      <c r="B392" s="136"/>
      <c r="C392" s="136"/>
      <c r="D392" s="137"/>
      <c r="E392" s="137"/>
      <c r="F392" s="137"/>
      <c r="G392" s="137"/>
      <c r="H392" s="137"/>
      <c r="I392" s="137"/>
      <c r="J392" s="137"/>
      <c r="K392" s="137"/>
      <c r="L392" s="137"/>
    </row>
    <row r="393" spans="2:12">
      <c r="B393" s="136"/>
      <c r="C393" s="136"/>
      <c r="D393" s="137"/>
      <c r="E393" s="137"/>
      <c r="F393" s="137"/>
      <c r="G393" s="137"/>
      <c r="H393" s="137"/>
      <c r="I393" s="137"/>
      <c r="J393" s="137"/>
      <c r="K393" s="137"/>
      <c r="L393" s="137"/>
    </row>
    <row r="394" spans="2:12">
      <c r="B394" s="136"/>
      <c r="C394" s="136"/>
      <c r="D394" s="137"/>
      <c r="E394" s="137"/>
      <c r="F394" s="137"/>
      <c r="G394" s="137"/>
      <c r="H394" s="137"/>
      <c r="I394" s="137"/>
      <c r="J394" s="137"/>
      <c r="K394" s="137"/>
      <c r="L394" s="137"/>
    </row>
    <row r="395" spans="2:12">
      <c r="B395" s="136"/>
      <c r="C395" s="136"/>
      <c r="D395" s="137"/>
      <c r="E395" s="137"/>
      <c r="F395" s="137"/>
      <c r="G395" s="137"/>
      <c r="H395" s="137"/>
      <c r="I395" s="137"/>
      <c r="J395" s="137"/>
      <c r="K395" s="137"/>
      <c r="L395" s="137"/>
    </row>
    <row r="396" spans="2:12">
      <c r="B396" s="136"/>
      <c r="C396" s="136"/>
      <c r="D396" s="137"/>
      <c r="E396" s="137"/>
      <c r="F396" s="137"/>
      <c r="G396" s="137"/>
      <c r="H396" s="137"/>
      <c r="I396" s="137"/>
      <c r="J396" s="137"/>
      <c r="K396" s="137"/>
      <c r="L396" s="137"/>
    </row>
    <row r="397" spans="2:12">
      <c r="B397" s="136"/>
      <c r="C397" s="136"/>
      <c r="D397" s="137"/>
      <c r="E397" s="137"/>
      <c r="F397" s="137"/>
      <c r="G397" s="137"/>
      <c r="H397" s="137"/>
      <c r="I397" s="137"/>
      <c r="J397" s="137"/>
      <c r="K397" s="137"/>
      <c r="L397" s="137"/>
    </row>
    <row r="398" spans="2:12">
      <c r="B398" s="136"/>
      <c r="C398" s="136"/>
      <c r="D398" s="137"/>
      <c r="E398" s="137"/>
      <c r="F398" s="137"/>
      <c r="G398" s="137"/>
      <c r="H398" s="137"/>
      <c r="I398" s="137"/>
      <c r="J398" s="137"/>
      <c r="K398" s="137"/>
      <c r="L398" s="137"/>
    </row>
    <row r="399" spans="2:12">
      <c r="B399" s="136"/>
      <c r="C399" s="136"/>
      <c r="D399" s="137"/>
      <c r="E399" s="137"/>
      <c r="F399" s="137"/>
      <c r="G399" s="137"/>
      <c r="H399" s="137"/>
      <c r="I399" s="137"/>
      <c r="J399" s="137"/>
      <c r="K399" s="137"/>
      <c r="L399" s="137"/>
    </row>
    <row r="400" spans="2:12">
      <c r="B400" s="136"/>
      <c r="C400" s="136"/>
      <c r="D400" s="137"/>
      <c r="E400" s="137"/>
      <c r="F400" s="137"/>
      <c r="G400" s="137"/>
      <c r="H400" s="137"/>
      <c r="I400" s="137"/>
      <c r="J400" s="137"/>
      <c r="K400" s="137"/>
      <c r="L400" s="137"/>
    </row>
    <row r="401" spans="2:12">
      <c r="B401" s="136"/>
      <c r="C401" s="136"/>
      <c r="D401" s="137"/>
      <c r="E401" s="137"/>
      <c r="F401" s="137"/>
      <c r="G401" s="137"/>
      <c r="H401" s="137"/>
      <c r="I401" s="137"/>
      <c r="J401" s="137"/>
      <c r="K401" s="137"/>
      <c r="L401" s="137"/>
    </row>
    <row r="402" spans="2:12">
      <c r="B402" s="136"/>
      <c r="C402" s="136"/>
      <c r="D402" s="137"/>
      <c r="E402" s="137"/>
      <c r="F402" s="137"/>
      <c r="G402" s="137"/>
      <c r="H402" s="137"/>
      <c r="I402" s="137"/>
      <c r="J402" s="137"/>
      <c r="K402" s="137"/>
      <c r="L402" s="137"/>
    </row>
    <row r="403" spans="2:12">
      <c r="B403" s="136"/>
      <c r="C403" s="136"/>
      <c r="D403" s="137"/>
      <c r="E403" s="137"/>
      <c r="F403" s="137"/>
      <c r="G403" s="137"/>
      <c r="H403" s="137"/>
      <c r="I403" s="137"/>
      <c r="J403" s="137"/>
      <c r="K403" s="137"/>
      <c r="L403" s="137"/>
    </row>
    <row r="404" spans="2:12">
      <c r="B404" s="136"/>
      <c r="C404" s="136"/>
      <c r="D404" s="137"/>
      <c r="E404" s="137"/>
      <c r="F404" s="137"/>
      <c r="G404" s="137"/>
      <c r="H404" s="137"/>
      <c r="I404" s="137"/>
      <c r="J404" s="137"/>
      <c r="K404" s="137"/>
      <c r="L404" s="137"/>
    </row>
    <row r="405" spans="2:12">
      <c r="B405" s="136"/>
      <c r="C405" s="136"/>
      <c r="D405" s="137"/>
      <c r="E405" s="137"/>
      <c r="F405" s="137"/>
      <c r="G405" s="137"/>
      <c r="H405" s="137"/>
      <c r="I405" s="137"/>
      <c r="J405" s="137"/>
      <c r="K405" s="137"/>
      <c r="L405" s="137"/>
    </row>
    <row r="406" spans="2:12">
      <c r="B406" s="136"/>
      <c r="C406" s="136"/>
      <c r="D406" s="137"/>
      <c r="E406" s="137"/>
      <c r="F406" s="137"/>
      <c r="G406" s="137"/>
      <c r="H406" s="137"/>
      <c r="I406" s="137"/>
      <c r="J406" s="137"/>
      <c r="K406" s="137"/>
      <c r="L406" s="137"/>
    </row>
    <row r="407" spans="2:12">
      <c r="B407" s="136"/>
      <c r="C407" s="136"/>
      <c r="D407" s="137"/>
      <c r="E407" s="137"/>
      <c r="F407" s="137"/>
      <c r="G407" s="137"/>
      <c r="H407" s="137"/>
      <c r="I407" s="137"/>
      <c r="J407" s="137"/>
      <c r="K407" s="137"/>
      <c r="L407" s="137"/>
    </row>
    <row r="408" spans="2:12">
      <c r="B408" s="136"/>
      <c r="C408" s="136"/>
      <c r="D408" s="137"/>
      <c r="E408" s="137"/>
      <c r="F408" s="137"/>
      <c r="G408" s="137"/>
      <c r="H408" s="137"/>
      <c r="I408" s="137"/>
      <c r="J408" s="137"/>
      <c r="K408" s="137"/>
      <c r="L408" s="137"/>
    </row>
    <row r="409" spans="2:12">
      <c r="B409" s="136"/>
      <c r="C409" s="136"/>
      <c r="D409" s="137"/>
      <c r="E409" s="137"/>
      <c r="F409" s="137"/>
      <c r="G409" s="137"/>
      <c r="H409" s="137"/>
      <c r="I409" s="137"/>
      <c r="J409" s="137"/>
      <c r="K409" s="137"/>
      <c r="L409" s="137"/>
    </row>
    <row r="410" spans="2:12">
      <c r="B410" s="136"/>
      <c r="C410" s="136"/>
      <c r="D410" s="137"/>
      <c r="E410" s="137"/>
      <c r="F410" s="137"/>
      <c r="G410" s="137"/>
      <c r="H410" s="137"/>
      <c r="I410" s="137"/>
      <c r="J410" s="137"/>
      <c r="K410" s="137"/>
      <c r="L410" s="137"/>
    </row>
    <row r="411" spans="2:12">
      <c r="B411" s="136"/>
      <c r="C411" s="136"/>
      <c r="D411" s="137"/>
      <c r="E411" s="137"/>
      <c r="F411" s="137"/>
      <c r="G411" s="137"/>
      <c r="H411" s="137"/>
      <c r="I411" s="137"/>
      <c r="J411" s="137"/>
      <c r="K411" s="137"/>
      <c r="L411" s="137"/>
    </row>
    <row r="412" spans="2:12">
      <c r="B412" s="136"/>
      <c r="C412" s="136"/>
      <c r="D412" s="137"/>
      <c r="E412" s="137"/>
      <c r="F412" s="137"/>
      <c r="G412" s="137"/>
      <c r="H412" s="137"/>
      <c r="I412" s="137"/>
      <c r="J412" s="137"/>
      <c r="K412" s="137"/>
      <c r="L412" s="137"/>
    </row>
    <row r="413" spans="2:12">
      <c r="B413" s="136"/>
      <c r="C413" s="136"/>
      <c r="D413" s="137"/>
      <c r="E413" s="137"/>
      <c r="F413" s="137"/>
      <c r="G413" s="137"/>
      <c r="H413" s="137"/>
      <c r="I413" s="137"/>
      <c r="J413" s="137"/>
      <c r="K413" s="137"/>
      <c r="L413" s="137"/>
    </row>
    <row r="414" spans="2:12">
      <c r="B414" s="136"/>
      <c r="C414" s="136"/>
      <c r="D414" s="137"/>
      <c r="E414" s="137"/>
      <c r="F414" s="137"/>
      <c r="G414" s="137"/>
      <c r="H414" s="137"/>
      <c r="I414" s="137"/>
      <c r="J414" s="137"/>
      <c r="K414" s="137"/>
      <c r="L414" s="137"/>
    </row>
    <row r="415" spans="2:12">
      <c r="B415" s="136"/>
      <c r="C415" s="136"/>
      <c r="D415" s="137"/>
      <c r="E415" s="137"/>
      <c r="F415" s="137"/>
      <c r="G415" s="137"/>
      <c r="H415" s="137"/>
      <c r="I415" s="137"/>
      <c r="J415" s="137"/>
      <c r="K415" s="137"/>
      <c r="L415" s="137"/>
    </row>
    <row r="416" spans="2:12">
      <c r="B416" s="136"/>
      <c r="C416" s="136"/>
      <c r="D416" s="137"/>
      <c r="E416" s="137"/>
      <c r="F416" s="137"/>
      <c r="G416" s="137"/>
      <c r="H416" s="137"/>
      <c r="I416" s="137"/>
      <c r="J416" s="137"/>
      <c r="K416" s="137"/>
      <c r="L416" s="137"/>
    </row>
    <row r="417" spans="2:12">
      <c r="B417" s="136"/>
      <c r="C417" s="136"/>
      <c r="D417" s="137"/>
      <c r="E417" s="137"/>
      <c r="F417" s="137"/>
      <c r="G417" s="137"/>
      <c r="H417" s="137"/>
      <c r="I417" s="137"/>
      <c r="J417" s="137"/>
      <c r="K417" s="137"/>
      <c r="L417" s="137"/>
    </row>
    <row r="418" spans="2:12">
      <c r="B418" s="136"/>
      <c r="C418" s="136"/>
      <c r="D418" s="137"/>
      <c r="E418" s="137"/>
      <c r="F418" s="137"/>
      <c r="G418" s="137"/>
      <c r="H418" s="137"/>
      <c r="I418" s="137"/>
      <c r="J418" s="137"/>
      <c r="K418" s="137"/>
      <c r="L418" s="137"/>
    </row>
    <row r="419" spans="2:12">
      <c r="B419" s="136"/>
      <c r="C419" s="136"/>
      <c r="D419" s="137"/>
      <c r="E419" s="137"/>
      <c r="F419" s="137"/>
      <c r="G419" s="137"/>
      <c r="H419" s="137"/>
      <c r="I419" s="137"/>
      <c r="J419" s="137"/>
      <c r="K419" s="137"/>
      <c r="L419" s="137"/>
    </row>
    <row r="420" spans="2:12">
      <c r="B420" s="136"/>
      <c r="C420" s="136"/>
      <c r="D420" s="137"/>
      <c r="E420" s="137"/>
      <c r="F420" s="137"/>
      <c r="G420" s="137"/>
      <c r="H420" s="137"/>
      <c r="I420" s="137"/>
      <c r="J420" s="137"/>
      <c r="K420" s="137"/>
      <c r="L420" s="137"/>
    </row>
    <row r="421" spans="2:12">
      <c r="B421" s="136"/>
      <c r="C421" s="136"/>
      <c r="D421" s="137"/>
      <c r="E421" s="137"/>
      <c r="F421" s="137"/>
      <c r="G421" s="137"/>
      <c r="H421" s="137"/>
      <c r="I421" s="137"/>
      <c r="J421" s="137"/>
      <c r="K421" s="137"/>
      <c r="L421" s="137"/>
    </row>
    <row r="422" spans="2:12">
      <c r="B422" s="136"/>
      <c r="C422" s="136"/>
      <c r="D422" s="137"/>
      <c r="E422" s="137"/>
      <c r="F422" s="137"/>
      <c r="G422" s="137"/>
      <c r="H422" s="137"/>
      <c r="I422" s="137"/>
      <c r="J422" s="137"/>
      <c r="K422" s="137"/>
      <c r="L422" s="137"/>
    </row>
    <row r="423" spans="2:12">
      <c r="B423" s="136"/>
      <c r="C423" s="136"/>
      <c r="D423" s="137"/>
      <c r="E423" s="137"/>
      <c r="F423" s="137"/>
      <c r="G423" s="137"/>
      <c r="H423" s="137"/>
      <c r="I423" s="137"/>
      <c r="J423" s="137"/>
      <c r="K423" s="137"/>
      <c r="L423" s="137"/>
    </row>
    <row r="424" spans="2:12">
      <c r="B424" s="136"/>
      <c r="C424" s="136"/>
      <c r="D424" s="137"/>
      <c r="E424" s="137"/>
      <c r="F424" s="137"/>
      <c r="G424" s="137"/>
      <c r="H424" s="137"/>
      <c r="I424" s="137"/>
      <c r="J424" s="137"/>
      <c r="K424" s="137"/>
      <c r="L424" s="137"/>
    </row>
    <row r="425" spans="2:12">
      <c r="B425" s="136"/>
      <c r="C425" s="136"/>
      <c r="D425" s="137"/>
      <c r="E425" s="137"/>
      <c r="F425" s="137"/>
      <c r="G425" s="137"/>
      <c r="H425" s="137"/>
      <c r="I425" s="137"/>
      <c r="J425" s="137"/>
      <c r="K425" s="137"/>
      <c r="L425" s="137"/>
    </row>
    <row r="426" spans="2:12">
      <c r="B426" s="136"/>
      <c r="C426" s="136"/>
      <c r="D426" s="137"/>
      <c r="E426" s="137"/>
      <c r="F426" s="137"/>
      <c r="G426" s="137"/>
      <c r="H426" s="137"/>
      <c r="I426" s="137"/>
      <c r="J426" s="137"/>
      <c r="K426" s="137"/>
      <c r="L426" s="137"/>
    </row>
    <row r="427" spans="2:12">
      <c r="B427" s="136"/>
      <c r="C427" s="136"/>
      <c r="D427" s="137"/>
      <c r="E427" s="137"/>
      <c r="F427" s="137"/>
      <c r="G427" s="137"/>
      <c r="H427" s="137"/>
      <c r="I427" s="137"/>
      <c r="J427" s="137"/>
      <c r="K427" s="137"/>
      <c r="L427" s="137"/>
    </row>
    <row r="428" spans="2:12">
      <c r="B428" s="136"/>
      <c r="C428" s="136"/>
      <c r="D428" s="137"/>
      <c r="E428" s="137"/>
      <c r="F428" s="137"/>
      <c r="G428" s="137"/>
      <c r="H428" s="137"/>
      <c r="I428" s="137"/>
      <c r="J428" s="137"/>
      <c r="K428" s="137"/>
      <c r="L428" s="137"/>
    </row>
    <row r="429" spans="2:12">
      <c r="B429" s="136"/>
      <c r="C429" s="136"/>
      <c r="D429" s="137"/>
      <c r="E429" s="137"/>
      <c r="F429" s="137"/>
      <c r="G429" s="137"/>
      <c r="H429" s="137"/>
      <c r="I429" s="137"/>
      <c r="J429" s="137"/>
      <c r="K429" s="137"/>
      <c r="L429" s="137"/>
    </row>
    <row r="430" spans="2:12">
      <c r="B430" s="136"/>
      <c r="C430" s="136"/>
      <c r="D430" s="137"/>
      <c r="E430" s="137"/>
      <c r="F430" s="137"/>
      <c r="G430" s="137"/>
      <c r="H430" s="137"/>
      <c r="I430" s="137"/>
      <c r="J430" s="137"/>
      <c r="K430" s="137"/>
      <c r="L430" s="137"/>
    </row>
    <row r="431" spans="2:12">
      <c r="B431" s="136"/>
      <c r="C431" s="136"/>
      <c r="D431" s="137"/>
      <c r="E431" s="137"/>
      <c r="F431" s="137"/>
      <c r="G431" s="137"/>
      <c r="H431" s="137"/>
      <c r="I431" s="137"/>
      <c r="J431" s="137"/>
      <c r="K431" s="137"/>
      <c r="L431" s="137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purl.org/dc/dcmitype/"/>
    <ds:schemaRef ds:uri="a46656d4-8850-49b3-aebd-68bd05f7f43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2023-12-03T08:24:15Z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