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.3.23\"/>
    </mc:Choice>
  </mc:AlternateContent>
  <xr:revisionPtr revIDLastSave="0" documentId="13_ncr:1_{A3B45327-4415-4362-A207-E88801A321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11" i="2"/>
  <c r="J18" i="2"/>
  <c r="J14" i="2"/>
  <c r="J13" i="2"/>
  <c r="J12" i="2" s="1"/>
  <c r="J11" i="2" l="1"/>
  <c r="K12" i="2"/>
  <c r="K13" i="2"/>
  <c r="K18" i="2"/>
  <c r="K31" i="2" l="1"/>
  <c r="K28" i="2"/>
  <c r="K25" i="2"/>
  <c r="K22" i="2"/>
  <c r="K19" i="2"/>
  <c r="K16" i="2"/>
  <c r="K30" i="2"/>
  <c r="K27" i="2"/>
  <c r="K24" i="2"/>
  <c r="K21" i="2"/>
  <c r="K15" i="2"/>
  <c r="K11" i="2"/>
  <c r="K32" i="2"/>
  <c r="K29" i="2"/>
  <c r="K26" i="2"/>
  <c r="K23" i="2"/>
  <c r="K20" i="2"/>
  <c r="K17" i="2"/>
  <c r="K14" i="2"/>
</calcChain>
</file>

<file path=xl/sharedStrings.xml><?xml version="1.0" encoding="utf-8"?>
<sst xmlns="http://schemas.openxmlformats.org/spreadsheetml/2006/main" count="2513" uniqueCount="321">
  <si>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</si>
  <si>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</si>
  <si>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</si>
  <si>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</si>
  <si>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</si>
  <si>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</si>
  <si>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</si>
  <si>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</si>
  <si>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</si>
  <si>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</si>
  <si>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</si>
  <si>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</si>
  <si>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</si>
  <si>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</si>
  <si>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</si>
  <si>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</si>
  <si>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</si>
  <si>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</si>
  <si>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</si>
  <si>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</si>
  <si>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</si>
  <si>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</si>
  <si>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</si>
  <si>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</si>
  <si>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</si>
  <si>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</si>
  <si>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</si>
  <si>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</si>
  <si>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</si>
  <si>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</si>
  <si>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</si>
  <si>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</si>
  <si>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</si>
  <si>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</si>
  <si>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</si>
  <si>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</si>
  <si>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</si>
  <si>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</si>
  <si>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</si>
  <si>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</si>
  <si>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</si>
  <si>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</si>
  <si>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</si>
  <si>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</si>
  <si>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</si>
  <si>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</si>
  <si>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</si>
  <si>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</si>
  <si>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</si>
  <si>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</si>
  <si>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</si>
  <si>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</si>
  <si>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</si>
  <si>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</si>
  <si>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</si>
  <si>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</si>
  <si>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</si>
  <si>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</si>
  <si>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</si>
  <si>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</si>
  <si>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</si>
  <si>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</si>
  <si>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</si>
  <si>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</si>
  <si>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</si>
  <si>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</si>
  <si>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</si>
  <si>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</si>
  <si>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</si>
  <si>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</si>
  <si>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</si>
  <si>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</si>
  <si>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</si>
  <si>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</si>
  <si>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</si>
  <si>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</si>
  <si>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</si>
  <si>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</si>
  <si>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</si>
  <si>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</si>
  <si>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</si>
  <si>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</si>
  <si>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</si>
  <si>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</si>
  <si>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</si>
  <si>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</si>
  <si>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</si>
  <si>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</si>
  <si>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</si>
  <si>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</si>
  <si>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</si>
  <si>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</si>
  <si>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</si>
  <si>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</si>
  <si>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</si>
  <si>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</si>
  <si>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</si>
  <si>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</si>
  <si>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</si>
  <si>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</si>
  <si>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</si>
  <si>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</si>
  <si>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</si>
  <si>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</si>
  <si>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</si>
  <si>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</si>
  <si>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</si>
  <si>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</si>
  <si>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</si>
  <si>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</si>
  <si>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</si>
  <si>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</si>
  <si>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</si>
  <si>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</si>
  <si>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</si>
  <si>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</si>
  <si>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</si>
  <si>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</si>
  <si>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</si>
  <si>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</si>
  <si>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</si>
  <si>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</si>
  <si>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</si>
  <si>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</si>
  <si>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</si>
  <si>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</si>
  <si>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</si>
  <si>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</si>
  <si>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</si>
  <si>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</si>
  <si>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</si>
  <si>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</si>
  <si>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</si>
  <si>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</si>
  <si>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</si>
  <si>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</si>
  <si>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</si>
  <si>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</si>
  <si>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</si>
  <si>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</si>
  <si>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</si>
  <si>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</si>
  <si>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</si>
  <si>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</si>
  <si>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</si>
  <si>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</si>
  <si>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</si>
  <si>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</si>
  <si>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</si>
  <si>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</si>
  <si>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</si>
  <si>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</si>
  <si>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</si>
  <si>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</si>
  <si>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</si>
  <si>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</si>
  <si>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</si>
  <si>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</si>
  <si>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</si>
  <si>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</si>
  <si>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</si>
  <si>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</si>
  <si>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</si>
  <si>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</si>
  <si>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</si>
  <si>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</si>
  <si>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</si>
  <si>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</si>
  <si>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</si>
  <si>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</si>
  <si>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</si>
  <si>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</si>
  <si>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</si>
  <si>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</si>
  <si>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</si>
  <si>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</si>
  <si>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</si>
  <si>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</si>
  <si>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</si>
  <si>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</si>
  <si>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</si>
  <si>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</si>
  <si>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</si>
  <si>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</si>
  <si>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</si>
  <si>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</si>
  <si>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</si>
  <si>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</si>
  <si>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</si>
  <si>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</si>
  <si>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</si>
  <si>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</si>
  <si>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</si>
  <si>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</si>
  <si>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</si>
  <si>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</si>
  <si>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</si>
  <si>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858</t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</si>
  <si>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</si>
  <si>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</si>
  <si>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</si>
  <si>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</si>
  <si>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ilAAA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</si>
  <si>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</si>
  <si>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</si>
  <si>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</si>
  <si>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</si>
  <si>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</si>
  <si>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</si>
  <si>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</si>
  <si>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</si>
  <si>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</si>
  <si>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</si>
  <si>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</si>
  <si>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</si>
  <si>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</si>
  <si>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</si>
  <si>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</si>
  <si>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</si>
  <si>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414- בנק ישראל- מק"מ</t>
  </si>
  <si>
    <t>8240418</t>
  </si>
  <si>
    <t>RF</t>
  </si>
  <si>
    <t>מלווה קצר מועד 114- בנק ישראל- מק"מ</t>
  </si>
  <si>
    <t>8240111</t>
  </si>
  <si>
    <t>מלווה קצר מועד 214- בנק ישראל- מק"מ</t>
  </si>
  <si>
    <t>8240210</t>
  </si>
  <si>
    <t>מלווה קצר מועד 314- בנק ישראל- מק"מ</t>
  </si>
  <si>
    <t>8240319</t>
  </si>
  <si>
    <t>מקמ 1213- בנק ישראל- מק"מ</t>
  </si>
  <si>
    <t>8231219</t>
  </si>
  <si>
    <t>מקמ 524- בנק ישראל- מק"מ</t>
  </si>
  <si>
    <t>8240525</t>
  </si>
  <si>
    <t>סה"כ שחר</t>
  </si>
  <si>
    <t>ממשלתית שקלית 1.5% 11/23- שחר</t>
  </si>
  <si>
    <t>1155068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</si>
  <si>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</si>
  <si>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</si>
  <si>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</si>
  <si>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</si>
  <si>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</si>
  <si>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</si>
  <si>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</si>
  <si>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</si>
  <si>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</si>
  <si>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</si>
  <si>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</si>
  <si>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</si>
  <si>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</si>
  <si>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</si>
  <si>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</si>
  <si>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</si>
  <si>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</si>
  <si>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</si>
  <si>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</si>
  <si>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</si>
  <si>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</si>
  <si>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</si>
  <si>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</si>
  <si>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</si>
  <si>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</si>
  <si>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</si>
  <si>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</si>
  <si>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</si>
  <si>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</si>
  <si>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</si>
  <si>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</si>
  <si>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</si>
  <si>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</si>
  <si>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</si>
  <si>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</si>
  <si>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</si>
  <si>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</si>
  <si>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</si>
  <si>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</si>
  <si>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</si>
  <si>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</si>
  <si>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</si>
  <si>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</si>
  <si>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</si>
  <si>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</si>
  <si>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</si>
  <si>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</si>
  <si>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</si>
  <si>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</si>
  <si>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</si>
  <si>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</si>
  <si>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</si>
  <si>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</si>
  <si>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</si>
  <si>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</si>
  <si>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</si>
  <si>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</si>
  <si>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</si>
  <si>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</si>
  <si>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</si>
  <si>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</si>
  <si>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</si>
  <si>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</si>
  <si>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</si>
  <si>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</si>
  <si>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</si>
  <si>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</si>
  <si>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</si>
  <si>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</si>
  <si>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</si>
  <si>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</si>
  <si>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</si>
  <si>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</si>
  <si>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</si>
  <si>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</si>
  <si>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זכאים</t>
  </si>
  <si>
    <t>זכאים מס עמיתים</t>
  </si>
  <si>
    <t>חייבים וזכאים בגין שיקוף</t>
  </si>
  <si>
    <t>26630548</t>
  </si>
  <si>
    <t>רבית עוש לקבל</t>
  </si>
  <si>
    <t>1111110</t>
  </si>
  <si>
    <t>מגדל מקפת קרנות פנסיה וקופות גמל בע"מ</t>
  </si>
  <si>
    <t>מגדל לתגמולים ולפיצויים מסלול שקלי טווח קצר</t>
  </si>
  <si>
    <t>בנק לאומי לישראל בע"מ</t>
  </si>
  <si>
    <t>בנק מזרחי טפחות בע"מ</t>
  </si>
  <si>
    <t>1111111111- 20- בנק מזרחי-טפחות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</si>
</sst>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center" wrapText="1"/>
    </xf>
    <xf numFmtId="166" fontId="0" fillId="0" borderId="0" xfId="0" applyNumberFormat="1"/>
    <xf numFmtId="4" fontId="0" fillId="0" borderId="0" xfId="0" applyNumberFormat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45106</v>
      </c>
    </row>
    <row r="2" spans="1:36">
      <c r="B2" s="2" t="s">
        <v>1</v>
      </c>
      <c r="C2" s="12" t="s">
        <v>316</v>
      </c>
    </row>
    <row r="3" spans="1:36">
      <c r="B3" s="2" t="s">
        <v>2</v>
      </c>
      <c r="C3" s="99" t="s">
        <v>317</v>
      </c>
    </row>
    <row r="4" spans="1:36">
      <c r="B4" s="2" t="s">
        <v>3</v>
      </c>
      <c r="C4" s="100" t="s">
        <v>197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4493.0716000000002</v>
      </c>
      <c r="D11" s="76">
        <v>7.9799999999999996E-2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51826.233156904003</v>
      </c>
      <c r="D13" s="78">
        <v>0.92030000000000001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0</v>
      </c>
      <c r="D17" s="78">
        <v>0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-3.7482099999999998</v>
      </c>
      <c r="D37" s="78">
        <v>-1E-4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56315.556546904001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dataValidations count="1">
    <dataValidation allowBlank="1" showInputMessage="1" showErrorMessage="1" sqref="C1:C4" xr:uid="{9FBAD446-8305-4732-BE4B-9B90D348E482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45106</v>
      </c>
    </row>
    <row r="2" spans="2:61" s="1" customFormat="1">
      <c r="B2" s="2" t="s">
        <v>1</v>
      </c>
      <c r="C2" s="12" t="s">
        <v>316</v>
      </c>
    </row>
    <row r="3" spans="2:61" s="1" customFormat="1">
      <c r="B3" s="2" t="s">
        <v>2</v>
      </c>
      <c r="C3" s="99" t="s">
        <v>317</v>
      </c>
    </row>
    <row r="4" spans="2:61" s="1" customFormat="1">
      <c r="B4" s="2" t="s">
        <v>3</v>
      </c>
      <c r="C4" s="100" t="s">
        <v>197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199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263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264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265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247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263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266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265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267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247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214</v>
      </c>
      <c r="C32" s="16"/>
      <c r="D32" s="16"/>
      <c r="E32" s="16"/>
    </row>
    <row r="33" spans="2:5">
      <c r="B33" t="s">
        <v>239</v>
      </c>
      <c r="C33" s="16"/>
      <c r="D33" s="16"/>
      <c r="E33" s="16"/>
    </row>
    <row r="34" spans="2:5">
      <c r="B34" t="s">
        <v>240</v>
      </c>
      <c r="C34" s="16"/>
      <c r="D34" s="16"/>
      <c r="E34" s="16"/>
    </row>
    <row r="35" spans="2:5">
      <c r="B35" t="s">
        <v>241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45106</v>
      </c>
    </row>
    <row r="2" spans="1:60" s="1" customFormat="1">
      <c r="B2" s="2" t="s">
        <v>1</v>
      </c>
      <c r="C2" s="12" t="s">
        <v>316</v>
      </c>
    </row>
    <row r="3" spans="1:60" s="1" customFormat="1">
      <c r="B3" s="2" t="s">
        <v>2</v>
      </c>
      <c r="C3" s="99" t="s">
        <v>317</v>
      </c>
    </row>
    <row r="4" spans="1:60" s="1" customFormat="1">
      <c r="B4" s="2" t="s">
        <v>3</v>
      </c>
      <c r="C4" s="100" t="s">
        <v>197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212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205</v>
      </c>
      <c r="C15" t="s">
        <v>205</v>
      </c>
      <c r="D15" s="19"/>
      <c r="E15" t="s">
        <v>205</v>
      </c>
      <c r="F15" t="s">
        <v>205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239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240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45106</v>
      </c>
    </row>
    <row r="2" spans="2:81" s="1" customFormat="1">
      <c r="B2" s="2" t="s">
        <v>1</v>
      </c>
      <c r="C2" s="12" t="s">
        <v>316</v>
      </c>
    </row>
    <row r="3" spans="2:81" s="1" customFormat="1">
      <c r="B3" s="2" t="s">
        <v>2</v>
      </c>
      <c r="C3" s="99" t="s">
        <v>317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199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268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205</v>
      </c>
      <c r="C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269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205</v>
      </c>
      <c r="C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271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205</v>
      </c>
      <c r="C19" t="s">
        <v>205</v>
      </c>
      <c r="E19" t="s">
        <v>205</v>
      </c>
      <c r="H19" s="77">
        <v>0</v>
      </c>
      <c r="I19" t="s">
        <v>205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272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205</v>
      </c>
      <c r="C21" t="s">
        <v>205</v>
      </c>
      <c r="E21" t="s">
        <v>205</v>
      </c>
      <c r="H21" s="77">
        <v>0</v>
      </c>
      <c r="I21" t="s">
        <v>205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273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205</v>
      </c>
      <c r="C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274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205</v>
      </c>
      <c r="C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268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205</v>
      </c>
      <c r="C28" t="s">
        <v>205</v>
      </c>
      <c r="E28" t="s">
        <v>205</v>
      </c>
      <c r="H28" s="77">
        <v>0</v>
      </c>
      <c r="I28" t="s">
        <v>205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269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205</v>
      </c>
      <c r="C30" t="s">
        <v>205</v>
      </c>
      <c r="E30" t="s">
        <v>205</v>
      </c>
      <c r="H30" s="77">
        <v>0</v>
      </c>
      <c r="I30" t="s">
        <v>205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270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271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205</v>
      </c>
      <c r="C33" t="s">
        <v>205</v>
      </c>
      <c r="E33" t="s">
        <v>205</v>
      </c>
      <c r="H33" s="77">
        <v>0</v>
      </c>
      <c r="I33" t="s">
        <v>205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272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205</v>
      </c>
      <c r="C35" t="s">
        <v>205</v>
      </c>
      <c r="E35" t="s">
        <v>205</v>
      </c>
      <c r="H35" s="77">
        <v>0</v>
      </c>
      <c r="I35" t="s">
        <v>205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273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205</v>
      </c>
      <c r="C37" t="s">
        <v>205</v>
      </c>
      <c r="E37" t="s">
        <v>205</v>
      </c>
      <c r="H37" s="77">
        <v>0</v>
      </c>
      <c r="I37" t="s">
        <v>205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274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205</v>
      </c>
      <c r="C39" t="s">
        <v>205</v>
      </c>
      <c r="E39" t="s">
        <v>205</v>
      </c>
      <c r="H39" s="77">
        <v>0</v>
      </c>
      <c r="I39" t="s">
        <v>205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214</v>
      </c>
    </row>
    <row r="41" spans="2:17">
      <c r="B41" t="s">
        <v>239</v>
      </c>
    </row>
    <row r="42" spans="2:17">
      <c r="B42" t="s">
        <v>240</v>
      </c>
    </row>
    <row r="43" spans="2:17">
      <c r="B43" t="s">
        <v>241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45106</v>
      </c>
    </row>
    <row r="2" spans="2:72" s="1" customFormat="1">
      <c r="B2" s="2" t="s">
        <v>1</v>
      </c>
      <c r="C2" s="12" t="s">
        <v>316</v>
      </c>
    </row>
    <row r="3" spans="2:72" s="1" customFormat="1">
      <c r="B3" s="2" t="s">
        <v>2</v>
      </c>
      <c r="C3" s="99" t="s">
        <v>317</v>
      </c>
    </row>
    <row r="4" spans="2:72" s="1" customFormat="1">
      <c r="B4" s="2" t="s">
        <v>3</v>
      </c>
      <c r="C4" s="100" t="s">
        <v>197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275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205</v>
      </c>
      <c r="C14" t="s">
        <v>205</v>
      </c>
      <c r="D14" t="s">
        <v>205</v>
      </c>
      <c r="G14" s="77">
        <v>0</v>
      </c>
      <c r="H14" t="s">
        <v>205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276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205</v>
      </c>
      <c r="C16" t="s">
        <v>205</v>
      </c>
      <c r="D16" t="s">
        <v>205</v>
      </c>
      <c r="G16" s="77">
        <v>0</v>
      </c>
      <c r="H16" t="s">
        <v>205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G18" s="77">
        <v>0</v>
      </c>
      <c r="H18" t="s">
        <v>205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278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G20" s="77">
        <v>0</v>
      </c>
      <c r="H20" t="s">
        <v>205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205</v>
      </c>
      <c r="C22" t="s">
        <v>205</v>
      </c>
      <c r="D22" t="s">
        <v>205</v>
      </c>
      <c r="G22" s="77">
        <v>0</v>
      </c>
      <c r="H22" t="s">
        <v>205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237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G25" s="77">
        <v>0</v>
      </c>
      <c r="H25" t="s">
        <v>205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279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205</v>
      </c>
      <c r="C27" t="s">
        <v>205</v>
      </c>
      <c r="D27" t="s">
        <v>205</v>
      </c>
      <c r="G27" s="77">
        <v>0</v>
      </c>
      <c r="H27" t="s">
        <v>205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239</v>
      </c>
    </row>
    <row r="29" spans="2:16">
      <c r="B29" t="s">
        <v>240</v>
      </c>
    </row>
    <row r="30" spans="2:16">
      <c r="B30" t="s">
        <v>241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45106</v>
      </c>
    </row>
    <row r="2" spans="2:65" s="1" customFormat="1">
      <c r="B2" s="2" t="s">
        <v>1</v>
      </c>
      <c r="C2" s="12" t="s">
        <v>316</v>
      </c>
    </row>
    <row r="3" spans="2:65" s="1" customFormat="1">
      <c r="B3" s="2" t="s">
        <v>2</v>
      </c>
      <c r="C3" s="99" t="s">
        <v>317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199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280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281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214</v>
      </c>
      <c r="D26" s="16"/>
      <c r="E26" s="16"/>
      <c r="F26" s="16"/>
    </row>
    <row r="27" spans="2:19">
      <c r="B27" t="s">
        <v>239</v>
      </c>
      <c r="D27" s="16"/>
      <c r="E27" s="16"/>
      <c r="F27" s="16"/>
    </row>
    <row r="28" spans="2:19">
      <c r="B28" t="s">
        <v>240</v>
      </c>
      <c r="D28" s="16"/>
      <c r="E28" s="16"/>
      <c r="F28" s="16"/>
    </row>
    <row r="29" spans="2:19">
      <c r="B29" t="s">
        <v>241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45106</v>
      </c>
    </row>
    <row r="2" spans="2:81" s="1" customFormat="1">
      <c r="B2" s="2" t="s">
        <v>1</v>
      </c>
      <c r="C2" s="12" t="s">
        <v>316</v>
      </c>
    </row>
    <row r="3" spans="2:81" s="1" customFormat="1">
      <c r="B3" s="2" t="s">
        <v>2</v>
      </c>
      <c r="C3" s="99" t="s">
        <v>317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199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280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281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244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247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212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245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246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214</v>
      </c>
      <c r="C26" s="16"/>
      <c r="D26" s="16"/>
      <c r="E26" s="16"/>
    </row>
    <row r="27" spans="2:19">
      <c r="B27" t="s">
        <v>239</v>
      </c>
      <c r="C27" s="16"/>
      <c r="D27" s="16"/>
      <c r="E27" s="16"/>
    </row>
    <row r="28" spans="2:19">
      <c r="B28" t="s">
        <v>240</v>
      </c>
      <c r="C28" s="16"/>
      <c r="D28" s="16"/>
      <c r="E28" s="16"/>
    </row>
    <row r="29" spans="2:19">
      <c r="B29" t="s">
        <v>241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45106</v>
      </c>
    </row>
    <row r="2" spans="2:98" s="1" customFormat="1">
      <c r="B2" s="2" t="s">
        <v>1</v>
      </c>
      <c r="C2" s="12" t="s">
        <v>316</v>
      </c>
    </row>
    <row r="3" spans="2:98" s="1" customFormat="1">
      <c r="B3" s="2" t="s">
        <v>2</v>
      </c>
      <c r="C3" s="99" t="s">
        <v>317</v>
      </c>
    </row>
    <row r="4" spans="2:98" s="1" customFormat="1">
      <c r="B4" s="2" t="s">
        <v>3</v>
      </c>
      <c r="C4" s="100" t="s">
        <v>197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199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205</v>
      </c>
      <c r="C13" t="s">
        <v>205</v>
      </c>
      <c r="D13" s="16"/>
      <c r="E13" s="16"/>
      <c r="F13" t="s">
        <v>205</v>
      </c>
      <c r="G13" t="s">
        <v>205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212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245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246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214</v>
      </c>
      <c r="C19" s="16"/>
      <c r="D19" s="16"/>
      <c r="E19" s="16"/>
    </row>
    <row r="20" spans="2:13">
      <c r="B20" t="s">
        <v>239</v>
      </c>
      <c r="C20" s="16"/>
      <c r="D20" s="16"/>
      <c r="E20" s="16"/>
    </row>
    <row r="21" spans="2:13">
      <c r="B21" t="s">
        <v>240</v>
      </c>
      <c r="C21" s="16"/>
      <c r="D21" s="16"/>
      <c r="E21" s="16"/>
    </row>
    <row r="22" spans="2:13">
      <c r="B22" t="s">
        <v>241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45106</v>
      </c>
    </row>
    <row r="2" spans="2:55" s="1" customFormat="1">
      <c r="B2" s="2" t="s">
        <v>1</v>
      </c>
      <c r="C2" s="12" t="s">
        <v>316</v>
      </c>
    </row>
    <row r="3" spans="2:55" s="1" customFormat="1">
      <c r="B3" s="2" t="s">
        <v>2</v>
      </c>
      <c r="C3" s="99" t="s">
        <v>317</v>
      </c>
    </row>
    <row r="4" spans="2:55" s="1" customFormat="1">
      <c r="B4" s="2" t="s">
        <v>3</v>
      </c>
      <c r="C4" s="100" t="s">
        <v>197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199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284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205</v>
      </c>
      <c r="C14" t="s">
        <v>205</v>
      </c>
      <c r="D14" t="s">
        <v>205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285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205</v>
      </c>
      <c r="C16" t="s">
        <v>205</v>
      </c>
      <c r="D16" t="s">
        <v>205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286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205</v>
      </c>
      <c r="C18" t="s">
        <v>205</v>
      </c>
      <c r="D18" t="s">
        <v>205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287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205</v>
      </c>
      <c r="C20" t="s">
        <v>205</v>
      </c>
      <c r="D20" t="s">
        <v>205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212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288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205</v>
      </c>
      <c r="C23" t="s">
        <v>205</v>
      </c>
      <c r="D23" t="s">
        <v>205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289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205</v>
      </c>
      <c r="C25" t="s">
        <v>205</v>
      </c>
      <c r="D25" t="s">
        <v>205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290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205</v>
      </c>
      <c r="C27" t="s">
        <v>205</v>
      </c>
      <c r="D27" t="s">
        <v>205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291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205</v>
      </c>
      <c r="C29" t="s">
        <v>205</v>
      </c>
      <c r="D29" t="s">
        <v>205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214</v>
      </c>
      <c r="C30" s="16"/>
    </row>
    <row r="31" spans="2:11">
      <c r="B31" t="s">
        <v>239</v>
      </c>
      <c r="C31" s="16"/>
    </row>
    <row r="32" spans="2:11">
      <c r="B32" t="s">
        <v>240</v>
      </c>
      <c r="C32" s="16"/>
    </row>
    <row r="33" spans="2:3">
      <c r="B33" t="s">
        <v>241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45106</v>
      </c>
    </row>
    <row r="2" spans="2:59" s="1" customFormat="1">
      <c r="B2" s="2" t="s">
        <v>1</v>
      </c>
      <c r="C2" s="12" t="s">
        <v>316</v>
      </c>
    </row>
    <row r="3" spans="2:59" s="1" customFormat="1">
      <c r="B3" s="2" t="s">
        <v>2</v>
      </c>
      <c r="C3" s="99" t="s">
        <v>317</v>
      </c>
    </row>
    <row r="4" spans="2:59" s="1" customFormat="1">
      <c r="B4" s="2" t="s">
        <v>3</v>
      </c>
      <c r="C4" s="100" t="s">
        <v>197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292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205</v>
      </c>
      <c r="C13" t="s">
        <v>205</v>
      </c>
      <c r="D13" t="s">
        <v>205</v>
      </c>
      <c r="E13" t="s">
        <v>205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262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205</v>
      </c>
      <c r="C15" t="s">
        <v>205</v>
      </c>
      <c r="D15" t="s">
        <v>205</v>
      </c>
      <c r="E15" t="s">
        <v>205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214</v>
      </c>
      <c r="C16" s="16"/>
      <c r="D16" s="16"/>
    </row>
    <row r="17" spans="2:4">
      <c r="B17" t="s">
        <v>239</v>
      </c>
      <c r="C17" s="16"/>
      <c r="D17" s="16"/>
    </row>
    <row r="18" spans="2:4">
      <c r="B18" t="s">
        <v>240</v>
      </c>
      <c r="C18" s="16"/>
      <c r="D18" s="16"/>
    </row>
    <row r="19" spans="2:4">
      <c r="B19" t="s">
        <v>241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45106</v>
      </c>
    </row>
    <row r="2" spans="2:52" s="1" customFormat="1">
      <c r="B2" s="2" t="s">
        <v>1</v>
      </c>
      <c r="C2" s="12" t="s">
        <v>316</v>
      </c>
    </row>
    <row r="3" spans="2:52" s="1" customFormat="1">
      <c r="B3" s="2" t="s">
        <v>2</v>
      </c>
      <c r="C3" s="99" t="s">
        <v>317</v>
      </c>
    </row>
    <row r="4" spans="2:52" s="1" customFormat="1">
      <c r="B4" s="2" t="s">
        <v>3</v>
      </c>
      <c r="C4" s="100" t="s">
        <v>197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263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264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293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265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263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266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265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267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247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214</v>
      </c>
      <c r="C34" s="16"/>
      <c r="D34" s="16"/>
    </row>
    <row r="35" spans="2:12">
      <c r="B35" t="s">
        <v>239</v>
      </c>
      <c r="C35" s="16"/>
      <c r="D35" s="16"/>
    </row>
    <row r="36" spans="2:12">
      <c r="B36" t="s">
        <v>240</v>
      </c>
      <c r="C36" s="16"/>
      <c r="D36" s="16"/>
    </row>
    <row r="37" spans="2:12">
      <c r="B37" t="s">
        <v>241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8"/>
  <sheetViews>
    <sheetView rightToLeft="1" topLeftCell="A7" workbookViewId="0">
      <selection activeCell="L11" sqref="L11:L3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7.28515625" style="16" bestFit="1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9" s="1" customFormat="1">
      <c r="B1" s="2" t="s">
        <v>0</v>
      </c>
      <c r="C1" s="98">
        <v>45106</v>
      </c>
    </row>
    <row r="2" spans="2:19" s="1" customFormat="1">
      <c r="B2" s="2" t="s">
        <v>1</v>
      </c>
      <c r="C2" s="12" t="s">
        <v>316</v>
      </c>
    </row>
    <row r="3" spans="2:19" s="1" customFormat="1">
      <c r="B3" s="2" t="s">
        <v>2</v>
      </c>
      <c r="C3" s="99" t="s">
        <v>317</v>
      </c>
    </row>
    <row r="4" spans="2:19" s="1" customFormat="1">
      <c r="B4" s="2" t="s">
        <v>3</v>
      </c>
      <c r="C4" s="100" t="s">
        <v>197</v>
      </c>
    </row>
    <row r="5" spans="2:19">
      <c r="B5" s="2"/>
    </row>
    <row r="7" spans="2:19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9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9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9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J12+J28</f>
        <v>4493.0715999999993</v>
      </c>
      <c r="K11" s="76">
        <f>J11/$J$11</f>
        <v>1</v>
      </c>
      <c r="L11" s="76">
        <f>J11/'סכום נכסי הקרן'!$C$42</f>
        <v>7.9783844385126826E-2</v>
      </c>
      <c r="S11" s="101"/>
    </row>
    <row r="12" spans="2:19">
      <c r="B12" s="79" t="s">
        <v>199</v>
      </c>
      <c r="C12" s="26"/>
      <c r="D12" s="27"/>
      <c r="E12" s="27"/>
      <c r="F12" s="27"/>
      <c r="G12" s="27"/>
      <c r="H12" s="27"/>
      <c r="I12" s="80">
        <v>0</v>
      </c>
      <c r="J12" s="81">
        <f>J13+J16+J18+J20+J22+J24+J26</f>
        <v>4493.0715999999993</v>
      </c>
      <c r="K12" s="80">
        <f t="shared" ref="K12:K32" si="0">J12/$J$11</f>
        <v>1</v>
      </c>
      <c r="L12" s="80">
        <f>J12/'סכום נכסי הקרן'!$C$42</f>
        <v>7.9783844385126826E-2</v>
      </c>
    </row>
    <row r="13" spans="2:19">
      <c r="B13" s="79" t="s">
        <v>200</v>
      </c>
      <c r="C13" s="26"/>
      <c r="D13" s="27"/>
      <c r="E13" s="27"/>
      <c r="F13" s="27"/>
      <c r="G13" s="27"/>
      <c r="H13" s="27"/>
      <c r="I13" s="80">
        <v>0</v>
      </c>
      <c r="J13" s="81">
        <f>SUM(J14:J15)</f>
        <v>4493.0715999999993</v>
      </c>
      <c r="K13" s="80">
        <f t="shared" si="0"/>
        <v>1</v>
      </c>
      <c r="L13" s="80">
        <f>J13/'סכום נכסי הקרן'!$C$42</f>
        <v>7.9783844385126826E-2</v>
      </c>
    </row>
    <row r="14" spans="2:19">
      <c r="B14" s="99" t="s">
        <v>318</v>
      </c>
      <c r="C14" t="s">
        <v>201</v>
      </c>
      <c r="D14">
        <v>10</v>
      </c>
      <c r="E14" t="s">
        <v>202</v>
      </c>
      <c r="F14" t="s">
        <v>203</v>
      </c>
      <c r="G14" t="s">
        <v>102</v>
      </c>
      <c r="H14" s="102">
        <v>4.3900000000000002E-2</v>
      </c>
      <c r="I14" s="102">
        <v>4.3900000000000002E-2</v>
      </c>
      <c r="J14" s="103">
        <f>4098.52427+392.45454</f>
        <v>4490.9788099999996</v>
      </c>
      <c r="K14" s="102">
        <f t="shared" si="0"/>
        <v>0.99953421841752987</v>
      </c>
      <c r="L14" s="102">
        <f>J14/'סכום נכסי הקרן'!$C$42</f>
        <v>7.974668253983358E-2</v>
      </c>
    </row>
    <row r="15" spans="2:19">
      <c r="B15" s="99" t="s">
        <v>319</v>
      </c>
      <c r="C15" s="99" t="s">
        <v>320</v>
      </c>
      <c r="D15">
        <v>20</v>
      </c>
      <c r="E15" t="s">
        <v>202</v>
      </c>
      <c r="F15" t="s">
        <v>203</v>
      </c>
      <c r="G15" t="s">
        <v>102</v>
      </c>
      <c r="H15" s="102">
        <v>4.2700000000000002E-2</v>
      </c>
      <c r="I15" s="102">
        <v>4.2700000000000002E-2</v>
      </c>
      <c r="J15" s="103">
        <v>2.0927899999999999</v>
      </c>
      <c r="K15" s="102">
        <f t="shared" si="0"/>
        <v>4.6578158247021932E-4</v>
      </c>
      <c r="L15" s="102">
        <f>J15/'סכום נכסי הקרן'!$C$42</f>
        <v>3.7161845293262095E-5</v>
      </c>
    </row>
    <row r="16" spans="2:19">
      <c r="B16" s="79" t="s">
        <v>204</v>
      </c>
      <c r="C16" s="26"/>
      <c r="D16" s="27"/>
      <c r="E16" s="27"/>
      <c r="F16" s="27"/>
      <c r="G16" s="27"/>
      <c r="H16" s="27"/>
      <c r="I16" s="80">
        <v>0</v>
      </c>
      <c r="J16" s="81">
        <v>0</v>
      </c>
      <c r="K16" s="80">
        <f t="shared" si="0"/>
        <v>0</v>
      </c>
      <c r="L16" s="80">
        <f>J16/'סכום נכסי הקרן'!$C$42</f>
        <v>0</v>
      </c>
    </row>
    <row r="17" spans="2:12">
      <c r="B17" t="s">
        <v>205</v>
      </c>
      <c r="C17" t="s">
        <v>205</v>
      </c>
      <c r="D17" s="16"/>
      <c r="E17" t="s">
        <v>205</v>
      </c>
      <c r="G17" t="s">
        <v>205</v>
      </c>
      <c r="H17" s="102">
        <v>0</v>
      </c>
      <c r="I17" s="102">
        <v>0</v>
      </c>
      <c r="J17" s="103">
        <v>0</v>
      </c>
      <c r="K17" s="102">
        <f t="shared" si="0"/>
        <v>0</v>
      </c>
      <c r="L17" s="102">
        <f>J17/'סכום נכסי הקרן'!$C$42</f>
        <v>0</v>
      </c>
    </row>
    <row r="18" spans="2:12">
      <c r="B18" s="79" t="s">
        <v>206</v>
      </c>
      <c r="D18" s="16"/>
      <c r="I18" s="80">
        <v>0</v>
      </c>
      <c r="J18" s="81">
        <f>SUM(J19)</f>
        <v>0</v>
      </c>
      <c r="K18" s="80">
        <f t="shared" si="0"/>
        <v>0</v>
      </c>
      <c r="L18" s="80">
        <f>J18/'סכום נכסי הקרן'!$C$42</f>
        <v>0</v>
      </c>
    </row>
    <row r="19" spans="2:12">
      <c r="B19" t="s">
        <v>205</v>
      </c>
      <c r="C19" t="s">
        <v>205</v>
      </c>
      <c r="D19" s="16"/>
      <c r="E19" t="s">
        <v>205</v>
      </c>
      <c r="G19" t="s">
        <v>205</v>
      </c>
      <c r="H19" s="102">
        <v>0</v>
      </c>
      <c r="I19" s="102">
        <v>0</v>
      </c>
      <c r="J19" s="103">
        <v>0</v>
      </c>
      <c r="K19" s="102">
        <f t="shared" si="0"/>
        <v>0</v>
      </c>
      <c r="L19" s="102">
        <f>J19/'סכום נכסי הקרן'!$C$42</f>
        <v>0</v>
      </c>
    </row>
    <row r="20" spans="2:12">
      <c r="B20" s="79" t="s">
        <v>208</v>
      </c>
      <c r="D20" s="16"/>
      <c r="I20" s="80">
        <v>0</v>
      </c>
      <c r="J20" s="81">
        <v>0</v>
      </c>
      <c r="K20" s="80">
        <f t="shared" si="0"/>
        <v>0</v>
      </c>
      <c r="L20" s="80">
        <f>J20/'סכום נכסי הקרן'!$C$42</f>
        <v>0</v>
      </c>
    </row>
    <row r="21" spans="2:12">
      <c r="B21" t="s">
        <v>205</v>
      </c>
      <c r="C21" t="s">
        <v>205</v>
      </c>
      <c r="D21" s="16"/>
      <c r="E21" t="s">
        <v>205</v>
      </c>
      <c r="G21" t="s">
        <v>205</v>
      </c>
      <c r="H21" s="102">
        <v>0</v>
      </c>
      <c r="I21" s="102">
        <v>0</v>
      </c>
      <c r="J21" s="103">
        <v>0</v>
      </c>
      <c r="K21" s="102">
        <f t="shared" si="0"/>
        <v>0</v>
      </c>
      <c r="L21" s="102">
        <f>J21/'סכום נכסי הקרן'!$C$42</f>
        <v>0</v>
      </c>
    </row>
    <row r="22" spans="2:12">
      <c r="B22" s="79" t="s">
        <v>209</v>
      </c>
      <c r="D22" s="16"/>
      <c r="I22" s="80">
        <v>0</v>
      </c>
      <c r="J22" s="81">
        <v>0</v>
      </c>
      <c r="K22" s="80">
        <f t="shared" si="0"/>
        <v>0</v>
      </c>
      <c r="L22" s="80">
        <f>J22/'סכום נכסי הקרן'!$C$42</f>
        <v>0</v>
      </c>
    </row>
    <row r="23" spans="2:12">
      <c r="B23" t="s">
        <v>205</v>
      </c>
      <c r="C23" t="s">
        <v>205</v>
      </c>
      <c r="D23" s="16"/>
      <c r="E23" t="s">
        <v>205</v>
      </c>
      <c r="G23" t="s">
        <v>205</v>
      </c>
      <c r="H23" s="102">
        <v>0</v>
      </c>
      <c r="I23" s="102">
        <v>0</v>
      </c>
      <c r="J23" s="103">
        <v>0</v>
      </c>
      <c r="K23" s="102">
        <f t="shared" si="0"/>
        <v>0</v>
      </c>
      <c r="L23" s="102">
        <f>J23/'סכום נכסי הקרן'!$C$42</f>
        <v>0</v>
      </c>
    </row>
    <row r="24" spans="2:12">
      <c r="B24" s="79" t="s">
        <v>210</v>
      </c>
      <c r="D24" s="16"/>
      <c r="I24" s="80">
        <v>0</v>
      </c>
      <c r="J24" s="81">
        <v>0</v>
      </c>
      <c r="K24" s="80">
        <f t="shared" si="0"/>
        <v>0</v>
      </c>
      <c r="L24" s="80">
        <f>J24/'סכום נכסי הקרן'!$C$42</f>
        <v>0</v>
      </c>
    </row>
    <row r="25" spans="2:12">
      <c r="B25" t="s">
        <v>205</v>
      </c>
      <c r="C25" t="s">
        <v>205</v>
      </c>
      <c r="D25" s="16"/>
      <c r="E25" t="s">
        <v>205</v>
      </c>
      <c r="G25" t="s">
        <v>205</v>
      </c>
      <c r="H25" s="102">
        <v>0</v>
      </c>
      <c r="I25" s="102">
        <v>0</v>
      </c>
      <c r="J25" s="103">
        <v>0</v>
      </c>
      <c r="K25" s="102">
        <f t="shared" si="0"/>
        <v>0</v>
      </c>
      <c r="L25" s="102">
        <f>J25/'סכום נכסי הקרן'!$C$42</f>
        <v>0</v>
      </c>
    </row>
    <row r="26" spans="2:12">
      <c r="B26" s="79" t="s">
        <v>211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205</v>
      </c>
      <c r="C27" t="s">
        <v>205</v>
      </c>
      <c r="D27" s="16"/>
      <c r="E27" t="s">
        <v>205</v>
      </c>
      <c r="G27" t="s">
        <v>205</v>
      </c>
      <c r="H27" s="102">
        <v>0</v>
      </c>
      <c r="I27" s="102">
        <v>0</v>
      </c>
      <c r="J27" s="103">
        <v>0</v>
      </c>
      <c r="K27" s="102">
        <f t="shared" si="0"/>
        <v>0</v>
      </c>
      <c r="L27" s="102">
        <f>J27/'סכום נכסי הקרן'!$C$42</f>
        <v>0</v>
      </c>
    </row>
    <row r="28" spans="2:12">
      <c r="B28" s="79" t="s">
        <v>212</v>
      </c>
      <c r="D28" s="16"/>
      <c r="I28" s="80">
        <v>0</v>
      </c>
      <c r="J28" s="81">
        <v>0</v>
      </c>
      <c r="K28" s="80">
        <f t="shared" si="0"/>
        <v>0</v>
      </c>
      <c r="L28" s="80">
        <f>J28/'סכום נכסי הקרן'!$C$42</f>
        <v>0</v>
      </c>
    </row>
    <row r="29" spans="2:12">
      <c r="B29" s="79" t="s">
        <v>213</v>
      </c>
      <c r="D29" s="16"/>
      <c r="I29" s="80">
        <v>0</v>
      </c>
      <c r="J29" s="81">
        <v>0</v>
      </c>
      <c r="K29" s="80">
        <f t="shared" si="0"/>
        <v>0</v>
      </c>
      <c r="L29" s="80">
        <f>J29/'סכום נכסי הקרן'!$C$42</f>
        <v>0</v>
      </c>
    </row>
    <row r="30" spans="2:12">
      <c r="B30" t="s">
        <v>205</v>
      </c>
      <c r="C30" t="s">
        <v>205</v>
      </c>
      <c r="D30" s="16"/>
      <c r="E30" t="s">
        <v>205</v>
      </c>
      <c r="G30" t="s">
        <v>205</v>
      </c>
      <c r="H30" s="102">
        <v>0</v>
      </c>
      <c r="I30" s="102">
        <v>0</v>
      </c>
      <c r="J30" s="103">
        <v>0</v>
      </c>
      <c r="K30" s="102">
        <f t="shared" si="0"/>
        <v>0</v>
      </c>
      <c r="L30" s="102">
        <f>J30/'סכום נכסי הקרן'!$C$42</f>
        <v>0</v>
      </c>
    </row>
    <row r="31" spans="2:12">
      <c r="B31" s="79" t="s">
        <v>211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205</v>
      </c>
      <c r="C32" t="s">
        <v>205</v>
      </c>
      <c r="D32" s="16"/>
      <c r="E32" t="s">
        <v>205</v>
      </c>
      <c r="G32" t="s">
        <v>205</v>
      </c>
      <c r="H32" s="102">
        <v>0</v>
      </c>
      <c r="I32" s="102">
        <v>0</v>
      </c>
      <c r="J32" s="103">
        <v>0</v>
      </c>
      <c r="K32" s="102">
        <f t="shared" si="0"/>
        <v>0</v>
      </c>
      <c r="L32" s="102">
        <f>J32/'סכום נכסי הקרן'!$C$42</f>
        <v>0</v>
      </c>
    </row>
    <row r="33" spans="2:4">
      <c r="B33" t="s">
        <v>214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D487" s="16"/>
    </row>
    <row r="488" spans="4:5">
      <c r="E488" s="15"/>
    </row>
  </sheetData>
  <mergeCells count="1">
    <mergeCell ref="B7:L7"/>
  </mergeCells>
  <dataValidations count="1">
    <dataValidation allowBlank="1" showInputMessage="1" showErrorMessage="1" sqref="E11 C1:C4" xr:uid="{A307A733-26E0-4499-B8B3-21F4ED5819FF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45106</v>
      </c>
    </row>
    <row r="2" spans="2:49" s="1" customFormat="1">
      <c r="B2" s="2" t="s">
        <v>1</v>
      </c>
      <c r="C2" s="12" t="s">
        <v>316</v>
      </c>
    </row>
    <row r="3" spans="2:49" s="1" customFormat="1">
      <c r="B3" s="2" t="s">
        <v>2</v>
      </c>
      <c r="C3" s="99" t="s">
        <v>317</v>
      </c>
    </row>
    <row r="4" spans="2:49" s="1" customFormat="1">
      <c r="B4" s="2" t="s">
        <v>3</v>
      </c>
      <c r="C4" s="100" t="s">
        <v>197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199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263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264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293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265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247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212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263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266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265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247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214</v>
      </c>
      <c r="C32" s="16"/>
      <c r="D32" s="16"/>
    </row>
    <row r="33" spans="2:4">
      <c r="B33" t="s">
        <v>239</v>
      </c>
      <c r="C33" s="16"/>
      <c r="D33" s="16"/>
    </row>
    <row r="34" spans="2:4">
      <c r="B34" t="s">
        <v>240</v>
      </c>
      <c r="C34" s="16"/>
      <c r="D34" s="16"/>
    </row>
    <row r="35" spans="2:4">
      <c r="B35" t="s">
        <v>241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45106</v>
      </c>
    </row>
    <row r="2" spans="2:78" s="1" customFormat="1">
      <c r="B2" s="2" t="s">
        <v>1</v>
      </c>
      <c r="C2" s="12" t="s">
        <v>316</v>
      </c>
    </row>
    <row r="3" spans="2:78" s="1" customFormat="1">
      <c r="B3" s="2" t="s">
        <v>2</v>
      </c>
      <c r="C3" s="99" t="s">
        <v>317</v>
      </c>
    </row>
    <row r="4" spans="2:78" s="1" customFormat="1">
      <c r="B4" s="2" t="s">
        <v>3</v>
      </c>
      <c r="C4" s="100" t="s">
        <v>197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199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268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269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205</v>
      </c>
      <c r="C16" t="s">
        <v>205</v>
      </c>
      <c r="D16" s="16"/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271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7">
        <v>0</v>
      </c>
      <c r="I19" t="s">
        <v>205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272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7">
        <v>0</v>
      </c>
      <c r="I21" t="s">
        <v>205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273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274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268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7">
        <v>0</v>
      </c>
      <c r="I28" t="s">
        <v>205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269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205</v>
      </c>
      <c r="C30" t="s">
        <v>205</v>
      </c>
      <c r="D30" s="16"/>
      <c r="E30" t="s">
        <v>205</v>
      </c>
      <c r="H30" s="77">
        <v>0</v>
      </c>
      <c r="I30" t="s">
        <v>205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270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271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205</v>
      </c>
      <c r="C33" t="s">
        <v>205</v>
      </c>
      <c r="D33" s="16"/>
      <c r="E33" t="s">
        <v>205</v>
      </c>
      <c r="H33" s="77">
        <v>0</v>
      </c>
      <c r="I33" t="s">
        <v>205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272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7">
        <v>0</v>
      </c>
      <c r="I35" t="s">
        <v>205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273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205</v>
      </c>
      <c r="C37" t="s">
        <v>205</v>
      </c>
      <c r="D37" s="16"/>
      <c r="E37" t="s">
        <v>205</v>
      </c>
      <c r="H37" s="77">
        <v>0</v>
      </c>
      <c r="I37" t="s">
        <v>205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274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214</v>
      </c>
      <c r="D40" s="16"/>
    </row>
    <row r="41" spans="2:17">
      <c r="B41" t="s">
        <v>239</v>
      </c>
      <c r="D41" s="16"/>
    </row>
    <row r="42" spans="2:17">
      <c r="B42" t="s">
        <v>240</v>
      </c>
      <c r="D42" s="16"/>
    </row>
    <row r="43" spans="2:17">
      <c r="B43" t="s">
        <v>241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13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316</v>
      </c>
    </row>
    <row r="3" spans="2:60" s="1" customFormat="1">
      <c r="B3" s="2" t="s">
        <v>2</v>
      </c>
      <c r="C3" s="99" t="s">
        <v>317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199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294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205</v>
      </c>
      <c r="D14" t="s">
        <v>205</v>
      </c>
      <c r="F14" t="s">
        <v>205</v>
      </c>
      <c r="I14" s="77">
        <v>0</v>
      </c>
      <c r="J14" t="s">
        <v>205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295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205</v>
      </c>
      <c r="D16" t="s">
        <v>205</v>
      </c>
      <c r="F16" t="s">
        <v>205</v>
      </c>
      <c r="I16" s="77">
        <v>0</v>
      </c>
      <c r="J16" t="s">
        <v>205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296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205</v>
      </c>
      <c r="D18" t="s">
        <v>205</v>
      </c>
      <c r="F18" t="s">
        <v>205</v>
      </c>
      <c r="I18" s="77">
        <v>0</v>
      </c>
      <c r="J18" t="s">
        <v>205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297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205</v>
      </c>
      <c r="D20" t="s">
        <v>205</v>
      </c>
      <c r="F20" t="s">
        <v>205</v>
      </c>
      <c r="I20" s="77">
        <v>0</v>
      </c>
      <c r="J20" t="s">
        <v>205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298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205</v>
      </c>
      <c r="D22" t="s">
        <v>205</v>
      </c>
      <c r="F22" t="s">
        <v>205</v>
      </c>
      <c r="I22" s="77">
        <v>0</v>
      </c>
      <c r="J22" t="s">
        <v>205</v>
      </c>
      <c r="K22" t="s">
        <v>205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299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300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205</v>
      </c>
      <c r="D25" t="s">
        <v>205</v>
      </c>
      <c r="F25" t="s">
        <v>205</v>
      </c>
      <c r="I25" s="77">
        <v>0</v>
      </c>
      <c r="J25" t="s">
        <v>205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301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205</v>
      </c>
      <c r="D27" t="s">
        <v>205</v>
      </c>
      <c r="F27" t="s">
        <v>205</v>
      </c>
      <c r="I27" s="77">
        <v>0</v>
      </c>
      <c r="J27" t="s">
        <v>205</v>
      </c>
      <c r="K27" t="s">
        <v>205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302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205</v>
      </c>
      <c r="D29" t="s">
        <v>205</v>
      </c>
      <c r="F29" t="s">
        <v>205</v>
      </c>
      <c r="I29" s="77">
        <v>0</v>
      </c>
      <c r="J29" t="s">
        <v>205</v>
      </c>
      <c r="K29" t="s">
        <v>205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303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205</v>
      </c>
      <c r="D31" t="s">
        <v>205</v>
      </c>
      <c r="F31" t="s">
        <v>205</v>
      </c>
      <c r="I31" s="77">
        <v>0</v>
      </c>
      <c r="J31" t="s">
        <v>205</v>
      </c>
      <c r="K31" t="s">
        <v>205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304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205</v>
      </c>
      <c r="D34" t="s">
        <v>205</v>
      </c>
      <c r="F34" t="s">
        <v>205</v>
      </c>
      <c r="I34" s="77">
        <v>0</v>
      </c>
      <c r="J34" t="s">
        <v>205</v>
      </c>
      <c r="K34" t="s">
        <v>205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296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205</v>
      </c>
      <c r="D36" t="s">
        <v>205</v>
      </c>
      <c r="F36" t="s">
        <v>205</v>
      </c>
      <c r="I36" s="77">
        <v>0</v>
      </c>
      <c r="J36" t="s">
        <v>205</v>
      </c>
      <c r="K36" t="s">
        <v>205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297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205</v>
      </c>
      <c r="D38" t="s">
        <v>205</v>
      </c>
      <c r="F38" t="s">
        <v>205</v>
      </c>
      <c r="I38" s="77">
        <v>0</v>
      </c>
      <c r="J38" t="s">
        <v>205</v>
      </c>
      <c r="K38" t="s">
        <v>205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303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205</v>
      </c>
      <c r="D40" t="s">
        <v>205</v>
      </c>
      <c r="F40" t="s">
        <v>205</v>
      </c>
      <c r="I40" s="77">
        <v>0</v>
      </c>
      <c r="J40" t="s">
        <v>205</v>
      </c>
      <c r="K40" t="s">
        <v>205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214</v>
      </c>
    </row>
    <row r="42" spans="2:18">
      <c r="B42" t="s">
        <v>239</v>
      </c>
    </row>
    <row r="43" spans="2:18">
      <c r="B43" t="s">
        <v>240</v>
      </c>
    </row>
    <row r="44" spans="2:18">
      <c r="B44" t="s">
        <v>241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45106</v>
      </c>
    </row>
    <row r="2" spans="2:64" s="1" customFormat="1">
      <c r="B2" s="2" t="s">
        <v>1</v>
      </c>
      <c r="C2" s="12" t="s">
        <v>316</v>
      </c>
    </row>
    <row r="3" spans="2:64" s="1" customFormat="1">
      <c r="B3" s="2" t="s">
        <v>2</v>
      </c>
      <c r="C3" s="99" t="s">
        <v>317</v>
      </c>
    </row>
    <row r="4" spans="2:64" s="1" customFormat="1">
      <c r="B4" s="2" t="s">
        <v>3</v>
      </c>
      <c r="C4" s="100" t="s">
        <v>197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280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205</v>
      </c>
      <c r="C14" t="s">
        <v>205</v>
      </c>
      <c r="E14" t="s">
        <v>205</v>
      </c>
      <c r="G14" s="77">
        <v>0</v>
      </c>
      <c r="H14" t="s">
        <v>205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281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205</v>
      </c>
      <c r="C16" t="s">
        <v>205</v>
      </c>
      <c r="E16" t="s">
        <v>205</v>
      </c>
      <c r="G16" s="77">
        <v>0</v>
      </c>
      <c r="H16" t="s">
        <v>205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305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E18" t="s">
        <v>205</v>
      </c>
      <c r="G18" s="77">
        <v>0</v>
      </c>
      <c r="H18" t="s">
        <v>205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306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E20" t="s">
        <v>205</v>
      </c>
      <c r="G20" s="77">
        <v>0</v>
      </c>
      <c r="H20" t="s">
        <v>205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247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205</v>
      </c>
      <c r="C22" t="s">
        <v>205</v>
      </c>
      <c r="E22" t="s">
        <v>205</v>
      </c>
      <c r="G22" s="77">
        <v>0</v>
      </c>
      <c r="H22" t="s">
        <v>205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205</v>
      </c>
      <c r="C24" t="s">
        <v>205</v>
      </c>
      <c r="E24" t="s">
        <v>205</v>
      </c>
      <c r="G24" s="77">
        <v>0</v>
      </c>
      <c r="H24" t="s">
        <v>205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214</v>
      </c>
    </row>
    <row r="26" spans="2:15">
      <c r="B26" t="s">
        <v>239</v>
      </c>
    </row>
    <row r="27" spans="2:15">
      <c r="B27" t="s">
        <v>240</v>
      </c>
    </row>
    <row r="28" spans="2:15">
      <c r="B28" t="s">
        <v>241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45106</v>
      </c>
    </row>
    <row r="2" spans="2:55" s="1" customFormat="1">
      <c r="B2" s="2" t="s">
        <v>1</v>
      </c>
      <c r="C2" s="12" t="s">
        <v>316</v>
      </c>
    </row>
    <row r="3" spans="2:55" s="1" customFormat="1">
      <c r="B3" s="2" t="s">
        <v>2</v>
      </c>
      <c r="C3" s="99" t="s">
        <v>317</v>
      </c>
    </row>
    <row r="4" spans="2:55" s="1" customFormat="1">
      <c r="B4" s="2" t="s">
        <v>3</v>
      </c>
      <c r="C4" s="100" t="s">
        <v>197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199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307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205</v>
      </c>
      <c r="E14" s="78">
        <v>0</v>
      </c>
      <c r="F14" t="s">
        <v>205</v>
      </c>
      <c r="G14" s="77">
        <v>0</v>
      </c>
      <c r="H14" s="78">
        <v>0</v>
      </c>
      <c r="I14" s="78">
        <v>0</v>
      </c>
    </row>
    <row r="15" spans="2:55">
      <c r="B15" s="79" t="s">
        <v>308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205</v>
      </c>
      <c r="E16" s="78">
        <v>0</v>
      </c>
      <c r="F16" t="s">
        <v>205</v>
      </c>
      <c r="G16" s="77">
        <v>0</v>
      </c>
      <c r="H16" s="78">
        <v>0</v>
      </c>
      <c r="I16" s="78">
        <v>0</v>
      </c>
    </row>
    <row r="17" spans="2:9">
      <c r="B17" s="79" t="s">
        <v>212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307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205</v>
      </c>
      <c r="E19" s="78">
        <v>0</v>
      </c>
      <c r="F19" t="s">
        <v>205</v>
      </c>
      <c r="G19" s="77">
        <v>0</v>
      </c>
      <c r="H19" s="78">
        <v>0</v>
      </c>
      <c r="I19" s="78">
        <v>0</v>
      </c>
    </row>
    <row r="20" spans="2:9">
      <c r="B20" s="79" t="s">
        <v>308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205</v>
      </c>
      <c r="E21" s="78">
        <v>0</v>
      </c>
      <c r="F21" t="s">
        <v>205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316</v>
      </c>
    </row>
    <row r="3" spans="2:60" s="1" customFormat="1">
      <c r="B3" s="2" t="s">
        <v>2</v>
      </c>
      <c r="C3" s="99" t="s">
        <v>317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205</v>
      </c>
      <c r="D13" t="s">
        <v>205</v>
      </c>
      <c r="E13" s="19"/>
      <c r="F13" s="78">
        <v>0</v>
      </c>
      <c r="G13" t="s">
        <v>205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205</v>
      </c>
      <c r="D15" t="s">
        <v>205</v>
      </c>
      <c r="E15" s="19"/>
      <c r="F15" s="78">
        <v>0</v>
      </c>
      <c r="G15" t="s">
        <v>205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316</v>
      </c>
    </row>
    <row r="3" spans="2:60" s="1" customFormat="1">
      <c r="B3" s="2" t="s">
        <v>2</v>
      </c>
      <c r="C3" s="99" t="s">
        <v>317</v>
      </c>
    </row>
    <row r="4" spans="2:60" s="1" customFormat="1">
      <c r="B4" s="2" t="s">
        <v>3</v>
      </c>
      <c r="C4" s="100" t="s">
        <v>197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-3.7482099999999998</v>
      </c>
      <c r="J11" s="76">
        <v>1</v>
      </c>
      <c r="K11" s="76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309</v>
      </c>
      <c r="C12" s="15"/>
      <c r="D12" s="15"/>
      <c r="E12" s="15"/>
      <c r="F12" s="15"/>
      <c r="G12" s="15"/>
      <c r="H12" s="80">
        <v>0</v>
      </c>
      <c r="I12" s="81">
        <v>-3.7482099999999998</v>
      </c>
      <c r="J12" s="80">
        <v>1</v>
      </c>
      <c r="K12" s="80">
        <v>-1E-4</v>
      </c>
    </row>
    <row r="13" spans="2:60">
      <c r="B13" t="s">
        <v>310</v>
      </c>
      <c r="C13" t="s">
        <v>205</v>
      </c>
      <c r="D13" t="s">
        <v>205</v>
      </c>
      <c r="E13" t="s">
        <v>207</v>
      </c>
      <c r="F13" s="78">
        <v>0</v>
      </c>
      <c r="G13" t="s">
        <v>205</v>
      </c>
      <c r="H13" s="78">
        <v>0</v>
      </c>
      <c r="I13" s="77">
        <v>-25.83</v>
      </c>
      <c r="J13" s="78">
        <v>6.8913000000000002</v>
      </c>
      <c r="K13" s="78">
        <v>-5.0000000000000001E-4</v>
      </c>
    </row>
    <row r="14" spans="2:60">
      <c r="B14" t="s">
        <v>311</v>
      </c>
      <c r="C14" t="s">
        <v>205</v>
      </c>
      <c r="D14" t="s">
        <v>205</v>
      </c>
      <c r="E14" t="s">
        <v>207</v>
      </c>
      <c r="F14" s="78">
        <v>0</v>
      </c>
      <c r="G14" t="s">
        <v>205</v>
      </c>
      <c r="H14" s="78">
        <v>0</v>
      </c>
      <c r="I14" s="77">
        <v>-22.75</v>
      </c>
      <c r="J14" s="78">
        <v>6.0696000000000003</v>
      </c>
      <c r="K14" s="78">
        <v>-4.0000000000000002E-4</v>
      </c>
    </row>
    <row r="15" spans="2:60">
      <c r="B15" t="s">
        <v>312</v>
      </c>
      <c r="C15" t="s">
        <v>313</v>
      </c>
      <c r="D15" t="s">
        <v>205</v>
      </c>
      <c r="E15" t="s">
        <v>207</v>
      </c>
      <c r="F15" s="78">
        <v>0</v>
      </c>
      <c r="G15" t="s">
        <v>102</v>
      </c>
      <c r="H15" s="78">
        <v>0</v>
      </c>
      <c r="I15" s="77">
        <v>2.2000000000000001E-4</v>
      </c>
      <c r="J15" s="78">
        <v>-1E-4</v>
      </c>
      <c r="K15" s="78">
        <v>0</v>
      </c>
    </row>
    <row r="16" spans="2:60">
      <c r="B16" t="s">
        <v>314</v>
      </c>
      <c r="C16" t="s">
        <v>315</v>
      </c>
      <c r="D16" t="s">
        <v>202</v>
      </c>
      <c r="E16" t="s">
        <v>203</v>
      </c>
      <c r="F16" s="78">
        <v>0</v>
      </c>
      <c r="G16" t="s">
        <v>102</v>
      </c>
      <c r="H16" s="78">
        <v>0</v>
      </c>
      <c r="I16" s="77">
        <v>44.831569999999999</v>
      </c>
      <c r="J16" s="78">
        <v>-11.960800000000001</v>
      </c>
      <c r="K16" s="78">
        <v>8.0000000000000004E-4</v>
      </c>
    </row>
    <row r="17" spans="2:11">
      <c r="B17" s="79" t="s">
        <v>212</v>
      </c>
      <c r="D17" s="19"/>
      <c r="E17" s="19"/>
      <c r="F17" s="19"/>
      <c r="G17" s="19"/>
      <c r="H17" s="80">
        <v>0</v>
      </c>
      <c r="I17" s="81">
        <v>0</v>
      </c>
      <c r="J17" s="80">
        <v>0</v>
      </c>
      <c r="K17" s="80">
        <v>0</v>
      </c>
    </row>
    <row r="18" spans="2:11">
      <c r="B18" t="s">
        <v>205</v>
      </c>
      <c r="C18" t="s">
        <v>205</v>
      </c>
      <c r="D18" t="s">
        <v>205</v>
      </c>
      <c r="E18" s="19"/>
      <c r="F18" s="78">
        <v>0</v>
      </c>
      <c r="G18" t="s">
        <v>205</v>
      </c>
      <c r="H18" s="78">
        <v>0</v>
      </c>
      <c r="I18" s="77">
        <v>0</v>
      </c>
      <c r="J18" s="78">
        <v>0</v>
      </c>
      <c r="K18" s="78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45106</v>
      </c>
    </row>
    <row r="2" spans="2:17" s="1" customFormat="1">
      <c r="B2" s="2" t="s">
        <v>1</v>
      </c>
      <c r="C2" s="12" t="s">
        <v>316</v>
      </c>
    </row>
    <row r="3" spans="2:17" s="1" customFormat="1">
      <c r="B3" s="2" t="s">
        <v>2</v>
      </c>
      <c r="C3" s="99" t="s">
        <v>317</v>
      </c>
    </row>
    <row r="4" spans="2:17" s="1" customFormat="1">
      <c r="B4" s="2" t="s">
        <v>3</v>
      </c>
      <c r="C4" s="100" t="s">
        <v>197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199</v>
      </c>
      <c r="C12" s="81">
        <v>0</v>
      </c>
    </row>
    <row r="13" spans="2:17">
      <c r="B13" t="s">
        <v>205</v>
      </c>
      <c r="C13" s="77">
        <v>0</v>
      </c>
    </row>
    <row r="14" spans="2:17">
      <c r="B14" s="79" t="s">
        <v>212</v>
      </c>
      <c r="C14" s="81">
        <v>0</v>
      </c>
    </row>
    <row r="15" spans="2:17">
      <c r="B15" t="s">
        <v>205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45106</v>
      </c>
    </row>
    <row r="2" spans="2:18" s="1" customFormat="1">
      <c r="B2" s="2" t="s">
        <v>1</v>
      </c>
      <c r="C2" s="12" t="s">
        <v>316</v>
      </c>
    </row>
    <row r="3" spans="2:18" s="1" customFormat="1">
      <c r="B3" s="2" t="s">
        <v>2</v>
      </c>
      <c r="C3" s="99" t="s">
        <v>317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243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214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45106</v>
      </c>
    </row>
    <row r="2" spans="2:18" s="1" customFormat="1">
      <c r="B2" s="2" t="s">
        <v>1</v>
      </c>
      <c r="C2" s="12" t="s">
        <v>316</v>
      </c>
    </row>
    <row r="3" spans="2:18" s="1" customFormat="1">
      <c r="B3" s="2" t="s">
        <v>2</v>
      </c>
      <c r="C3" s="99" t="s">
        <v>317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214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6" workbookViewId="0">
      <selection activeCell="G18" sqref="G18:G2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45106</v>
      </c>
    </row>
    <row r="2" spans="2:53" s="1" customFormat="1">
      <c r="B2" s="2" t="s">
        <v>1</v>
      </c>
      <c r="C2" s="12" t="s">
        <v>316</v>
      </c>
    </row>
    <row r="3" spans="2:53" s="1" customFormat="1">
      <c r="B3" s="2" t="s">
        <v>2</v>
      </c>
      <c r="C3" s="99" t="s">
        <v>317</v>
      </c>
    </row>
    <row r="4" spans="2:53" s="1" customFormat="1">
      <c r="B4" s="2" t="s">
        <v>3</v>
      </c>
      <c r="C4" s="100" t="s">
        <v>197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0.55000000000000004</v>
      </c>
      <c r="I11" s="7"/>
      <c r="J11" s="7"/>
      <c r="K11" s="76">
        <v>4.8000000000000001E-2</v>
      </c>
      <c r="L11" s="75">
        <v>53190145.700000003</v>
      </c>
      <c r="M11" s="7"/>
      <c r="N11" s="75">
        <v>0</v>
      </c>
      <c r="O11" s="75">
        <v>51826.233156904003</v>
      </c>
      <c r="P11" s="7"/>
      <c r="Q11" s="76">
        <v>1</v>
      </c>
      <c r="R11" s="76">
        <v>0.92030000000000001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199</v>
      </c>
      <c r="C12" s="16"/>
      <c r="D12" s="16"/>
      <c r="H12" s="81">
        <v>0.55000000000000004</v>
      </c>
      <c r="K12" s="80">
        <v>4.8000000000000001E-2</v>
      </c>
      <c r="L12" s="81">
        <v>53190145.700000003</v>
      </c>
      <c r="N12" s="81">
        <v>0</v>
      </c>
      <c r="O12" s="81">
        <v>51826.233156904003</v>
      </c>
      <c r="Q12" s="80">
        <v>1</v>
      </c>
      <c r="R12" s="80">
        <v>0.92030000000000001</v>
      </c>
    </row>
    <row r="13" spans="2:53">
      <c r="B13" s="79" t="s">
        <v>215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216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205</v>
      </c>
      <c r="C15" t="s">
        <v>205</v>
      </c>
      <c r="D15" s="16"/>
      <c r="E15" t="s">
        <v>205</v>
      </c>
      <c r="H15" s="77">
        <v>0</v>
      </c>
      <c r="I15" t="s">
        <v>205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217</v>
      </c>
      <c r="C16" s="16"/>
      <c r="D16" s="16"/>
      <c r="H16" s="81">
        <v>0.55000000000000004</v>
      </c>
      <c r="K16" s="80">
        <v>4.8000000000000001E-2</v>
      </c>
      <c r="L16" s="81">
        <v>53190145.700000003</v>
      </c>
      <c r="N16" s="81">
        <v>0</v>
      </c>
      <c r="O16" s="81">
        <v>51826.233156904003</v>
      </c>
      <c r="Q16" s="80">
        <v>1</v>
      </c>
      <c r="R16" s="80">
        <v>0.92030000000000001</v>
      </c>
    </row>
    <row r="17" spans="2:18">
      <c r="B17" s="79" t="s">
        <v>218</v>
      </c>
      <c r="C17" s="16"/>
      <c r="D17" s="16"/>
      <c r="H17" s="81">
        <v>0.55000000000000004</v>
      </c>
      <c r="K17" s="80">
        <v>4.8000000000000001E-2</v>
      </c>
      <c r="L17" s="81">
        <v>53173211.479999997</v>
      </c>
      <c r="N17" s="81">
        <v>0</v>
      </c>
      <c r="O17" s="81">
        <v>51809.366673784003</v>
      </c>
      <c r="Q17" s="80">
        <v>0.99970000000000003</v>
      </c>
      <c r="R17" s="80">
        <v>0.92</v>
      </c>
    </row>
    <row r="18" spans="2:18">
      <c r="B18" t="s">
        <v>219</v>
      </c>
      <c r="C18" t="s">
        <v>220</v>
      </c>
      <c r="D18" t="s">
        <v>100</v>
      </c>
      <c r="E18" t="s">
        <v>221</v>
      </c>
      <c r="G18"/>
      <c r="H18" s="77">
        <v>0.76</v>
      </c>
      <c r="I18" t="s">
        <v>102</v>
      </c>
      <c r="J18" s="78">
        <v>0</v>
      </c>
      <c r="K18" s="78">
        <v>4.82E-2</v>
      </c>
      <c r="L18" s="77">
        <v>639084.24</v>
      </c>
      <c r="M18" s="77">
        <v>96.48</v>
      </c>
      <c r="N18" s="77">
        <v>0</v>
      </c>
      <c r="O18" s="77">
        <v>616.58847475200002</v>
      </c>
      <c r="P18" s="78">
        <v>0</v>
      </c>
      <c r="Q18" s="78">
        <v>1.1900000000000001E-2</v>
      </c>
      <c r="R18" s="78">
        <v>1.09E-2</v>
      </c>
    </row>
    <row r="19" spans="2:18">
      <c r="B19" t="s">
        <v>222</v>
      </c>
      <c r="C19" t="s">
        <v>223</v>
      </c>
      <c r="D19" t="s">
        <v>100</v>
      </c>
      <c r="E19" t="s">
        <v>221</v>
      </c>
      <c r="G19"/>
      <c r="H19" s="77">
        <v>0.51</v>
      </c>
      <c r="I19" t="s">
        <v>102</v>
      </c>
      <c r="J19" s="78">
        <v>0</v>
      </c>
      <c r="K19" s="78">
        <v>4.7899999999999998E-2</v>
      </c>
      <c r="L19" s="77">
        <v>32078815.829999998</v>
      </c>
      <c r="M19" s="77">
        <v>97.63</v>
      </c>
      <c r="N19" s="77">
        <v>0</v>
      </c>
      <c r="O19" s="77">
        <v>31318.547894829</v>
      </c>
      <c r="P19" s="78">
        <v>8.9999999999999998E-4</v>
      </c>
      <c r="Q19" s="78">
        <v>0.60429999999999995</v>
      </c>
      <c r="R19" s="78">
        <v>0.55610000000000004</v>
      </c>
    </row>
    <row r="20" spans="2:18">
      <c r="B20" t="s">
        <v>224</v>
      </c>
      <c r="C20" t="s">
        <v>225</v>
      </c>
      <c r="D20" t="s">
        <v>100</v>
      </c>
      <c r="E20" t="s">
        <v>221</v>
      </c>
      <c r="G20"/>
      <c r="H20" s="77">
        <v>0.61</v>
      </c>
      <c r="I20" t="s">
        <v>102</v>
      </c>
      <c r="J20" s="78">
        <v>0</v>
      </c>
      <c r="K20" s="78">
        <v>4.8000000000000001E-2</v>
      </c>
      <c r="L20" s="77">
        <v>7607340.1100000003</v>
      </c>
      <c r="M20" s="77">
        <v>97.19</v>
      </c>
      <c r="N20" s="77">
        <v>0</v>
      </c>
      <c r="O20" s="77">
        <v>7393.5738529090004</v>
      </c>
      <c r="P20" s="78">
        <v>2.0000000000000001E-4</v>
      </c>
      <c r="Q20" s="78">
        <v>0.14269999999999999</v>
      </c>
      <c r="R20" s="78">
        <v>0.1313</v>
      </c>
    </row>
    <row r="21" spans="2:18">
      <c r="B21" t="s">
        <v>226</v>
      </c>
      <c r="C21" t="s">
        <v>227</v>
      </c>
      <c r="D21" t="s">
        <v>100</v>
      </c>
      <c r="E21" t="s">
        <v>221</v>
      </c>
      <c r="G21"/>
      <c r="H21" s="77">
        <v>0.68</v>
      </c>
      <c r="I21" t="s">
        <v>102</v>
      </c>
      <c r="J21" s="78">
        <v>0</v>
      </c>
      <c r="K21" s="78">
        <v>4.8500000000000001E-2</v>
      </c>
      <c r="L21" s="77">
        <v>8935637.5199999996</v>
      </c>
      <c r="M21" s="77">
        <v>96.81</v>
      </c>
      <c r="N21" s="77">
        <v>0</v>
      </c>
      <c r="O21" s="77">
        <v>8650.5906831119992</v>
      </c>
      <c r="P21" s="78">
        <v>2.9999999999999997E-4</v>
      </c>
      <c r="Q21" s="78">
        <v>0.16689999999999999</v>
      </c>
      <c r="R21" s="78">
        <v>0.15359999999999999</v>
      </c>
    </row>
    <row r="22" spans="2:18">
      <c r="B22" t="s">
        <v>228</v>
      </c>
      <c r="C22" t="s">
        <v>229</v>
      </c>
      <c r="D22" t="s">
        <v>100</v>
      </c>
      <c r="E22" t="s">
        <v>221</v>
      </c>
      <c r="G22"/>
      <c r="H22" s="77">
        <v>0.44</v>
      </c>
      <c r="I22" t="s">
        <v>102</v>
      </c>
      <c r="J22" s="78">
        <v>0</v>
      </c>
      <c r="K22" s="78">
        <v>4.7699999999999999E-2</v>
      </c>
      <c r="L22" s="77">
        <v>3726174.66</v>
      </c>
      <c r="M22" s="77">
        <v>97.99</v>
      </c>
      <c r="N22" s="77">
        <v>0</v>
      </c>
      <c r="O22" s="77">
        <v>3651.2785493340002</v>
      </c>
      <c r="P22" s="78">
        <v>1E-4</v>
      </c>
      <c r="Q22" s="78">
        <v>7.0499999999999993E-2</v>
      </c>
      <c r="R22" s="78">
        <v>6.4799999999999996E-2</v>
      </c>
    </row>
    <row r="23" spans="2:18">
      <c r="B23" t="s">
        <v>230</v>
      </c>
      <c r="C23" t="s">
        <v>231</v>
      </c>
      <c r="D23" t="s">
        <v>100</v>
      </c>
      <c r="E23" t="s">
        <v>221</v>
      </c>
      <c r="G23"/>
      <c r="H23" s="77">
        <v>0.86</v>
      </c>
      <c r="I23" t="s">
        <v>102</v>
      </c>
      <c r="J23" s="78">
        <v>0</v>
      </c>
      <c r="K23" s="78">
        <v>4.82E-2</v>
      </c>
      <c r="L23" s="77">
        <v>186159.12</v>
      </c>
      <c r="M23" s="77">
        <v>96.04</v>
      </c>
      <c r="N23" s="77">
        <v>0</v>
      </c>
      <c r="O23" s="77">
        <v>178.78721884800001</v>
      </c>
      <c r="P23" s="78">
        <v>0</v>
      </c>
      <c r="Q23" s="78">
        <v>3.3999999999999998E-3</v>
      </c>
      <c r="R23" s="78">
        <v>3.2000000000000002E-3</v>
      </c>
    </row>
    <row r="24" spans="2:18">
      <c r="B24" s="79" t="s">
        <v>232</v>
      </c>
      <c r="C24" s="16"/>
      <c r="D24" s="16"/>
      <c r="H24" s="81">
        <v>0.42</v>
      </c>
      <c r="K24" s="80">
        <v>4.6100000000000002E-2</v>
      </c>
      <c r="L24" s="81">
        <v>16934.22</v>
      </c>
      <c r="N24" s="81">
        <v>0</v>
      </c>
      <c r="O24" s="81">
        <v>16.866483120000002</v>
      </c>
      <c r="Q24" s="80">
        <v>2.9999999999999997E-4</v>
      </c>
      <c r="R24" s="80">
        <v>2.9999999999999997E-4</v>
      </c>
    </row>
    <row r="25" spans="2:18">
      <c r="B25" t="s">
        <v>233</v>
      </c>
      <c r="C25" t="s">
        <v>234</v>
      </c>
      <c r="D25" t="s">
        <v>100</v>
      </c>
      <c r="E25" t="s">
        <v>221</v>
      </c>
      <c r="G25"/>
      <c r="H25" s="77">
        <v>0.42</v>
      </c>
      <c r="I25" t="s">
        <v>102</v>
      </c>
      <c r="J25" s="78">
        <v>1.4999999999999999E-2</v>
      </c>
      <c r="K25" s="78">
        <v>4.6100000000000002E-2</v>
      </c>
      <c r="L25" s="77">
        <v>16934.22</v>
      </c>
      <c r="M25" s="77">
        <v>99.6</v>
      </c>
      <c r="N25" s="77">
        <v>0</v>
      </c>
      <c r="O25" s="77">
        <v>16.866483120000002</v>
      </c>
      <c r="P25" s="78">
        <v>0</v>
      </c>
      <c r="Q25" s="78">
        <v>2.9999999999999997E-4</v>
      </c>
      <c r="R25" s="78">
        <v>2.9999999999999997E-4</v>
      </c>
    </row>
    <row r="26" spans="2:18">
      <c r="B26" s="79" t="s">
        <v>235</v>
      </c>
      <c r="C26" s="16"/>
      <c r="D26" s="16"/>
      <c r="H26" s="81">
        <v>0</v>
      </c>
      <c r="K26" s="80">
        <v>0</v>
      </c>
      <c r="L26" s="81">
        <v>0</v>
      </c>
      <c r="N26" s="81">
        <v>0</v>
      </c>
      <c r="O26" s="81">
        <v>0</v>
      </c>
      <c r="Q26" s="80">
        <v>0</v>
      </c>
      <c r="R26" s="80">
        <v>0</v>
      </c>
    </row>
    <row r="27" spans="2:18">
      <c r="B27" t="s">
        <v>205</v>
      </c>
      <c r="C27" t="s">
        <v>205</v>
      </c>
      <c r="D27" s="16"/>
      <c r="E27" t="s">
        <v>205</v>
      </c>
      <c r="H27" s="77">
        <v>0</v>
      </c>
      <c r="I27" t="s">
        <v>205</v>
      </c>
      <c r="J27" s="78">
        <v>0</v>
      </c>
      <c r="K27" s="78">
        <v>0</v>
      </c>
      <c r="L27" s="77">
        <v>0</v>
      </c>
      <c r="M27" s="77">
        <v>0</v>
      </c>
      <c r="O27" s="77">
        <v>0</v>
      </c>
      <c r="P27" s="78">
        <v>0</v>
      </c>
      <c r="Q27" s="78">
        <v>0</v>
      </c>
      <c r="R27" s="78">
        <v>0</v>
      </c>
    </row>
    <row r="28" spans="2:18">
      <c r="B28" s="79" t="s">
        <v>236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205</v>
      </c>
      <c r="C29" t="s">
        <v>205</v>
      </c>
      <c r="D29" s="16"/>
      <c r="E29" t="s">
        <v>205</v>
      </c>
      <c r="H29" s="77">
        <v>0</v>
      </c>
      <c r="I29" t="s">
        <v>205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212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s="79" t="s">
        <v>237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205</v>
      </c>
      <c r="C32" t="s">
        <v>205</v>
      </c>
      <c r="D32" s="16"/>
      <c r="E32" t="s">
        <v>205</v>
      </c>
      <c r="H32" s="77">
        <v>0</v>
      </c>
      <c r="I32" t="s">
        <v>205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238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205</v>
      </c>
      <c r="C34" t="s">
        <v>205</v>
      </c>
      <c r="D34" s="16"/>
      <c r="E34" t="s">
        <v>205</v>
      </c>
      <c r="H34" s="77">
        <v>0</v>
      </c>
      <c r="I34" t="s">
        <v>205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t="s">
        <v>239</v>
      </c>
      <c r="C35" s="16"/>
      <c r="D35" s="16"/>
    </row>
    <row r="36" spans="2:18">
      <c r="B36" t="s">
        <v>240</v>
      </c>
      <c r="C36" s="16"/>
      <c r="D36" s="16"/>
    </row>
    <row r="37" spans="2:18">
      <c r="B37" t="s">
        <v>241</v>
      </c>
      <c r="C37" s="16"/>
      <c r="D37" s="16"/>
    </row>
    <row r="38" spans="2:18">
      <c r="B38" t="s">
        <v>242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45106</v>
      </c>
    </row>
    <row r="2" spans="2:23" s="1" customFormat="1">
      <c r="B2" s="2" t="s">
        <v>1</v>
      </c>
      <c r="C2" s="12" t="s">
        <v>316</v>
      </c>
    </row>
    <row r="3" spans="2:23" s="1" customFormat="1">
      <c r="B3" s="2" t="s">
        <v>2</v>
      </c>
      <c r="C3" s="99" t="s">
        <v>317</v>
      </c>
    </row>
    <row r="4" spans="2:23" s="1" customFormat="1">
      <c r="B4" s="2" t="s">
        <v>3</v>
      </c>
      <c r="C4" s="100" t="s">
        <v>197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280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281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244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247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245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246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214</v>
      </c>
      <c r="D26" s="16"/>
    </row>
    <row r="27" spans="2:23">
      <c r="B27" t="s">
        <v>239</v>
      </c>
      <c r="D27" s="16"/>
    </row>
    <row r="28" spans="2:23">
      <c r="B28" t="s">
        <v>240</v>
      </c>
      <c r="D28" s="16"/>
    </row>
    <row r="29" spans="2:23">
      <c r="B29" t="s">
        <v>241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45106</v>
      </c>
    </row>
    <row r="2" spans="2:68" s="1" customFormat="1">
      <c r="B2" s="2" t="s">
        <v>1</v>
      </c>
      <c r="C2" s="12" t="s">
        <v>316</v>
      </c>
    </row>
    <row r="3" spans="2:68" s="1" customFormat="1">
      <c r="B3" s="2" t="s">
        <v>2</v>
      </c>
      <c r="C3" s="99" t="s">
        <v>317</v>
      </c>
    </row>
    <row r="4" spans="2:68" s="1" customFormat="1">
      <c r="B4" s="2" t="s">
        <v>3</v>
      </c>
      <c r="C4" s="100" t="s">
        <v>197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199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243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217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245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7">
        <v>0</v>
      </c>
      <c r="L21" t="s">
        <v>205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246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214</v>
      </c>
      <c r="C24" s="16"/>
      <c r="D24" s="16"/>
      <c r="E24" s="16"/>
      <c r="F24" s="16"/>
      <c r="G24" s="16"/>
    </row>
    <row r="25" spans="2:21">
      <c r="B25" t="s">
        <v>239</v>
      </c>
      <c r="C25" s="16"/>
      <c r="D25" s="16"/>
      <c r="E25" s="16"/>
      <c r="F25" s="16"/>
      <c r="G25" s="16"/>
    </row>
    <row r="26" spans="2:21">
      <c r="B26" t="s">
        <v>240</v>
      </c>
      <c r="C26" s="16"/>
      <c r="D26" s="16"/>
      <c r="E26" s="16"/>
      <c r="F26" s="16"/>
      <c r="G26" s="16"/>
    </row>
    <row r="27" spans="2:21">
      <c r="B27" t="s">
        <v>241</v>
      </c>
      <c r="C27" s="16"/>
      <c r="D27" s="16"/>
      <c r="E27" s="16"/>
      <c r="F27" s="16"/>
      <c r="G27" s="16"/>
    </row>
    <row r="28" spans="2:21">
      <c r="B28" t="s">
        <v>242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45106</v>
      </c>
    </row>
    <row r="2" spans="2:66" s="1" customFormat="1">
      <c r="B2" s="2" t="s">
        <v>1</v>
      </c>
      <c r="C2" s="12" t="s">
        <v>316</v>
      </c>
    </row>
    <row r="3" spans="2:66" s="1" customFormat="1">
      <c r="B3" s="2" t="s">
        <v>2</v>
      </c>
      <c r="C3" s="99" t="s">
        <v>317</v>
      </c>
    </row>
    <row r="4" spans="2:66" s="1" customFormat="1">
      <c r="B4" s="2" t="s">
        <v>3</v>
      </c>
      <c r="C4" s="100" t="s">
        <v>197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199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243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217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244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247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205</v>
      </c>
      <c r="C20" t="s">
        <v>205</v>
      </c>
      <c r="D20" s="16"/>
      <c r="E20" s="16"/>
      <c r="F20" s="16"/>
      <c r="G20" t="s">
        <v>205</v>
      </c>
      <c r="H20" t="s">
        <v>205</v>
      </c>
      <c r="K20" s="77">
        <v>0</v>
      </c>
      <c r="L20" t="s">
        <v>205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212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245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246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205</v>
      </c>
      <c r="C25" t="s">
        <v>205</v>
      </c>
      <c r="D25" s="16"/>
      <c r="E25" s="16"/>
      <c r="F25" s="16"/>
      <c r="G25" t="s">
        <v>205</v>
      </c>
      <c r="H25" t="s">
        <v>205</v>
      </c>
      <c r="K25" s="77">
        <v>0</v>
      </c>
      <c r="L25" t="s">
        <v>205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214</v>
      </c>
      <c r="C26" s="16"/>
      <c r="D26" s="16"/>
      <c r="E26" s="16"/>
      <c r="F26" s="16"/>
    </row>
    <row r="27" spans="2:21">
      <c r="B27" t="s">
        <v>239</v>
      </c>
      <c r="C27" s="16"/>
      <c r="D27" s="16"/>
      <c r="E27" s="16"/>
      <c r="F27" s="16"/>
    </row>
    <row r="28" spans="2:21">
      <c r="B28" t="s">
        <v>240</v>
      </c>
      <c r="C28" s="16"/>
      <c r="D28" s="16"/>
      <c r="E28" s="16"/>
      <c r="F28" s="16"/>
    </row>
    <row r="29" spans="2:21">
      <c r="B29" t="s">
        <v>241</v>
      </c>
      <c r="C29" s="16"/>
      <c r="D29" s="16"/>
      <c r="E29" s="16"/>
      <c r="F29" s="16"/>
    </row>
    <row r="30" spans="2:21">
      <c r="B30" t="s">
        <v>242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45106</v>
      </c>
    </row>
    <row r="2" spans="2:62" s="1" customFormat="1">
      <c r="B2" s="2" t="s">
        <v>1</v>
      </c>
      <c r="C2" s="12" t="s">
        <v>316</v>
      </c>
    </row>
    <row r="3" spans="2:62" s="1" customFormat="1">
      <c r="B3" s="2" t="s">
        <v>2</v>
      </c>
      <c r="C3" s="99" t="s">
        <v>317</v>
      </c>
    </row>
    <row r="4" spans="2:62" s="1" customFormat="1">
      <c r="B4" s="2" t="s">
        <v>3</v>
      </c>
      <c r="C4" s="100" t="s">
        <v>197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199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248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205</v>
      </c>
      <c r="C14" t="s">
        <v>205</v>
      </c>
      <c r="E14" s="16"/>
      <c r="F14" s="16"/>
      <c r="G14" t="s">
        <v>205</v>
      </c>
      <c r="H14" t="s">
        <v>205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249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205</v>
      </c>
      <c r="C16" t="s">
        <v>205</v>
      </c>
      <c r="E16" s="16"/>
      <c r="F16" s="16"/>
      <c r="G16" t="s">
        <v>205</v>
      </c>
      <c r="H16" t="s">
        <v>205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250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E18" s="16"/>
      <c r="F18" s="16"/>
      <c r="G18" t="s">
        <v>205</v>
      </c>
      <c r="H18" t="s">
        <v>205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251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E20" s="16"/>
      <c r="F20" s="16"/>
      <c r="G20" t="s">
        <v>205</v>
      </c>
      <c r="H20" t="s">
        <v>205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212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245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205</v>
      </c>
      <c r="C23" t="s">
        <v>205</v>
      </c>
      <c r="E23" s="16"/>
      <c r="F23" s="16"/>
      <c r="G23" t="s">
        <v>205</v>
      </c>
      <c r="H23" t="s">
        <v>205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246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205</v>
      </c>
      <c r="C25" t="s">
        <v>205</v>
      </c>
      <c r="E25" s="16"/>
      <c r="F25" s="16"/>
      <c r="G25" t="s">
        <v>205</v>
      </c>
      <c r="H25" t="s">
        <v>205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214</v>
      </c>
      <c r="E26" s="16"/>
      <c r="F26" s="16"/>
      <c r="G26" s="16"/>
    </row>
    <row r="27" spans="2:15">
      <c r="B27" t="s">
        <v>239</v>
      </c>
      <c r="E27" s="16"/>
      <c r="F27" s="16"/>
      <c r="G27" s="16"/>
    </row>
    <row r="28" spans="2:15">
      <c r="B28" t="s">
        <v>240</v>
      </c>
      <c r="E28" s="16"/>
      <c r="F28" s="16"/>
      <c r="G28" s="16"/>
    </row>
    <row r="29" spans="2:15">
      <c r="B29" t="s">
        <v>241</v>
      </c>
      <c r="E29" s="16"/>
      <c r="F29" s="16"/>
      <c r="G29" s="16"/>
    </row>
    <row r="30" spans="2:15">
      <c r="B30" t="s">
        <v>242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45106</v>
      </c>
    </row>
    <row r="2" spans="2:63" s="1" customFormat="1">
      <c r="B2" s="2" t="s">
        <v>1</v>
      </c>
      <c r="C2" s="12" t="s">
        <v>316</v>
      </c>
    </row>
    <row r="3" spans="2:63" s="1" customFormat="1">
      <c r="B3" s="2" t="s">
        <v>2</v>
      </c>
      <c r="C3" s="99" t="s">
        <v>317</v>
      </c>
    </row>
    <row r="4" spans="2:63" s="1" customFormat="1">
      <c r="B4" s="2" t="s">
        <v>3</v>
      </c>
      <c r="C4" s="100" t="s">
        <v>197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5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9" t="s">
        <v>199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252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253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254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255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247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205</v>
      </c>
      <c r="C22" t="s">
        <v>205</v>
      </c>
      <c r="D22" s="16"/>
      <c r="E22" s="16"/>
      <c r="F22" t="s">
        <v>205</v>
      </c>
      <c r="G22" t="s">
        <v>205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256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205</v>
      </c>
      <c r="C24" t="s">
        <v>205</v>
      </c>
      <c r="D24" s="16"/>
      <c r="E24" s="16"/>
      <c r="F24" t="s">
        <v>205</v>
      </c>
      <c r="G24" t="s">
        <v>205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212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257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205</v>
      </c>
      <c r="C27" t="s">
        <v>205</v>
      </c>
      <c r="D27" s="16"/>
      <c r="E27" s="16"/>
      <c r="F27" t="s">
        <v>205</v>
      </c>
      <c r="G27" t="s">
        <v>205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258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205</v>
      </c>
      <c r="C29" t="s">
        <v>205</v>
      </c>
      <c r="D29" s="16"/>
      <c r="E29" s="16"/>
      <c r="F29" t="s">
        <v>205</v>
      </c>
      <c r="G29" t="s">
        <v>205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247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205</v>
      </c>
      <c r="C31" t="s">
        <v>205</v>
      </c>
      <c r="D31" s="16"/>
      <c r="E31" s="16"/>
      <c r="F31" t="s">
        <v>205</v>
      </c>
      <c r="G31" t="s">
        <v>205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256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205</v>
      </c>
      <c r="C33" t="s">
        <v>205</v>
      </c>
      <c r="D33" s="16"/>
      <c r="E33" s="16"/>
      <c r="F33" t="s">
        <v>205</v>
      </c>
      <c r="G33" t="s">
        <v>205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214</v>
      </c>
      <c r="D34" s="16"/>
      <c r="E34" s="16"/>
      <c r="F34" s="16"/>
      <c r="G34" s="16"/>
    </row>
    <row r="35" spans="2:14">
      <c r="B35" t="s">
        <v>239</v>
      </c>
      <c r="D35" s="16"/>
      <c r="E35" s="16"/>
      <c r="F35" s="16"/>
      <c r="G35" s="16"/>
    </row>
    <row r="36" spans="2:14">
      <c r="B36" t="s">
        <v>240</v>
      </c>
      <c r="D36" s="16"/>
      <c r="E36" s="16"/>
      <c r="F36" s="16"/>
      <c r="G36" s="16"/>
    </row>
    <row r="37" spans="2:14">
      <c r="B37" t="s">
        <v>241</v>
      </c>
      <c r="D37" s="16"/>
      <c r="E37" s="16"/>
      <c r="F37" s="16"/>
      <c r="G37" s="16"/>
    </row>
    <row r="38" spans="2:14">
      <c r="B38" t="s">
        <v>242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45106</v>
      </c>
    </row>
    <row r="2" spans="2:65" s="1" customFormat="1">
      <c r="B2" s="2" t="s">
        <v>1</v>
      </c>
      <c r="C2" s="12" t="s">
        <v>316</v>
      </c>
    </row>
    <row r="3" spans="2:65" s="1" customFormat="1">
      <c r="B3" s="2" t="s">
        <v>2</v>
      </c>
      <c r="C3" s="99" t="s">
        <v>317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199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259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260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I18" t="s">
        <v>205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247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212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259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260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I25" t="s">
        <v>205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205</v>
      </c>
      <c r="C27" t="s">
        <v>205</v>
      </c>
      <c r="D27" s="16"/>
      <c r="E27" s="16"/>
      <c r="F27" t="s">
        <v>205</v>
      </c>
      <c r="G27" t="s">
        <v>205</v>
      </c>
      <c r="I27" t="s">
        <v>205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247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205</v>
      </c>
      <c r="C29" t="s">
        <v>205</v>
      </c>
      <c r="D29" s="16"/>
      <c r="E29" s="16"/>
      <c r="F29" t="s">
        <v>205</v>
      </c>
      <c r="G29" t="s">
        <v>205</v>
      </c>
      <c r="I29" t="s">
        <v>205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214</v>
      </c>
      <c r="C30" s="16"/>
      <c r="D30" s="16"/>
      <c r="E30" s="16"/>
    </row>
    <row r="31" spans="2:15">
      <c r="B31" t="s">
        <v>239</v>
      </c>
      <c r="C31" s="16"/>
      <c r="D31" s="16"/>
      <c r="E31" s="16"/>
    </row>
    <row r="32" spans="2:15">
      <c r="B32" t="s">
        <v>240</v>
      </c>
      <c r="C32" s="16"/>
      <c r="D32" s="16"/>
      <c r="E32" s="16"/>
    </row>
    <row r="33" spans="2:5">
      <c r="B33" t="s">
        <v>241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316</v>
      </c>
    </row>
    <row r="3" spans="2:60" s="1" customFormat="1">
      <c r="B3" s="2" t="s">
        <v>2</v>
      </c>
      <c r="C3" s="99" t="s">
        <v>317</v>
      </c>
    </row>
    <row r="4" spans="2:60" s="1" customFormat="1">
      <c r="B4" s="2" t="s">
        <v>3</v>
      </c>
      <c r="C4" s="100" t="s">
        <v>197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199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261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262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205</v>
      </c>
      <c r="C17" t="s">
        <v>205</v>
      </c>
      <c r="D17" s="16"/>
      <c r="E17" t="s">
        <v>205</v>
      </c>
      <c r="F17" t="s">
        <v>205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214</v>
      </c>
      <c r="D18" s="16"/>
      <c r="E18" s="16"/>
    </row>
    <row r="19" spans="2:12">
      <c r="B19" t="s">
        <v>239</v>
      </c>
      <c r="D19" s="16"/>
      <c r="E19" s="16"/>
    </row>
    <row r="20" spans="2:12">
      <c r="B20" t="s">
        <v>240</v>
      </c>
      <c r="D20" s="16"/>
      <c r="E20" s="16"/>
    </row>
    <row r="21" spans="2:12">
      <c r="B21" t="s">
        <v>241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2023-09-06T16:31:34Z</dcterms:modified>
</cp:coreProperties>
</file>