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6D7A7ECD-58AE-441F-875C-D56E1EDF7D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1" i="2"/>
  <c r="J18" i="2"/>
  <c r="J14" i="2"/>
  <c r="J13" i="2"/>
  <c r="J12" i="2" s="1"/>
  <c r="K12" i="2" l="1"/>
  <c r="J11" i="2"/>
  <c r="K14" i="2"/>
  <c r="K13" i="2"/>
  <c r="K18" i="2"/>
  <c r="K17" i="2" l="1"/>
  <c r="K31" i="2"/>
  <c r="K28" i="2"/>
  <c r="K25" i="2"/>
  <c r="K22" i="2"/>
  <c r="K19" i="2"/>
  <c r="K16" i="2"/>
  <c r="K30" i="2"/>
  <c r="K27" i="2"/>
  <c r="K24" i="2"/>
  <c r="K21" i="2"/>
  <c r="K15" i="2"/>
  <c r="K11" i="2"/>
  <c r="K32" i="2"/>
  <c r="K29" i="2"/>
  <c r="K26" i="2"/>
  <c r="K23" i="2"/>
  <c r="K20" i="2"/>
</calcChain>
</file>

<file path=xl/sharedStrings.xml><?xml version="1.0" encoding="utf-8"?>
<sst xmlns="http://schemas.openxmlformats.org/spreadsheetml/2006/main" count="2521" uniqueCount="322">
  <si>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</si>
  <si>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</si>
  <si>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</si>
  <si>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</si>
  <si>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</si>
  <si>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</si>
  <si>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</si>
  <si>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</si>
  <si>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</si>
  <si>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</si>
  <si>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</si>
  <si>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</si>
  <si>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</si>
  <si>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</si>
  <si>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</si>
  <si>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</si>
  <si>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</si>
  <si>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</si>
  <si>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</si>
  <si>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</si>
  <si>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</si>
  <si>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</si>
  <si>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</si>
  <si>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</si>
  <si>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</si>
  <si>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</si>
  <si>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</si>
  <si>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</si>
  <si>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</si>
  <si>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</si>
  <si>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</si>
  <si>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</si>
  <si>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</si>
  <si>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</si>
  <si>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</si>
  <si>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</si>
  <si>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</si>
  <si>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</si>
  <si>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</si>
  <si>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</si>
  <si>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</si>
  <si>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</si>
  <si>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</si>
  <si>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</si>
  <si>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</si>
  <si>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</si>
  <si>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</si>
  <si>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</si>
  <si>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</si>
  <si>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</si>
  <si>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</si>
  <si>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</si>
  <si>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</si>
  <si>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</si>
  <si>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</si>
  <si>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</si>
  <si>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</si>
  <si>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</si>
  <si>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</si>
  <si>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</si>
  <si>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</si>
  <si>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</si>
  <si>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</si>
  <si>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</si>
  <si>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</si>
  <si>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</si>
  <si>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</si>
  <si>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</si>
  <si>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</si>
  <si>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</si>
  <si>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</si>
  <si>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</si>
  <si>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</si>
  <si>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</si>
  <si>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</si>
  <si>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</si>
  <si>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</si>
  <si>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</si>
  <si>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</si>
  <si>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</si>
  <si>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</si>
  <si>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</si>
  <si>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</si>
  <si>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</si>
  <si>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</si>
  <si>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</si>
  <si>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</si>
  <si>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</si>
  <si>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</si>
  <si>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</si>
  <si>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</si>
  <si>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</si>
  <si>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</si>
  <si>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</si>
  <si>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</si>
  <si>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</si>
  <si>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</si>
  <si>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</si>
  <si>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</si>
  <si>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</si>
  <si>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</si>
  <si>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</si>
  <si>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</si>
  <si>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</si>
  <si>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</si>
  <si>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</si>
  <si>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</si>
  <si>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</si>
  <si>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</si>
  <si>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</si>
  <si>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</si>
  <si>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</si>
  <si>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</si>
  <si>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</si>
  <si>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</si>
  <si>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</si>
  <si>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</si>
  <si>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</si>
  <si>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</si>
  <si>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</si>
  <si>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</si>
  <si>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</si>
  <si>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</si>
  <si>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</si>
  <si>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</si>
  <si>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</si>
  <si>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</si>
  <si>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</si>
  <si>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</si>
  <si>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</si>
  <si>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</si>
  <si>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</si>
  <si>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</si>
  <si>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</si>
  <si>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</si>
  <si>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</si>
  <si>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</si>
  <si>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</si>
  <si>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</si>
  <si>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</si>
  <si>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</si>
  <si>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</si>
  <si>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</si>
  <si>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</si>
  <si>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</si>
  <si>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</si>
  <si>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</si>
  <si>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</si>
  <si>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</si>
  <si>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</si>
  <si>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</si>
  <si>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</si>
  <si>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</si>
  <si>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</si>
  <si>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</si>
  <si>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</si>
  <si>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</si>
  <si>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</si>
  <si>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</si>
  <si>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</si>
  <si>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</si>
  <si>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</si>
  <si>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</si>
  <si>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</si>
  <si>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</si>
  <si>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</si>
  <si>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</si>
  <si>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</si>
  <si>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</si>
  <si>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</si>
  <si>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</si>
  <si>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</si>
  <si>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</si>
  <si>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</si>
  <si>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</si>
  <si>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</si>
  <si>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</si>
  <si>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</si>
  <si>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</si>
  <si>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</si>
  <si>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</si>
  <si>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</si>
  <si>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</si>
  <si>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</si>
  <si>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</si>
  <si>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</si>
  <si>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</si>
  <si>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</si>
  <si>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</si>
  <si>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</si>
  <si>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</si>
  <si>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</si>
  <si>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</si>
  <si>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</si>
  <si>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</si>
  <si>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</si>
  <si>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</si>
  <si>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864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</si>
  <si>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</si>
  <si>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</si>
  <si>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</si>
  <si>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</si>
  <si>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</si>
  <si>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</si>
  <si>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</si>
  <si>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</si>
  <si>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</si>
  <si>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</si>
  <si>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</si>
  <si>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</si>
  <si>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</si>
  <si>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</si>
  <si>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</si>
  <si>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</si>
  <si>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</si>
  <si>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</si>
  <si>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</si>
  <si>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</si>
  <si>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</si>
  <si>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</si>
  <si>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</si>
  <si>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</si>
  <si>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</si>
  <si>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</si>
  <si>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</si>
  <si>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</si>
  <si>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</si>
  <si>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</si>
  <si>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</si>
  <si>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</si>
  <si>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</si>
  <si>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</si>
  <si>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</si>
  <si>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</si>
  <si>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</si>
  <si>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</si>
  <si>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</si>
  <si>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</si>
  <si>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</si>
  <si>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</si>
  <si>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</si>
  <si>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</si>
  <si>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</si>
  <si>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</si>
  <si>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</si>
  <si>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</si>
  <si>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</si>
  <si>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</si>
  <si>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</si>
  <si>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</si>
  <si>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</si>
  <si>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</si>
  <si>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</si>
  <si>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</si>
  <si>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</si>
  <si>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</si>
  <si>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</si>
  <si>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</si>
  <si>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</si>
  <si>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</si>
  <si>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</si>
  <si>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</si>
  <si>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</si>
  <si>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</si>
  <si>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</si>
  <si>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</si>
  <si>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</si>
  <si>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</si>
  <si>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</si>
  <si>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</si>
  <si>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</si>
  <si>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</si>
  <si>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</si>
  <si>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</si>
  <si>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</si>
  <si>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</si>
  <si>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</si>
  <si>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</si>
  <si>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</si>
  <si>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</si>
  <si>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</si>
  <si>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</si>
  <si>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</si>
  <si>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</si>
  <si>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</si>
  <si>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</si>
  <si>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</si>
  <si>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</si>
  <si>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</si>
  <si>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</si>
  <si>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</si>
  <si>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</si>
  <si>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</si>
  <si>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</si>
  <si>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</si>
  <si>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</si>
  <si>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</si>
  <si>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</si>
  <si>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</si>
  <si>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</si>
  <si>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</si>
  <si>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</si>
  <si>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</si>
  <si>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</si>
  <si>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</si>
  <si>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</si>
  <si>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</si>
  <si>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</si>
  <si>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</si>
  <si>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</si>
  <si>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ה</t>
  </si>
  <si>
    <t>זכאים</t>
  </si>
  <si>
    <t>זכאים מס עמיתים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</si>
  <si>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</si>
  <si>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</si>
  <si>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</si>
  <si>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</si>
  <si>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</si>
  <si>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השתלמות מסלול שקלי טווח קצר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</si>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</sst>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317</v>
      </c>
    </row>
    <row r="3" spans="1:36">
      <c r="B3" s="2" t="s">
        <v>2</v>
      </c>
      <c r="C3" s="99" t="s">
        <v>318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12797.556200000001</v>
      </c>
      <c r="D11" s="76">
        <v>7.5600000000000001E-2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156480.78713005301</v>
      </c>
      <c r="D13" s="78">
        <v>0.92420000000000002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32.752879999999998</v>
      </c>
      <c r="D37" s="78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169311.09621005299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F50B6291-00AA-48EA-9BE4-DBCFE2996A7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317</v>
      </c>
    </row>
    <row r="3" spans="2:61" s="1" customFormat="1">
      <c r="B3" s="2" t="s">
        <v>2</v>
      </c>
      <c r="C3" s="99" t="s">
        <v>318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266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317</v>
      </c>
    </row>
    <row r="3" spans="1:60" s="1" customFormat="1">
      <c r="B3" s="2" t="s">
        <v>2</v>
      </c>
      <c r="C3" s="99" t="s">
        <v>318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317</v>
      </c>
    </row>
    <row r="3" spans="2:81" s="1" customFormat="1">
      <c r="B3" s="2" t="s">
        <v>2</v>
      </c>
      <c r="C3" s="99" t="s">
        <v>318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268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269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317</v>
      </c>
    </row>
    <row r="3" spans="2:72" s="1" customFormat="1">
      <c r="B3" s="2" t="s">
        <v>2</v>
      </c>
      <c r="C3" s="99" t="s">
        <v>318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279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317</v>
      </c>
    </row>
    <row r="3" spans="2:65" s="1" customFormat="1">
      <c r="B3" s="2" t="s">
        <v>2</v>
      </c>
      <c r="C3" s="99" t="s">
        <v>318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317</v>
      </c>
    </row>
    <row r="3" spans="2:81" s="1" customFormat="1">
      <c r="B3" s="2" t="s">
        <v>2</v>
      </c>
      <c r="C3" s="99" t="s">
        <v>318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317</v>
      </c>
    </row>
    <row r="3" spans="2:98" s="1" customFormat="1">
      <c r="B3" s="2" t="s">
        <v>2</v>
      </c>
      <c r="C3" s="99" t="s">
        <v>318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317</v>
      </c>
    </row>
    <row r="3" spans="2:55" s="1" customFormat="1">
      <c r="B3" s="2" t="s">
        <v>2</v>
      </c>
      <c r="C3" s="99" t="s">
        <v>318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288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289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317</v>
      </c>
    </row>
    <row r="3" spans="2:59" s="1" customFormat="1">
      <c r="B3" s="2" t="s">
        <v>2</v>
      </c>
      <c r="C3" s="99" t="s">
        <v>318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317</v>
      </c>
    </row>
    <row r="3" spans="2:52" s="1" customFormat="1">
      <c r="B3" s="2" t="s">
        <v>2</v>
      </c>
      <c r="C3" s="99" t="s">
        <v>318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7" workbookViewId="0">
      <selection activeCell="L11" sqref="L11:L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317</v>
      </c>
    </row>
    <row r="3" spans="2:18" s="1" customFormat="1">
      <c r="B3" s="2" t="s">
        <v>2</v>
      </c>
      <c r="C3" s="99" t="s">
        <v>318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8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8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8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12797.556199999999</v>
      </c>
      <c r="K11" s="76">
        <f>J11/$J$11</f>
        <v>1</v>
      </c>
      <c r="L11" s="76">
        <f>J11/'סכום נכסי הקרן'!$C$42</f>
        <v>7.5586045371314137E-2</v>
      </c>
      <c r="R11" s="101"/>
    </row>
    <row r="12" spans="2:18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J13+J16+J18+J20+J22+J24+J26</f>
        <v>12797.556199999999</v>
      </c>
      <c r="K12" s="80">
        <f t="shared" ref="K12:K32" si="0">J12/$J$11</f>
        <v>1</v>
      </c>
      <c r="L12" s="80">
        <f>J12/'סכום נכסי הקרן'!$C$42</f>
        <v>7.5586045371314137E-2</v>
      </c>
    </row>
    <row r="13" spans="2:18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12797.556199999999</v>
      </c>
      <c r="K13" s="80">
        <f t="shared" si="0"/>
        <v>1</v>
      </c>
      <c r="L13" s="80">
        <f>J13/'סכום נכסי הקרן'!$C$42</f>
        <v>7.5586045371314137E-2</v>
      </c>
    </row>
    <row r="14" spans="2:18">
      <c r="B14" s="99" t="s">
        <v>319</v>
      </c>
      <c r="C14" t="s">
        <v>201</v>
      </c>
      <c r="D14">
        <v>10</v>
      </c>
      <c r="E14" t="s">
        <v>202</v>
      </c>
      <c r="F14" t="s">
        <v>203</v>
      </c>
      <c r="G14" t="s">
        <v>102</v>
      </c>
      <c r="H14" s="102">
        <v>4.3900000000000002E-2</v>
      </c>
      <c r="I14" s="102">
        <v>4.3900000000000002E-2</v>
      </c>
      <c r="J14" s="103">
        <f>11606.28541+1184.95194</f>
        <v>12791.237349999999</v>
      </c>
      <c r="K14" s="102">
        <f t="shared" si="0"/>
        <v>0.99950624557522949</v>
      </c>
      <c r="L14" s="102">
        <f>J14/'סכום נכסי הקרן'!$C$42</f>
        <v>7.5548724426961145E-2</v>
      </c>
    </row>
    <row r="15" spans="2:18">
      <c r="B15" s="99" t="s">
        <v>320</v>
      </c>
      <c r="C15" s="99" t="s">
        <v>321</v>
      </c>
      <c r="D15">
        <v>20</v>
      </c>
      <c r="E15" t="s">
        <v>202</v>
      </c>
      <c r="F15" t="s">
        <v>203</v>
      </c>
      <c r="G15" t="s">
        <v>102</v>
      </c>
      <c r="H15" s="102">
        <v>4.2700000000000002E-2</v>
      </c>
      <c r="I15" s="102">
        <v>4.2700000000000002E-2</v>
      </c>
      <c r="J15" s="103">
        <v>6.3188500000000003</v>
      </c>
      <c r="K15" s="102">
        <f t="shared" si="0"/>
        <v>4.9375442477056681E-4</v>
      </c>
      <c r="L15" s="102">
        <f>J15/'סכום נכסי הקרן'!$C$42</f>
        <v>3.7320944352995178E-5</v>
      </c>
    </row>
    <row r="16" spans="2:18">
      <c r="B16" s="79" t="s">
        <v>204</v>
      </c>
      <c r="C16" s="26"/>
      <c r="D16" s="27"/>
      <c r="E16" s="27"/>
      <c r="F16" s="27"/>
      <c r="G16" s="27"/>
      <c r="H16" s="27"/>
      <c r="I16" s="80">
        <v>0</v>
      </c>
      <c r="J16" s="81">
        <v>0</v>
      </c>
      <c r="K16" s="80">
        <f t="shared" si="0"/>
        <v>0</v>
      </c>
      <c r="L16" s="80">
        <f>J16/'סכום נכסי הקרן'!$C$42</f>
        <v>0</v>
      </c>
    </row>
    <row r="17" spans="2:12">
      <c r="B17" t="s">
        <v>205</v>
      </c>
      <c r="C17" t="s">
        <v>205</v>
      </c>
      <c r="D17" s="16"/>
      <c r="E17" t="s">
        <v>205</v>
      </c>
      <c r="G17" t="s">
        <v>205</v>
      </c>
      <c r="H17" s="102">
        <v>0</v>
      </c>
      <c r="I17" s="102">
        <v>0</v>
      </c>
      <c r="J17" s="103">
        <v>0</v>
      </c>
      <c r="K17" s="102">
        <f t="shared" si="0"/>
        <v>0</v>
      </c>
      <c r="L17" s="102">
        <f>J17/'סכום נכסי הקרן'!$C$42</f>
        <v>0</v>
      </c>
    </row>
    <row r="18" spans="2:12">
      <c r="B18" s="79" t="s">
        <v>206</v>
      </c>
      <c r="D18" s="16"/>
      <c r="I18" s="80">
        <v>0</v>
      </c>
      <c r="J18" s="81">
        <f>SUM(J19)</f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102">
        <v>0</v>
      </c>
      <c r="I19" s="102">
        <v>0</v>
      </c>
      <c r="J19" s="103">
        <v>0</v>
      </c>
      <c r="K19" s="102">
        <f t="shared" si="0"/>
        <v>0</v>
      </c>
      <c r="L19" s="102">
        <f>J19/'סכום נכסי הקרן'!$C$42</f>
        <v>0</v>
      </c>
    </row>
    <row r="20" spans="2:12">
      <c r="B20" s="79" t="s">
        <v>208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2">
        <v>0</v>
      </c>
      <c r="I21" s="102">
        <v>0</v>
      </c>
      <c r="J21" s="103">
        <v>0</v>
      </c>
      <c r="K21" s="102">
        <f t="shared" si="0"/>
        <v>0</v>
      </c>
      <c r="L21" s="102">
        <f>J21/'סכום נכסי הקרן'!$C$42</f>
        <v>0</v>
      </c>
    </row>
    <row r="22" spans="2:12">
      <c r="B22" s="79" t="s">
        <v>209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210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211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212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213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102">
        <v>0</v>
      </c>
      <c r="I30" s="102">
        <v>0</v>
      </c>
      <c r="J30" s="103">
        <v>0</v>
      </c>
      <c r="K30" s="102">
        <f t="shared" si="0"/>
        <v>0</v>
      </c>
      <c r="L30" s="102">
        <f>J30/'סכום נכסי הקרן'!$C$42</f>
        <v>0</v>
      </c>
    </row>
    <row r="31" spans="2:12">
      <c r="B31" s="79" t="s">
        <v>211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52325334-CA16-4086-8804-525334A92878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317</v>
      </c>
    </row>
    <row r="3" spans="2:49" s="1" customFormat="1">
      <c r="B3" s="2" t="s">
        <v>2</v>
      </c>
      <c r="C3" s="99" t="s">
        <v>318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263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265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263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266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265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317</v>
      </c>
    </row>
    <row r="3" spans="2:78" s="1" customFormat="1">
      <c r="B3" s="2" t="s">
        <v>2</v>
      </c>
      <c r="C3" s="99" t="s">
        <v>318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268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269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317</v>
      </c>
    </row>
    <row r="3" spans="2:60" s="1" customFormat="1">
      <c r="B3" s="2" t="s">
        <v>2</v>
      </c>
      <c r="C3" s="99" t="s">
        <v>318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297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298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299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297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317</v>
      </c>
    </row>
    <row r="3" spans="2:64" s="1" customFormat="1">
      <c r="B3" s="2" t="s">
        <v>2</v>
      </c>
      <c r="C3" s="99" t="s">
        <v>318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317</v>
      </c>
    </row>
    <row r="3" spans="2:55" s="1" customFormat="1">
      <c r="B3" s="2" t="s">
        <v>2</v>
      </c>
      <c r="C3" s="99" t="s">
        <v>318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307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308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307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308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317</v>
      </c>
    </row>
    <row r="3" spans="2:60" s="1" customFormat="1">
      <c r="B3" s="2" t="s">
        <v>2</v>
      </c>
      <c r="C3" s="99" t="s">
        <v>318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309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310</v>
      </c>
      <c r="D13" t="s">
        <v>205</v>
      </c>
      <c r="E13" t="s">
        <v>207</v>
      </c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t="s">
        <v>310</v>
      </c>
      <c r="D14" t="s">
        <v>205</v>
      </c>
      <c r="E14" t="s">
        <v>207</v>
      </c>
      <c r="F14" s="78">
        <v>0</v>
      </c>
      <c r="G14" t="s">
        <v>205</v>
      </c>
      <c r="H14" s="78">
        <v>0</v>
      </c>
      <c r="I14" s="77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B16" s="79" t="s">
        <v>212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205</v>
      </c>
      <c r="D17" t="s">
        <v>205</v>
      </c>
      <c r="E17" s="19"/>
      <c r="F17" s="78">
        <v>0</v>
      </c>
      <c r="G17" t="s">
        <v>205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317</v>
      </c>
    </row>
    <row r="3" spans="2:60" s="1" customFormat="1">
      <c r="B3" s="2" t="s">
        <v>2</v>
      </c>
      <c r="C3" s="99" t="s">
        <v>318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32.752879999999998</v>
      </c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309</v>
      </c>
      <c r="C12" s="15"/>
      <c r="D12" s="15"/>
      <c r="E12" s="15"/>
      <c r="F12" s="15"/>
      <c r="G12" s="15"/>
      <c r="H12" s="80">
        <v>0</v>
      </c>
      <c r="I12" s="81">
        <v>32.752879999999998</v>
      </c>
      <c r="J12" s="80">
        <v>1</v>
      </c>
      <c r="K12" s="80">
        <v>2.0000000000000001E-4</v>
      </c>
    </row>
    <row r="13" spans="2:60">
      <c r="B13" t="s">
        <v>311</v>
      </c>
      <c r="C13" t="s">
        <v>205</v>
      </c>
      <c r="D13" t="s">
        <v>205</v>
      </c>
      <c r="E13" t="s">
        <v>207</v>
      </c>
      <c r="F13" s="78">
        <v>0</v>
      </c>
      <c r="G13" t="s">
        <v>205</v>
      </c>
      <c r="H13" s="78">
        <v>0</v>
      </c>
      <c r="I13" s="77">
        <v>-75.77</v>
      </c>
      <c r="J13" s="78">
        <v>-2.3134000000000001</v>
      </c>
      <c r="K13" s="78">
        <v>-4.0000000000000002E-4</v>
      </c>
    </row>
    <row r="14" spans="2:60">
      <c r="B14" t="s">
        <v>312</v>
      </c>
      <c r="C14" t="s">
        <v>205</v>
      </c>
      <c r="D14" t="s">
        <v>205</v>
      </c>
      <c r="E14" t="s">
        <v>207</v>
      </c>
      <c r="F14" s="78">
        <v>0</v>
      </c>
      <c r="G14" t="s">
        <v>205</v>
      </c>
      <c r="H14" s="78">
        <v>0</v>
      </c>
      <c r="I14" s="77">
        <v>-21.28</v>
      </c>
      <c r="J14" s="78">
        <v>-0.64970000000000006</v>
      </c>
      <c r="K14" s="78">
        <v>-1E-4</v>
      </c>
    </row>
    <row r="15" spans="2:60">
      <c r="B15" t="s">
        <v>313</v>
      </c>
      <c r="C15" t="s">
        <v>314</v>
      </c>
      <c r="D15" t="s">
        <v>205</v>
      </c>
      <c r="E15" t="s">
        <v>207</v>
      </c>
      <c r="F15" s="78">
        <v>0</v>
      </c>
      <c r="G15" t="s">
        <v>102</v>
      </c>
      <c r="H15" s="78">
        <v>0</v>
      </c>
      <c r="I15" s="77">
        <v>8.0000000000000004E-4</v>
      </c>
      <c r="J15" s="78">
        <v>0</v>
      </c>
      <c r="K15" s="78">
        <v>0</v>
      </c>
    </row>
    <row r="16" spans="2:60">
      <c r="B16" t="s">
        <v>315</v>
      </c>
      <c r="C16" t="s">
        <v>316</v>
      </c>
      <c r="D16" t="s">
        <v>202</v>
      </c>
      <c r="E16" t="s">
        <v>203</v>
      </c>
      <c r="F16" s="78">
        <v>0</v>
      </c>
      <c r="G16" t="s">
        <v>102</v>
      </c>
      <c r="H16" s="78">
        <v>0</v>
      </c>
      <c r="I16" s="77">
        <v>129.80207999999999</v>
      </c>
      <c r="J16" s="78">
        <v>3.9630999999999998</v>
      </c>
      <c r="K16" s="78">
        <v>8.0000000000000004E-4</v>
      </c>
    </row>
    <row r="17" spans="2:11">
      <c r="B17" s="79" t="s">
        <v>212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s="19"/>
      <c r="F18" s="78">
        <v>0</v>
      </c>
      <c r="G18" t="s">
        <v>205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317</v>
      </c>
    </row>
    <row r="3" spans="2:17" s="1" customFormat="1">
      <c r="B3" s="2" t="s">
        <v>2</v>
      </c>
      <c r="C3" s="99" t="s">
        <v>318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317</v>
      </c>
    </row>
    <row r="3" spans="2:18" s="1" customFormat="1">
      <c r="B3" s="2" t="s">
        <v>2</v>
      </c>
      <c r="C3" s="99" t="s">
        <v>318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317</v>
      </c>
    </row>
    <row r="3" spans="2:18" s="1" customFormat="1">
      <c r="B3" s="2" t="s">
        <v>2</v>
      </c>
      <c r="C3" s="99" t="s">
        <v>318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8" workbookViewId="0">
      <selection activeCell="G18" sqref="G18:G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317</v>
      </c>
    </row>
    <row r="3" spans="2:53" s="1" customFormat="1">
      <c r="B3" s="2" t="s">
        <v>2</v>
      </c>
      <c r="C3" s="99" t="s">
        <v>318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0.55000000000000004</v>
      </c>
      <c r="I11" s="7"/>
      <c r="J11" s="7"/>
      <c r="K11" s="76">
        <v>4.8000000000000001E-2</v>
      </c>
      <c r="L11" s="75">
        <v>160598896.72999999</v>
      </c>
      <c r="M11" s="7"/>
      <c r="N11" s="75">
        <v>0</v>
      </c>
      <c r="O11" s="75">
        <v>156480.78713005301</v>
      </c>
      <c r="P11" s="7"/>
      <c r="Q11" s="76">
        <v>1</v>
      </c>
      <c r="R11" s="76">
        <v>0.92420000000000002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0.55000000000000004</v>
      </c>
      <c r="K12" s="80">
        <v>4.8000000000000001E-2</v>
      </c>
      <c r="L12" s="81">
        <v>160598896.72999999</v>
      </c>
      <c r="N12" s="81">
        <v>0</v>
      </c>
      <c r="O12" s="81">
        <v>156480.78713005301</v>
      </c>
      <c r="Q12" s="80">
        <v>1</v>
      </c>
      <c r="R12" s="80">
        <v>0.92420000000000002</v>
      </c>
    </row>
    <row r="13" spans="2:53">
      <c r="B13" s="79" t="s">
        <v>215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217</v>
      </c>
      <c r="C16" s="16"/>
      <c r="D16" s="16"/>
      <c r="H16" s="81">
        <v>0.55000000000000004</v>
      </c>
      <c r="K16" s="80">
        <v>4.8000000000000001E-2</v>
      </c>
      <c r="L16" s="81">
        <v>160598896.72999999</v>
      </c>
      <c r="N16" s="81">
        <v>0</v>
      </c>
      <c r="O16" s="81">
        <v>156480.78713005301</v>
      </c>
      <c r="Q16" s="80">
        <v>1</v>
      </c>
      <c r="R16" s="80">
        <v>0.92420000000000002</v>
      </c>
    </row>
    <row r="17" spans="2:18">
      <c r="B17" s="79" t="s">
        <v>218</v>
      </c>
      <c r="C17" s="16"/>
      <c r="D17" s="16"/>
      <c r="H17" s="81">
        <v>0.55000000000000004</v>
      </c>
      <c r="K17" s="80">
        <v>4.8000000000000001E-2</v>
      </c>
      <c r="L17" s="81">
        <v>160547766.62</v>
      </c>
      <c r="N17" s="81">
        <v>0</v>
      </c>
      <c r="O17" s="81">
        <v>156429.861540493</v>
      </c>
      <c r="Q17" s="80">
        <v>0.99970000000000003</v>
      </c>
      <c r="R17" s="80">
        <v>0.92390000000000005</v>
      </c>
    </row>
    <row r="18" spans="2:18">
      <c r="B18" t="s">
        <v>219</v>
      </c>
      <c r="C18" t="s">
        <v>220</v>
      </c>
      <c r="D18" t="s">
        <v>100</v>
      </c>
      <c r="E18" t="s">
        <v>221</v>
      </c>
      <c r="G18"/>
      <c r="H18" s="77">
        <v>0.76</v>
      </c>
      <c r="I18" t="s">
        <v>102</v>
      </c>
      <c r="J18" s="78">
        <v>0</v>
      </c>
      <c r="K18" s="78">
        <v>4.82E-2</v>
      </c>
      <c r="L18" s="77">
        <v>1929609.76</v>
      </c>
      <c r="M18" s="77">
        <v>96.48</v>
      </c>
      <c r="N18" s="77">
        <v>0</v>
      </c>
      <c r="O18" s="77">
        <v>1861.687496448</v>
      </c>
      <c r="P18" s="78">
        <v>1E-4</v>
      </c>
      <c r="Q18" s="78">
        <v>1.1900000000000001E-2</v>
      </c>
      <c r="R18" s="78">
        <v>1.0999999999999999E-2</v>
      </c>
    </row>
    <row r="19" spans="2:18">
      <c r="B19" t="s">
        <v>222</v>
      </c>
      <c r="C19" t="s">
        <v>223</v>
      </c>
      <c r="D19" t="s">
        <v>100</v>
      </c>
      <c r="E19" t="s">
        <v>221</v>
      </c>
      <c r="G19"/>
      <c r="H19" s="77">
        <v>0.51</v>
      </c>
      <c r="I19" t="s">
        <v>102</v>
      </c>
      <c r="J19" s="78">
        <v>0</v>
      </c>
      <c r="K19" s="78">
        <v>4.7899999999999998E-2</v>
      </c>
      <c r="L19" s="77">
        <v>96856708.370000005</v>
      </c>
      <c r="M19" s="77">
        <v>97.63</v>
      </c>
      <c r="N19" s="77">
        <v>0</v>
      </c>
      <c r="O19" s="77">
        <v>94561.204381631003</v>
      </c>
      <c r="P19" s="78">
        <v>2.8E-3</v>
      </c>
      <c r="Q19" s="78">
        <v>0.60429999999999995</v>
      </c>
      <c r="R19" s="78">
        <v>0.5585</v>
      </c>
    </row>
    <row r="20" spans="2:18">
      <c r="B20" t="s">
        <v>224</v>
      </c>
      <c r="C20" t="s">
        <v>225</v>
      </c>
      <c r="D20" t="s">
        <v>100</v>
      </c>
      <c r="E20" t="s">
        <v>221</v>
      </c>
      <c r="G20"/>
      <c r="H20" s="77">
        <v>0.61</v>
      </c>
      <c r="I20" t="s">
        <v>102</v>
      </c>
      <c r="J20" s="78">
        <v>0</v>
      </c>
      <c r="K20" s="78">
        <v>4.8000000000000001E-2</v>
      </c>
      <c r="L20" s="77">
        <v>22969112.280000001</v>
      </c>
      <c r="M20" s="77">
        <v>97.19</v>
      </c>
      <c r="N20" s="77">
        <v>0</v>
      </c>
      <c r="O20" s="77">
        <v>22323.680224931999</v>
      </c>
      <c r="P20" s="78">
        <v>6.9999999999999999E-4</v>
      </c>
      <c r="Q20" s="78">
        <v>0.14269999999999999</v>
      </c>
      <c r="R20" s="78">
        <v>0.13189999999999999</v>
      </c>
    </row>
    <row r="21" spans="2:18">
      <c r="B21" t="s">
        <v>226</v>
      </c>
      <c r="C21" t="s">
        <v>227</v>
      </c>
      <c r="D21" t="s">
        <v>100</v>
      </c>
      <c r="E21" t="s">
        <v>221</v>
      </c>
      <c r="G21"/>
      <c r="H21" s="77">
        <v>0.68</v>
      </c>
      <c r="I21" t="s">
        <v>102</v>
      </c>
      <c r="J21" s="78">
        <v>0</v>
      </c>
      <c r="K21" s="78">
        <v>4.8500000000000001E-2</v>
      </c>
      <c r="L21" s="77">
        <v>26979687.84</v>
      </c>
      <c r="M21" s="77">
        <v>96.81</v>
      </c>
      <c r="N21" s="77">
        <v>0</v>
      </c>
      <c r="O21" s="77">
        <v>26119.035797904002</v>
      </c>
      <c r="P21" s="78">
        <v>8.9999999999999998E-4</v>
      </c>
      <c r="Q21" s="78">
        <v>0.16689999999999999</v>
      </c>
      <c r="R21" s="78">
        <v>0.15429999999999999</v>
      </c>
    </row>
    <row r="22" spans="2:18">
      <c r="B22" t="s">
        <v>228</v>
      </c>
      <c r="C22" t="s">
        <v>229</v>
      </c>
      <c r="D22" t="s">
        <v>100</v>
      </c>
      <c r="E22" t="s">
        <v>221</v>
      </c>
      <c r="G22"/>
      <c r="H22" s="77">
        <v>0.44</v>
      </c>
      <c r="I22" t="s">
        <v>102</v>
      </c>
      <c r="J22" s="78">
        <v>0</v>
      </c>
      <c r="K22" s="78">
        <v>4.7699999999999999E-2</v>
      </c>
      <c r="L22" s="77">
        <v>11250571.539999999</v>
      </c>
      <c r="M22" s="77">
        <v>97.99</v>
      </c>
      <c r="N22" s="77">
        <v>0</v>
      </c>
      <c r="O22" s="77">
        <v>11024.435052045999</v>
      </c>
      <c r="P22" s="78">
        <v>2.9999999999999997E-4</v>
      </c>
      <c r="Q22" s="78">
        <v>7.0499999999999993E-2</v>
      </c>
      <c r="R22" s="78">
        <v>6.5100000000000005E-2</v>
      </c>
    </row>
    <row r="23" spans="2:18">
      <c r="B23" t="s">
        <v>230</v>
      </c>
      <c r="C23" t="s">
        <v>231</v>
      </c>
      <c r="D23" t="s">
        <v>100</v>
      </c>
      <c r="E23" t="s">
        <v>221</v>
      </c>
      <c r="G23"/>
      <c r="H23" s="77">
        <v>0.86</v>
      </c>
      <c r="I23" t="s">
        <v>102</v>
      </c>
      <c r="J23" s="78">
        <v>0</v>
      </c>
      <c r="K23" s="78">
        <v>4.82E-2</v>
      </c>
      <c r="L23" s="77">
        <v>562076.82999999996</v>
      </c>
      <c r="M23" s="77">
        <v>96.04</v>
      </c>
      <c r="N23" s="77">
        <v>0</v>
      </c>
      <c r="O23" s="77">
        <v>539.81858753200004</v>
      </c>
      <c r="P23" s="78">
        <v>0</v>
      </c>
      <c r="Q23" s="78">
        <v>3.3999999999999998E-3</v>
      </c>
      <c r="R23" s="78">
        <v>3.2000000000000002E-3</v>
      </c>
    </row>
    <row r="24" spans="2:18">
      <c r="B24" s="79" t="s">
        <v>232</v>
      </c>
      <c r="C24" s="16"/>
      <c r="D24" s="16"/>
      <c r="H24" s="81">
        <v>0.42</v>
      </c>
      <c r="K24" s="80">
        <v>4.6100000000000002E-2</v>
      </c>
      <c r="L24" s="81">
        <v>51130.11</v>
      </c>
      <c r="N24" s="81">
        <v>0</v>
      </c>
      <c r="O24" s="81">
        <v>50.925589559999999</v>
      </c>
      <c r="Q24" s="80">
        <v>2.9999999999999997E-4</v>
      </c>
      <c r="R24" s="80">
        <v>2.9999999999999997E-4</v>
      </c>
    </row>
    <row r="25" spans="2:18">
      <c r="B25" t="s">
        <v>233</v>
      </c>
      <c r="C25" t="s">
        <v>234</v>
      </c>
      <c r="D25" t="s">
        <v>100</v>
      </c>
      <c r="E25" t="s">
        <v>221</v>
      </c>
      <c r="G25"/>
      <c r="H25" s="77">
        <v>0.42</v>
      </c>
      <c r="I25" t="s">
        <v>102</v>
      </c>
      <c r="J25" s="78">
        <v>1.4999999999999999E-2</v>
      </c>
      <c r="K25" s="78">
        <v>4.6100000000000002E-2</v>
      </c>
      <c r="L25" s="77">
        <v>51130.11</v>
      </c>
      <c r="M25" s="77">
        <v>99.6</v>
      </c>
      <c r="N25" s="77">
        <v>0</v>
      </c>
      <c r="O25" s="77">
        <v>50.925589559999999</v>
      </c>
      <c r="P25" s="78">
        <v>0</v>
      </c>
      <c r="Q25" s="78">
        <v>2.9999999999999997E-4</v>
      </c>
      <c r="R25" s="78">
        <v>2.9999999999999997E-4</v>
      </c>
    </row>
    <row r="26" spans="2:18">
      <c r="B26" s="79" t="s">
        <v>235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205</v>
      </c>
      <c r="C27" t="s">
        <v>205</v>
      </c>
      <c r="D27" s="16"/>
      <c r="E27" t="s">
        <v>205</v>
      </c>
      <c r="H27" s="77">
        <v>0</v>
      </c>
      <c r="I27" t="s">
        <v>205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236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205</v>
      </c>
      <c r="C29" t="s">
        <v>205</v>
      </c>
      <c r="D29" s="16"/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212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237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205</v>
      </c>
      <c r="C32" t="s">
        <v>205</v>
      </c>
      <c r="D32" s="16"/>
      <c r="E32" t="s">
        <v>205</v>
      </c>
      <c r="H32" s="77">
        <v>0</v>
      </c>
      <c r="I32" t="s">
        <v>205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205</v>
      </c>
      <c r="C34" t="s">
        <v>205</v>
      </c>
      <c r="D34" s="16"/>
      <c r="E34" t="s">
        <v>205</v>
      </c>
      <c r="H34" s="77">
        <v>0</v>
      </c>
      <c r="I34" t="s">
        <v>205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239</v>
      </c>
      <c r="C35" s="16"/>
      <c r="D35" s="16"/>
    </row>
    <row r="36" spans="2:18">
      <c r="B36" t="s">
        <v>240</v>
      </c>
      <c r="C36" s="16"/>
      <c r="D36" s="16"/>
    </row>
    <row r="37" spans="2:18">
      <c r="B37" t="s">
        <v>241</v>
      </c>
      <c r="C37" s="16"/>
      <c r="D37" s="16"/>
    </row>
    <row r="38" spans="2:18">
      <c r="B38" t="s">
        <v>242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317</v>
      </c>
    </row>
    <row r="3" spans="2:23" s="1" customFormat="1">
      <c r="B3" s="2" t="s">
        <v>2</v>
      </c>
      <c r="C3" s="99" t="s">
        <v>318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317</v>
      </c>
    </row>
    <row r="3" spans="2:68" s="1" customFormat="1">
      <c r="B3" s="2" t="s">
        <v>2</v>
      </c>
      <c r="C3" s="99" t="s">
        <v>318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317</v>
      </c>
    </row>
    <row r="3" spans="2:66" s="1" customFormat="1">
      <c r="B3" s="2" t="s">
        <v>2</v>
      </c>
      <c r="C3" s="99" t="s">
        <v>318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317</v>
      </c>
    </row>
    <row r="3" spans="2:62" s="1" customFormat="1">
      <c r="B3" s="2" t="s">
        <v>2</v>
      </c>
      <c r="C3" s="99" t="s">
        <v>318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B30" t="s">
        <v>242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317</v>
      </c>
    </row>
    <row r="3" spans="2:63" s="1" customFormat="1">
      <c r="B3" s="2" t="s">
        <v>2</v>
      </c>
      <c r="C3" s="99" t="s">
        <v>318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253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254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256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257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258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256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317</v>
      </c>
    </row>
    <row r="3" spans="2:65" s="1" customFormat="1">
      <c r="B3" s="2" t="s">
        <v>2</v>
      </c>
      <c r="C3" s="99" t="s">
        <v>318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259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317</v>
      </c>
    </row>
    <row r="3" spans="2:60" s="1" customFormat="1">
      <c r="B3" s="2" t="s">
        <v>2</v>
      </c>
      <c r="C3" s="99" t="s">
        <v>318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2023-09-06T16:45:23Z</dcterms:modified>
</cp:coreProperties>
</file>