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migdal-group.co.il\dfs$\Public_Folders2\Makefet\פעילות גמל כספים\פעילות גמל-כספים\2023\4-6.2023\רשימות נכסים- 30.6.23\רשימות נכסים- שידור שני- 30.6.23\"/>
    </mc:Choice>
  </mc:AlternateContent>
  <xr:revisionPtr revIDLastSave="0" documentId="13_ncr:1_{24EC93C4-370A-422E-A0C6-FD334B749B5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2" i="24" l="1"/>
  <c r="I13" i="24"/>
  <c r="I14" i="24"/>
  <c r="I15" i="24"/>
  <c r="I16" i="24"/>
  <c r="I17" i="24"/>
  <c r="I18" i="24"/>
  <c r="I19" i="24"/>
  <c r="I20" i="24"/>
  <c r="I21" i="24"/>
  <c r="I22" i="24"/>
  <c r="I23" i="24"/>
  <c r="I24" i="24"/>
  <c r="I25" i="24"/>
  <c r="I26" i="24"/>
  <c r="I27" i="24"/>
  <c r="I28" i="24"/>
  <c r="I11" i="24"/>
  <c r="H28" i="24"/>
  <c r="H27" i="24"/>
  <c r="H26" i="24"/>
  <c r="H25" i="24"/>
  <c r="H24" i="24"/>
  <c r="H23" i="24"/>
  <c r="H22" i="24"/>
  <c r="H21" i="24"/>
  <c r="H20" i="24"/>
  <c r="H19" i="24"/>
  <c r="G18" i="24"/>
  <c r="H17" i="24"/>
  <c r="H16" i="24"/>
  <c r="H15" i="24"/>
  <c r="H14" i="24"/>
  <c r="G13" i="24"/>
  <c r="H13" i="24" s="1"/>
  <c r="E13" i="24"/>
  <c r="H12" i="24"/>
  <c r="E12" i="24"/>
  <c r="E11" i="24" s="1"/>
  <c r="H11" i="24"/>
  <c r="C48" i="27"/>
  <c r="C11" i="27" s="1"/>
  <c r="C43" i="1" s="1"/>
  <c r="D43" i="1" s="1"/>
  <c r="C12" i="27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11" i="2"/>
  <c r="J54" i="2"/>
  <c r="J53" i="2" s="1"/>
  <c r="J51" i="2"/>
  <c r="J43" i="2"/>
  <c r="J40" i="2"/>
  <c r="J31" i="2"/>
  <c r="J28" i="2"/>
  <c r="J24" i="2"/>
  <c r="J18" i="2" s="1"/>
  <c r="J21" i="2"/>
  <c r="J16" i="2"/>
  <c r="J13" i="2"/>
  <c r="H18" i="24" l="1"/>
  <c r="J12" i="2"/>
  <c r="J11" i="2" l="1"/>
  <c r="K48" i="2" l="1"/>
  <c r="K45" i="2"/>
  <c r="K37" i="2"/>
  <c r="K34" i="2"/>
  <c r="K26" i="2"/>
  <c r="K58" i="2"/>
  <c r="K55" i="2"/>
  <c r="K42" i="2"/>
  <c r="K23" i="2"/>
  <c r="K11" i="2"/>
  <c r="K50" i="2"/>
  <c r="K47" i="2"/>
  <c r="K44" i="2"/>
  <c r="K39" i="2"/>
  <c r="K36" i="2"/>
  <c r="K33" i="2"/>
  <c r="K25" i="2"/>
  <c r="K20" i="2"/>
  <c r="K15" i="2"/>
  <c r="K57" i="2"/>
  <c r="K52" i="2"/>
  <c r="K41" i="2"/>
  <c r="K30" i="2"/>
  <c r="K22" i="2"/>
  <c r="K17" i="2"/>
  <c r="K49" i="2"/>
  <c r="K46" i="2"/>
  <c r="K38" i="2"/>
  <c r="K35" i="2"/>
  <c r="K32" i="2"/>
  <c r="K27" i="2"/>
  <c r="K19" i="2"/>
  <c r="K14" i="2"/>
  <c r="K59" i="2"/>
  <c r="K56" i="2"/>
  <c r="K51" i="2"/>
  <c r="K40" i="2"/>
  <c r="K29" i="2"/>
  <c r="K21" i="2"/>
  <c r="K16" i="2"/>
  <c r="K43" i="2"/>
  <c r="K31" i="2"/>
  <c r="K53" i="2"/>
  <c r="K54" i="2"/>
  <c r="K18" i="2"/>
  <c r="K13" i="2"/>
  <c r="K28" i="2"/>
  <c r="K24" i="2"/>
  <c r="K12" i="2"/>
</calcChain>
</file>

<file path=xl/sharedStrings.xml><?xml version="1.0" encoding="utf-8"?>
<sst xmlns="http://schemas.openxmlformats.org/spreadsheetml/2006/main" count="13287" uniqueCount="3749">
  <si>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</si>
  <si>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</si>
  <si>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</si>
  <si>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</si>
  <si>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</si>
  <si>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</si>
  <si>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</si>
  <si>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</si>
  <si>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</si>
  <si>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</si>
  <si>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</si>
  <si>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</si>
  <si>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</si>
  <si>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</si>
  <si>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</si>
  <si>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</si>
  <si>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</si>
  <si>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</si>
  <si>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</si>
  <si>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</si>
  <si>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</si>
  <si>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</si>
  <si>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</si>
  <si>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</si>
  <si>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</si>
  <si>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</si>
  <si>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</si>
  <si>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</si>
  <si>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</si>
  <si>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</si>
  <si>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</si>
  <si>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</si>
  <si>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</si>
  <si>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</si>
  <si>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</si>
  <si>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</si>
  <si>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</si>
  <si>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</si>
  <si>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</si>
  <si>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</si>
  <si>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</si>
  <si>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</si>
  <si>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</si>
  <si>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</si>
  <si>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</si>
  <si>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</si>
  <si>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</si>
  <si>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</si>
  <si>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</si>
  <si>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</si>
  <si>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</si>
  <si>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</si>
  <si>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</si>
  <si>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</si>
  <si>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</si>
  <si>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</si>
  <si>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</si>
  <si>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</si>
  <si>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</si>
  <si>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</si>
  <si>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</si>
  <si>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</si>
  <si>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</si>
  <si>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</si>
  <si>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</si>
  <si>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</si>
  <si>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</si>
  <si>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</si>
  <si>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</si>
  <si>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</si>
  <si>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</si>
  <si>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</si>
  <si>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</si>
  <si>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</si>
  <si>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</si>
  <si>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</si>
  <si>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</si>
  <si>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</si>
  <si>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</si>
  <si>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</si>
  <si>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</si>
  <si>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</si>
  <si>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</si>
  <si>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</si>
  <si>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</si>
  <si>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</si>
  <si>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</si>
  <si>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</si>
  <si>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</si>
  <si>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</si>
  <si>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</si>
  <si>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</si>
  <si>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</si>
  <si>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</si>
  <si>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</si>
  <si>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</si>
  <si>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</si>
  <si>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</si>
  <si>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</si>
  <si>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</si>
  <si>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</si>
  <si>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</si>
  <si>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</si>
  <si>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</si>
  <si>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</si>
  <si>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</si>
  <si>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</si>
  <si>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</si>
  <si>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</si>
  <si>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</si>
  <si>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</si>
  <si>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</si>
  <si>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</si>
  <si>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</si>
  <si>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</si>
  <si>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</si>
  <si>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</si>
  <si>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</si>
  <si>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</si>
  <si>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</si>
  <si>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</si>
  <si>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</si>
  <si>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</si>
  <si>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</si>
  <si>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</si>
  <si>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</si>
  <si>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</si>
  <si>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</si>
  <si>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</si>
  <si>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</si>
  <si>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</si>
  <si>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</si>
  <si>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</si>
  <si>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</si>
  <si>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</si>
  <si>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</si>
  <si>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</si>
  <si>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</si>
  <si>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</si>
  <si>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</si>
  <si>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</si>
  <si>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</si>
  <si>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</si>
  <si>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</si>
  <si>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</si>
  <si>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</si>
  <si>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</si>
  <si>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</si>
  <si>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</si>
  <si>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</si>
  <si>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</si>
  <si>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</si>
  <si>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</si>
  <si>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</si>
  <si>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</si>
  <si>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</si>
  <si>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</si>
  <si>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</si>
  <si>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</si>
  <si>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</si>
  <si>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</si>
  <si>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</si>
  <si>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</si>
  <si>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</si>
  <si>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</si>
  <si>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</si>
  <si>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</si>
  <si>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</si>
  <si>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</si>
  <si>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</si>
  <si>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</si>
  <si>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</si>
  <si>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</si>
  <si>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</si>
  <si>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</si>
  <si>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</si>
  <si>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</si>
  <si>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</si>
  <si>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</si>
  <si>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</si>
  <si>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</si>
  <si>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</si>
  <si>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</si>
  <si>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</si>
  <si>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</si>
  <si>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</si>
  <si>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</si>
  <si>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</si>
  <si>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</si>
  <si>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</si>
  <si>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</si>
  <si>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</si>
  <si>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</si>
  <si>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</si>
  <si>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</si>
  <si>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</si>
  <si>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</si>
  <si>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7254</t>
  </si>
  <si>
    <t>בהתאם לשיטה שיושמה בדוח הכספי *</t>
  </si>
  <si>
    <t>פרנק שווצרי</t>
  </si>
  <si>
    <t>יין יפני</t>
  </si>
  <si>
    <t>כתר שבדי</t>
  </si>
  <si>
    <t>דולר הונג קונג</t>
  </si>
  <si>
    <t>כתר נורבגי</t>
  </si>
  <si>
    <t>סה"כ בישראל</t>
  </si>
  <si>
    <t>סה"כ יתרת מזומנים ועו"ש בש"ח</t>
  </si>
  <si>
    <t>1111111111- 10- לאומי</t>
  </si>
  <si>
    <t>ilAAA</t>
  </si>
  <si>
    <t>S&amp;P מעלות</t>
  </si>
  <si>
    <t>סה"כ יתרת מזומנים ועו"ש נקובים במט"ח</t>
  </si>
  <si>
    <t>0</t>
  </si>
  <si>
    <t>לא מדורג</t>
  </si>
  <si>
    <t>S&amp;P</t>
  </si>
  <si>
    <t>130018- 10- לאומי</t>
  </si>
  <si>
    <t>20001- 10- לאומי</t>
  </si>
  <si>
    <t>100006- 10- לאומי</t>
  </si>
  <si>
    <t>20003- 10- לאומי</t>
  </si>
  <si>
    <t>70002- 10- לאומי</t>
  </si>
  <si>
    <t>סה"כ פח"ק/פר"י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</si>
  <si>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</si>
  <si>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</si>
  <si>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</si>
  <si>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</si>
  <si>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</si>
  <si>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</si>
  <si>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</si>
  <si>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</si>
  <si>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</si>
  <si>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5904- גליל</t>
  </si>
  <si>
    <t>9590431</t>
  </si>
  <si>
    <t>RF</t>
  </si>
  <si>
    <t>ממשל צמודה 0527- גליל</t>
  </si>
  <si>
    <t>1140847</t>
  </si>
  <si>
    <t>ממשל צמודה 0545- גליל</t>
  </si>
  <si>
    <t>1134865</t>
  </si>
  <si>
    <t>ממשל צמודה 0923- גליל</t>
  </si>
  <si>
    <t>1128081</t>
  </si>
  <si>
    <t>ממשל צמודה 1025- גליל</t>
  </si>
  <si>
    <t>1135912</t>
  </si>
  <si>
    <t>ממשל צמודה 1131- גליל</t>
  </si>
  <si>
    <t>1172220</t>
  </si>
  <si>
    <t>ממשל צמודה 1151- גליל</t>
  </si>
  <si>
    <t>1168301</t>
  </si>
  <si>
    <t>ממשלתי צמוד 841- גליל</t>
  </si>
  <si>
    <t>1120583</t>
  </si>
  <si>
    <t>ממשלתי צמודה 0536- גליל</t>
  </si>
  <si>
    <t>1097708</t>
  </si>
  <si>
    <t>ממשלתית צמודה 0.5% 0529- גליל</t>
  </si>
  <si>
    <t>1157023</t>
  </si>
  <si>
    <t>ממשלתית צמודה 0726- גליל</t>
  </si>
  <si>
    <t>1169564</t>
  </si>
  <si>
    <t>סה"כ לא צמודות</t>
  </si>
  <si>
    <t>סה"כ מלווה קצר מועד</t>
  </si>
  <si>
    <t>מ.ק.מ. 414- בנק ישראל- מק"מ</t>
  </si>
  <si>
    <t>8240418</t>
  </si>
  <si>
    <t>30/04/23</t>
  </si>
  <si>
    <t>מלווה קצר מועד 1023- בנק ישראל- מק"מ</t>
  </si>
  <si>
    <t>8231029</t>
  </si>
  <si>
    <t>מלווה קצר מועד 1123- בנק ישראל- מק"מ</t>
  </si>
  <si>
    <t>8231128</t>
  </si>
  <si>
    <t>מלווה קצר מועד 114- בנק ישראל- מק"מ</t>
  </si>
  <si>
    <t>8240111</t>
  </si>
  <si>
    <t>31/01/23</t>
  </si>
  <si>
    <t>מלווה קצר מועד 214- בנק ישראל- מק"מ</t>
  </si>
  <si>
    <t>8240210</t>
  </si>
  <si>
    <t>28/02/23</t>
  </si>
  <si>
    <t>מלווה קצר מועד 314- בנק ישראל- מק"מ</t>
  </si>
  <si>
    <t>8240319</t>
  </si>
  <si>
    <t>30/03/23</t>
  </si>
  <si>
    <t>מקמ 1213- בנק ישראל- מק"מ</t>
  </si>
  <si>
    <t>8231219</t>
  </si>
  <si>
    <t>29/12/22</t>
  </si>
  <si>
    <t>מקמ 524- בנק ישראל- מק"מ</t>
  </si>
  <si>
    <t>8240525</t>
  </si>
  <si>
    <t>31/05/23</t>
  </si>
  <si>
    <t>מקמ 614- בנק ישראל- מק"מ</t>
  </si>
  <si>
    <t>8240616</t>
  </si>
  <si>
    <t>29/06/23</t>
  </si>
  <si>
    <t>מקמ 813</t>
  </si>
  <si>
    <t>8230815</t>
  </si>
  <si>
    <t>מקמ 913- בנק ישראל- מק"מ</t>
  </si>
  <si>
    <t>8230914</t>
  </si>
  <si>
    <t>סה"כ שחר</t>
  </si>
  <si>
    <t>ממשל שיקלית 0928- שחר</t>
  </si>
  <si>
    <t>1150879</t>
  </si>
  <si>
    <t>ממשל שקלית 0226- שחר</t>
  </si>
  <si>
    <t>1174697</t>
  </si>
  <si>
    <t>ממשל שקלית 0229- שחר</t>
  </si>
  <si>
    <t>1194802</t>
  </si>
  <si>
    <t>ממשל שקלית 0327- שחר</t>
  </si>
  <si>
    <t>1139344</t>
  </si>
  <si>
    <t>ממשל שקלית 0347- שחר</t>
  </si>
  <si>
    <t>1140193</t>
  </si>
  <si>
    <t>ממשל שקלית 0723- שחר</t>
  </si>
  <si>
    <t>1167105</t>
  </si>
  <si>
    <t>ממשל שקלית 0825- שחר</t>
  </si>
  <si>
    <t>1135557</t>
  </si>
  <si>
    <t>ממשל שקלית 11/52 2.8%- שחר</t>
  </si>
  <si>
    <t>1184076</t>
  </si>
  <si>
    <t>ממשלתי שקלי  1026- שחר</t>
  </si>
  <si>
    <t>1099456</t>
  </si>
  <si>
    <t>ממשלתי שקלי 324- שחר</t>
  </si>
  <si>
    <t>1130848</t>
  </si>
  <si>
    <t>ממשלתי שקלית 0142- שחר</t>
  </si>
  <si>
    <t>1125400</t>
  </si>
  <si>
    <t>ממשלתית שקלית 0.4% 10/24- שחר</t>
  </si>
  <si>
    <t>1175777</t>
  </si>
  <si>
    <t>ממשלתית שקלית 0.5% 04/25- שחר</t>
  </si>
  <si>
    <t>1162668</t>
  </si>
  <si>
    <t>ממשלתית שקלית 1.00% 03/30- שחר</t>
  </si>
  <si>
    <t>1160985</t>
  </si>
  <si>
    <t>ממשלתית שקלית 1.3% 04/32- שחר</t>
  </si>
  <si>
    <t>1180660</t>
  </si>
  <si>
    <t>ממשלתית שקלית 1.5% 11/23- שחר</t>
  </si>
  <si>
    <t>1155068</t>
  </si>
  <si>
    <t>ממשלתית שקלית 537ב 1.5% 05/37- שחר</t>
  </si>
  <si>
    <t>1166180</t>
  </si>
  <si>
    <t>סה"כ גילון</t>
  </si>
  <si>
    <t>סה"כ צמודות לדולר</t>
  </si>
  <si>
    <t>סה"כ אג"ח של ממשלת ישראל שהונפקו בחו"ל</t>
  </si>
  <si>
    <t>ISRAEL 4.5 2120- מדינת ישראל</t>
  </si>
  <si>
    <t>US46513JB593</t>
  </si>
  <si>
    <t>A+</t>
  </si>
  <si>
    <t>Fitch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</si>
  <si>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</si>
  <si>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</si>
  <si>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</si>
  <si>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</si>
  <si>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</si>
  <si>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</si>
  <si>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</si>
  <si>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</si>
  <si>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</si>
  <si>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  אגח 179- בנק לאומי לישראל בע"מ</t>
  </si>
  <si>
    <t>6040372</t>
  </si>
  <si>
    <t>520018078</t>
  </si>
  <si>
    <t>בנקים</t>
  </si>
  <si>
    <t>מז טפ הנפק 52- מזרחי טפחות חברה להנפקות בע"מ</t>
  </si>
  <si>
    <t>2310381</t>
  </si>
  <si>
    <t>520032046</t>
  </si>
  <si>
    <t>מזרחי טפחות הנפ 9/24- מזרחי טפחות חברה להנפקות בע"מ</t>
  </si>
  <si>
    <t>2310217</t>
  </si>
  <si>
    <t>מזרחי טפחות הנפק 49- מזרחי טפחות חברה להנפקות בע"מ</t>
  </si>
  <si>
    <t>2310282</t>
  </si>
  <si>
    <t>מקורות אגח 11- מקורות חברת מים בע"מ</t>
  </si>
  <si>
    <t>1158476</t>
  </si>
  <si>
    <t>520010869</t>
  </si>
  <si>
    <t>מרכנתיל 3- מרכנתיל הנפקות בע"מ</t>
  </si>
  <si>
    <t>1171297</t>
  </si>
  <si>
    <t>513686154</t>
  </si>
  <si>
    <t>נמלי ישראל אגח א- חברת נמלי ישראל - פיתוח נכסים בע"מ</t>
  </si>
  <si>
    <t>1145564</t>
  </si>
  <si>
    <t>513569780</t>
  </si>
  <si>
    <t>נדלן מניב בישראל</t>
  </si>
  <si>
    <t>פועלים הנ אגח 36- הפועלים הנפקות בע"מ</t>
  </si>
  <si>
    <t>1940659</t>
  </si>
  <si>
    <t>520032640</t>
  </si>
  <si>
    <t>פועלים הנפ 35- הפועלים הנפקות בע"מ</t>
  </si>
  <si>
    <t>1940618</t>
  </si>
  <si>
    <t>פועלים הנפ אגח 32- הפועלים הנפקות בע"מ</t>
  </si>
  <si>
    <t>1940535</t>
  </si>
  <si>
    <t>חשמל     אגח 29- חברת החשמל לישראל בע"מ</t>
  </si>
  <si>
    <t>6000236</t>
  </si>
  <si>
    <t>520000472</t>
  </si>
  <si>
    <t>אנרגיה</t>
  </si>
  <si>
    <t>Aa1.il</t>
  </si>
  <si>
    <t>חשמל אגח 27- חברת החשמל לישראל בע"מ</t>
  </si>
  <si>
    <t>6000210</t>
  </si>
  <si>
    <t>חשמל אגח 31- חברת החשמל לישראל בע"מ</t>
  </si>
  <si>
    <t>6000285</t>
  </si>
  <si>
    <t>חשמל אגח 32- חברת החשמל לישראל בע"מ</t>
  </si>
  <si>
    <t>6000384</t>
  </si>
  <si>
    <t>חשמל אגח 33- חברת החשמל לישראל בע"מ</t>
  </si>
  <si>
    <t>6000392</t>
  </si>
  <si>
    <t>31/08/22</t>
  </si>
  <si>
    <t>חשמל אגח 35- חברת החשמל לישראל בע"מ</t>
  </si>
  <si>
    <t>1196799</t>
  </si>
  <si>
    <t>נתיבי גז אגח ד- נתיבי הגז הטבעי לישראל בע"מ</t>
  </si>
  <si>
    <t>1147503</t>
  </si>
  <si>
    <t>513436394</t>
  </si>
  <si>
    <t>ilAA+</t>
  </si>
  <si>
    <t>עזריאלי אגח ד- קבוצת עזריאלי בע"מ (לשעבר קנית מימון)</t>
  </si>
  <si>
    <t>1138650</t>
  </si>
  <si>
    <t>510960719</t>
  </si>
  <si>
    <t>עזריאלי אגח ה- קבוצת עזריאלי בע"מ (לשעבר קנית מימון)</t>
  </si>
  <si>
    <t>1156603</t>
  </si>
  <si>
    <t>עזריאלי אגח ו- קבוצת עזריאלי בע"מ (לשעבר קנית מימון)</t>
  </si>
  <si>
    <t>1156611</t>
  </si>
  <si>
    <t>עזריאלי אגח ז- קבוצת עזריאלי בע"מ (לשעבר קנית מימון)</t>
  </si>
  <si>
    <t>1178672</t>
  </si>
  <si>
    <t>עזריאלי אגח ח- קבוצת עזריאלי בע"מ (לשעבר קנית מימון)</t>
  </si>
  <si>
    <t>1178680</t>
  </si>
  <si>
    <t>עזריאלי קבוצה אגח ב סחיר- קבוצת עזריאלי בע"מ (לשעבר קנית מימון)</t>
  </si>
  <si>
    <t>1134436</t>
  </si>
  <si>
    <t>*ביג  ח- ביג מרכזי קניות (2004) בע"מ</t>
  </si>
  <si>
    <t>1138924</t>
  </si>
  <si>
    <t>513623314</t>
  </si>
  <si>
    <t>ilAA</t>
  </si>
  <si>
    <t>*ביג אגח יד- ביג מרכזי קניות (2004) בע"מ</t>
  </si>
  <si>
    <t>1161512</t>
  </si>
  <si>
    <t>*ביג יא- ביג מרכזי קניות (2004) בע"מ</t>
  </si>
  <si>
    <t>1151117</t>
  </si>
  <si>
    <t>*גב ים     אגח ט- חברת גב-ים לקרקעות בע"מ</t>
  </si>
  <si>
    <t>7590219</t>
  </si>
  <si>
    <t>520001736</t>
  </si>
  <si>
    <t>*גב ים אגח י- חברת גב-ים לקרקעות בע"מ</t>
  </si>
  <si>
    <t>7590284</t>
  </si>
  <si>
    <t>*גב ים סד' ו'- חברת גב-ים לקרקעות בע"מ</t>
  </si>
  <si>
    <t>7590128</t>
  </si>
  <si>
    <t>*מבנה אגח כה- מבנה נדל"ן (כ.ד)  בע"מ</t>
  </si>
  <si>
    <t>2260636</t>
  </si>
  <si>
    <t>520024126</t>
  </si>
  <si>
    <t>*מבני תעש אגח כג- מבנה נדל"ן (כ.ד)  בע"מ</t>
  </si>
  <si>
    <t>2260545</t>
  </si>
  <si>
    <t>*מבני תעש אגח כד- מבנה נדל"ן (כ.ד)  בע"מ</t>
  </si>
  <si>
    <t>2260552</t>
  </si>
  <si>
    <t>*מבני תעשיה  אגח כ- מבנה נדל"ן (כ.ד)  בע"מ</t>
  </si>
  <si>
    <t>2260495</t>
  </si>
  <si>
    <t>*מבני תעשיה אגח יז- מבנה נדל"ן (כ.ד)  בע"מ</t>
  </si>
  <si>
    <t>2260446</t>
  </si>
  <si>
    <t>*מליסרון  אגח יח- מליסרון בע"מ</t>
  </si>
  <si>
    <t>3230372</t>
  </si>
  <si>
    <t>520037789</t>
  </si>
  <si>
    <t>*מליסרון  אגח יט- מליסרון בע"מ</t>
  </si>
  <si>
    <t>3230398</t>
  </si>
  <si>
    <t>*מליסרון  אגח כא- מליסרון בע"מ</t>
  </si>
  <si>
    <t>1194638</t>
  </si>
  <si>
    <t>*מליסרון אגח ו- מליסרון בע"מ</t>
  </si>
  <si>
    <t>3230125</t>
  </si>
  <si>
    <t>*מליסרון אגח י'- מליסרון בע"מ</t>
  </si>
  <si>
    <t>3230190</t>
  </si>
  <si>
    <t>*מליסרון אגח יד- מליסרון בע"מ</t>
  </si>
  <si>
    <t>3230232</t>
  </si>
  <si>
    <t>*מליסרון אגח יז- מליסרון בע"מ</t>
  </si>
  <si>
    <t>3230273</t>
  </si>
  <si>
    <t>*מליסרון אגח כ- מליסרון בע"מ</t>
  </si>
  <si>
    <t>3230422</t>
  </si>
  <si>
    <t>*מליסרון טז'- מליסרון בע"מ</t>
  </si>
  <si>
    <t>3230265</t>
  </si>
  <si>
    <t>*רבוע נדלן אגח ח- רבוע כחול נדל"ן בע"מ</t>
  </si>
  <si>
    <t>1157569</t>
  </si>
  <si>
    <t>513765859</t>
  </si>
  <si>
    <t>*ריט 1 אגח ד- ריט 1 בע"מ</t>
  </si>
  <si>
    <t>1129899</t>
  </si>
  <si>
    <t>513821488</t>
  </si>
  <si>
    <t>*ריט 1 אגח ו- ריט 1 בע"מ</t>
  </si>
  <si>
    <t>1138544</t>
  </si>
  <si>
    <t>*ריט 1 אגח ז- ריט 1 בע"מ</t>
  </si>
  <si>
    <t>1171271</t>
  </si>
  <si>
    <t>*ריט 1 סד ה- ריט 1 בע"מ</t>
  </si>
  <si>
    <t>1136753</t>
  </si>
  <si>
    <t>איירפורט אגח ה- איירפורט סיטי בע"מ</t>
  </si>
  <si>
    <t>1133487</t>
  </si>
  <si>
    <t>511659401</t>
  </si>
  <si>
    <t>אמות אגח ד- אמות השקעות בע"מ</t>
  </si>
  <si>
    <t>1133149</t>
  </si>
  <si>
    <t>520026683</t>
  </si>
  <si>
    <t>אמות אגח ו- אמות השקעות בע"מ</t>
  </si>
  <si>
    <t>1158609</t>
  </si>
  <si>
    <t>אמות אגח ח- אמות השקעות בע"מ</t>
  </si>
  <si>
    <t>1172782</t>
  </si>
  <si>
    <t>ארפורט אגח ט- איירפורט סיטי בע"מ</t>
  </si>
  <si>
    <t>1160944</t>
  </si>
  <si>
    <t>ארפורט אגח יא- איירפורט סיטי בע"מ</t>
  </si>
  <si>
    <t>1195999</t>
  </si>
  <si>
    <t>הראל השקעות אגח א- הראל השקעות בביטוח ושרותים פיננסים בע"מ</t>
  </si>
  <si>
    <t>5850110</t>
  </si>
  <si>
    <t>520033986</t>
  </si>
  <si>
    <t>ביטוח</t>
  </si>
  <si>
    <t>Aa2.il</t>
  </si>
  <si>
    <t>ישרס אגח טו- ישרס חברה להשקעות בע"מ</t>
  </si>
  <si>
    <t>6130207</t>
  </si>
  <si>
    <t>520017807</t>
  </si>
  <si>
    <t>ישרס אגח יח- ישרס חברה להשקעות בע"מ</t>
  </si>
  <si>
    <t>6130280</t>
  </si>
  <si>
    <t>לאומי התח נד 403- בנק לאומי לישראל בע"מ</t>
  </si>
  <si>
    <t>6040430</t>
  </si>
  <si>
    <t>לאומי התח נד40- בנק לאומי לישראל בע"מ</t>
  </si>
  <si>
    <t>6040471</t>
  </si>
  <si>
    <t>לאומי התח נד401- בנק לאומי לישראל בע"מ</t>
  </si>
  <si>
    <t>6040380</t>
  </si>
  <si>
    <t>לאומי התח נדח' סד' 405- בנק לאומי לישראל בע"מ</t>
  </si>
  <si>
    <t>6040620</t>
  </si>
  <si>
    <t>לאומי כתבי התח נד סד' 402- בנק לאומי לישראל בע"מ</t>
  </si>
  <si>
    <t>6040398</t>
  </si>
  <si>
    <t>פועלים הנפ הת כ- הפועלים הנפקות בע"מ</t>
  </si>
  <si>
    <t>1940691</t>
  </si>
  <si>
    <t>פועלים הנפקות התחייבות נדחית ס- הפועלים הנפקות בע"מ</t>
  </si>
  <si>
    <t>1940626</t>
  </si>
  <si>
    <t>פועלים הנפקות כא COCO- הפועלים הנפקות בע"מ</t>
  </si>
  <si>
    <t>1940725</t>
  </si>
  <si>
    <t>פועלים התחייבות נדחים ה'- בנק הפועלים בע"מ</t>
  </si>
  <si>
    <t>6620462</t>
  </si>
  <si>
    <t>520000118</t>
  </si>
  <si>
    <t>פועלים התחייבות נדחים ו- בנק הפועלים בע"מ</t>
  </si>
  <si>
    <t>6620553</t>
  </si>
  <si>
    <t>פועלים התחייבות נדחים ז'- בנק הפועלים בע"מ</t>
  </si>
  <si>
    <t>1191329</t>
  </si>
  <si>
    <t>30/11/22</t>
  </si>
  <si>
    <t>שלמה החז אגח יח- ש.שלמה החזקות בע"מ</t>
  </si>
  <si>
    <t>1410307</t>
  </si>
  <si>
    <t>520034372</t>
  </si>
  <si>
    <t>שלמה החז אגח כ- ש.שלמה החזקות בע"מ</t>
  </si>
  <si>
    <t>1192749</t>
  </si>
  <si>
    <t>*ביג אג"ח ט'- ביג מרכזי קניות (2004) בע"מ</t>
  </si>
  <si>
    <t>1141050</t>
  </si>
  <si>
    <t>ilAA-</t>
  </si>
  <si>
    <t>*ביג אגח ז- ביג מרכזי קניות (2004) בע"מ</t>
  </si>
  <si>
    <t>1136084</t>
  </si>
  <si>
    <t>*ביג אגח טו- ביג מרכזי קניות (2004) בע"מ</t>
  </si>
  <si>
    <t>1162221</t>
  </si>
  <si>
    <t>Aa3.il</t>
  </si>
  <si>
    <t>*ביג אגח יח- ביג מרכזי קניות (2004) בע"מ</t>
  </si>
  <si>
    <t>1174226</t>
  </si>
  <si>
    <t>*ביג אגח כ- ביג מרכזי קניות (2004) בע"מ</t>
  </si>
  <si>
    <t>1186188</t>
  </si>
  <si>
    <t>*ביג מרכזי קניות יב- ביג מרכזי קניות (2004) בע"מ</t>
  </si>
  <si>
    <t>1156231</t>
  </si>
  <si>
    <t>*מגה אור אג8- מגה אור החזקות בע"מ</t>
  </si>
  <si>
    <t>1147602</t>
  </si>
  <si>
    <t>513257873</t>
  </si>
  <si>
    <t>*רבוע נדלן אגח ו- רבוע כחול נדל"ן בע"מ</t>
  </si>
  <si>
    <t>1140607</t>
  </si>
  <si>
    <t>*ריבוע נדלן אגח ט- רבוע כחול נדל"ן בע"מ</t>
  </si>
  <si>
    <t>1174556</t>
  </si>
  <si>
    <t>אדמה אגח ב- אדמה פתרונות לחקלאות בע"מ</t>
  </si>
  <si>
    <t>1110915</t>
  </si>
  <si>
    <t>520043605</t>
  </si>
  <si>
    <t>כימיה, גומי ופלסטיק</t>
  </si>
  <si>
    <t>בזק אגח 10- בזק החברה הישראלית לתקשורת בע"מ</t>
  </si>
  <si>
    <t>2300184</t>
  </si>
  <si>
    <t>520031931</t>
  </si>
  <si>
    <t>בזק אגח 12- בזק החברה הישראלית לתקשורת בע"מ</t>
  </si>
  <si>
    <t>2300242</t>
  </si>
  <si>
    <t>בזק אגח 14- בזק החברה הישראלית לתקשורת בע"מ</t>
  </si>
  <si>
    <t>2300317</t>
  </si>
  <si>
    <t>בילאומי הנפקות כד- הבינלאומי הראשון הנפקות בע"מ</t>
  </si>
  <si>
    <t>1151000</t>
  </si>
  <si>
    <t>513141879</t>
  </si>
  <si>
    <t>בינלאומי הנפק התח כו- הבינלאומי הראשון הנפקות בע"מ</t>
  </si>
  <si>
    <t>1185537</t>
  </si>
  <si>
    <t>בינלאומי הנפק התח כז- הבינלאומי הראשון הנפקות בע"מ</t>
  </si>
  <si>
    <t>1189497</t>
  </si>
  <si>
    <t>בינלאומי כה COCO- הבינלאומי הראשון הנפקות בע"מ</t>
  </si>
  <si>
    <t>1167030</t>
  </si>
  <si>
    <t>דיסקונט כתבי התחייבות נדחים ז- דיסקונט מנפיקים בע"מ</t>
  </si>
  <si>
    <t>7480247</t>
  </si>
  <si>
    <t>520029935</t>
  </si>
  <si>
    <t>דיסקונט מנ נד ו- דיסקונט מנפיקים בע"מ</t>
  </si>
  <si>
    <t>7480197</t>
  </si>
  <si>
    <t>דיסקונט מנ נד ח- דיסקונט מנפיקים בע"מ</t>
  </si>
  <si>
    <t>7480312</t>
  </si>
  <si>
    <t>דיסקונט מנ נד ט- דיסקונט מנפיקים בע"מ</t>
  </si>
  <si>
    <t>1191246</t>
  </si>
  <si>
    <t>הפניקס אגח 5- הפניקס אחזקות בע"מ</t>
  </si>
  <si>
    <t>7670284</t>
  </si>
  <si>
    <t>520017450</t>
  </si>
  <si>
    <t>הראל הנפק אגח ז- הראל ביטוח מימון והנפקות בע"מ</t>
  </si>
  <si>
    <t>1126077</t>
  </si>
  <si>
    <t>513834200</t>
  </si>
  <si>
    <t>ישרס אגח טז- ישרס חברה להשקעות בע"מ</t>
  </si>
  <si>
    <t>6130223</t>
  </si>
  <si>
    <t>ישרס אגח יג- ישרס חברה להשקעות בע"מ</t>
  </si>
  <si>
    <t>6130181</t>
  </si>
  <si>
    <t>ישרס אגח יט- ישרס חברה להשקעות בע"מ</t>
  </si>
  <si>
    <t>6130348</t>
  </si>
  <si>
    <t>כלל ביטוח אגח א- כלל החזקות עסקי ביטוח בע"מ</t>
  </si>
  <si>
    <t>1193481</t>
  </si>
  <si>
    <t>520036120</t>
  </si>
  <si>
    <t>כללביט אגח ט- כללביט מימון בע"מ</t>
  </si>
  <si>
    <t>1136050</t>
  </si>
  <si>
    <t>513754069</t>
  </si>
  <si>
    <t>מז טפ הנפק הת 48- מזרחי טפחות חברה להנפקות בע"מ</t>
  </si>
  <si>
    <t>2310266</t>
  </si>
  <si>
    <t>מז טפ הנפק כתבי הת50 coco- מזרחי טפחות חברה להנפקות בע"מ</t>
  </si>
  <si>
    <t>2310290</t>
  </si>
  <si>
    <t>מזטפ הנפ הת65- מזרחי טפחות חברה להנפקות בע"מ</t>
  </si>
  <si>
    <t>1191675</t>
  </si>
  <si>
    <t>מזרחי כתבי התחייבות נדחים 53- מזרחי טפחות חברה להנפקות בע"מ</t>
  </si>
  <si>
    <t>2310399</t>
  </si>
  <si>
    <t>סלע נדלן אגח ב- סלע קפיטל נדל"ן בע"מ</t>
  </si>
  <si>
    <t>1132927</t>
  </si>
  <si>
    <t>513992529</t>
  </si>
  <si>
    <t>סלע נדלן אגח ג- סלע קפיטל נדל"ן בע"מ</t>
  </si>
  <si>
    <t>1138973</t>
  </si>
  <si>
    <t>סלע נדלן אגח ד- סלע קפיטל נדל"ן בע"מ</t>
  </si>
  <si>
    <t>1167147</t>
  </si>
  <si>
    <t>פניקס הון אגח ה- הפניקס גיוסי הון (2009) בע"מ</t>
  </si>
  <si>
    <t>1135417</t>
  </si>
  <si>
    <t>514290345</t>
  </si>
  <si>
    <t>*ג'נריישן קפיטל אגח ב- ג'נריישן קפיטל בע"מ</t>
  </si>
  <si>
    <t>1177526</t>
  </si>
  <si>
    <t>515846558</t>
  </si>
  <si>
    <t>ilA+</t>
  </si>
  <si>
    <t>*ג'נריישן קפיטל אגח ג- ג'נריישן קפיטל בע"מ</t>
  </si>
  <si>
    <t>1184555</t>
  </si>
  <si>
    <t>*דמרי אגח י- י.ח.דמרי בניה ופיתוח בע"מ</t>
  </si>
  <si>
    <t>1186162</t>
  </si>
  <si>
    <t>511399388</t>
  </si>
  <si>
    <t>בנייה</t>
  </si>
  <si>
    <t>A1.il</t>
  </si>
  <si>
    <t>*מגה אור   אגח ו- מגה אור החזקות בע"מ</t>
  </si>
  <si>
    <t>1138668</t>
  </si>
  <si>
    <t>*מגה אור אגח ד- מגה אור החזקות בע"מ</t>
  </si>
  <si>
    <t>1130632</t>
  </si>
  <si>
    <t>*מגה אור אגח ז- מגה אור החזקות בע"מ</t>
  </si>
  <si>
    <t>1141696</t>
  </si>
  <si>
    <t>*מגה אור אגח ט- מגה אור החזקות בע"מ</t>
  </si>
  <si>
    <t>1165141</t>
  </si>
  <si>
    <t>*מגה אור אגח י- מגה אור החזקות בע"מ</t>
  </si>
  <si>
    <t>1178367</t>
  </si>
  <si>
    <t>*מגה אור אגח יא- מגה אור החזקות בע"מ</t>
  </si>
  <si>
    <t>1178375</t>
  </si>
  <si>
    <t>*מימון ישיר אגח ג- מימון ישיר מקבוצת ישיר 2006 בע"מ</t>
  </si>
  <si>
    <t>1171214</t>
  </si>
  <si>
    <t>513893123</t>
  </si>
  <si>
    <t>אשראי חוץ בנקאי</t>
  </si>
  <si>
    <t>*מימון ישיר אגח ה- מימון ישיר מקבוצת ישיר 2006 בע"מ</t>
  </si>
  <si>
    <t>1182831</t>
  </si>
  <si>
    <t>*מימון ישיר אגח ו- מימון ישיר מקבוצת ישיר 2006 בע"מ</t>
  </si>
  <si>
    <t>1191659</t>
  </si>
  <si>
    <t>*מימון ישיר ד- מימון ישיר מקבוצת ישיר 2006 בע"מ</t>
  </si>
  <si>
    <t>1175660</t>
  </si>
  <si>
    <t>*פז נפט  ו- פז חברת הנפט בע"מ</t>
  </si>
  <si>
    <t>1139542</t>
  </si>
  <si>
    <t>510216054</t>
  </si>
  <si>
    <t>*פז נפט אגח ז- פז חברת הנפט בע"מ</t>
  </si>
  <si>
    <t>1142595</t>
  </si>
  <si>
    <t>אלבר אג"ח יז- אלבר שירותי מימונית בע"מ</t>
  </si>
  <si>
    <t>1158732</t>
  </si>
  <si>
    <t>512025891</t>
  </si>
  <si>
    <t>אלבר אגח יט- אלבר שירותי מימונית בע"מ</t>
  </si>
  <si>
    <t>1191824</t>
  </si>
  <si>
    <t>אלדן תחבורה אגח ה- אלדן תחבורה בע"מ</t>
  </si>
  <si>
    <t>1155357</t>
  </si>
  <si>
    <t>510454333</t>
  </si>
  <si>
    <t>אלדן תחבורה אגח ז- אלדן תחבורה בע"מ</t>
  </si>
  <si>
    <t>1184779</t>
  </si>
  <si>
    <t>אלדן תחבורה אגח ח- אלדן תחבורה בע"מ</t>
  </si>
  <si>
    <t>1192442</t>
  </si>
  <si>
    <t>גירון אגח ו- גירון פיתוח ובניה בע"מ</t>
  </si>
  <si>
    <t>1139849</t>
  </si>
  <si>
    <t>520044520</t>
  </si>
  <si>
    <t>גירון אגח ז- גירון פיתוח ובניה בע"מ</t>
  </si>
  <si>
    <t>1142629</t>
  </si>
  <si>
    <t>גירון אגח ח- גירון פיתוח ובניה בע"מ</t>
  </si>
  <si>
    <t>1183151</t>
  </si>
  <si>
    <t>*ג'י סיטי אגח טו- ג'י סיטי בע"מ</t>
  </si>
  <si>
    <t>1260769</t>
  </si>
  <si>
    <t>520033234</t>
  </si>
  <si>
    <t>נדלן מניב בחו"ל</t>
  </si>
  <si>
    <t>ilA</t>
  </si>
  <si>
    <t>*סלקום אגח ח- סלקום ישראל בע"מ</t>
  </si>
  <si>
    <t>1132828</t>
  </si>
  <si>
    <t>511930125</t>
  </si>
  <si>
    <t>אפי נכסים אגח 8- אפי נכסים בע"מ</t>
  </si>
  <si>
    <t>1142231</t>
  </si>
  <si>
    <t>510560188</t>
  </si>
  <si>
    <t>A2.il</t>
  </si>
  <si>
    <t>אפי נכסים אגח יא- אפי נכסים בע"מ</t>
  </si>
  <si>
    <t>1171628</t>
  </si>
  <si>
    <t>אפי נכסים אגח יג- אפי נכסים בע"מ</t>
  </si>
  <si>
    <t>1178292</t>
  </si>
  <si>
    <t>אפי נכסים אגח יד- אפי נכסים בע"מ</t>
  </si>
  <si>
    <t>1184530</t>
  </si>
  <si>
    <t>אשטרום קבוצה אגח ד- קבוצת אשטרום</t>
  </si>
  <si>
    <t>1182989</t>
  </si>
  <si>
    <t>510381601</t>
  </si>
  <si>
    <t>הכשרת ישוב אגח 21- חברת הכשרת הישוב בישראל בע"מ</t>
  </si>
  <si>
    <t>6120224</t>
  </si>
  <si>
    <t>520020116</t>
  </si>
  <si>
    <t>נכסים ובנין אגח י- חברה לנכסים ולבנין בע"מ</t>
  </si>
  <si>
    <t>1193630</t>
  </si>
  <si>
    <t>520025438</t>
  </si>
  <si>
    <t>*או פי סי אגח ב'- או.פי.סי. אנרגיה בע"מ</t>
  </si>
  <si>
    <t>1166057</t>
  </si>
  <si>
    <t>514401702</t>
  </si>
  <si>
    <t>ilA-</t>
  </si>
  <si>
    <t>*גזית גלוב אגח יד- ג'י סיטי בע"מ</t>
  </si>
  <si>
    <t>1260736</t>
  </si>
  <si>
    <t>*ג'י סיטי  אגח יג- ג'י סיטי בע"מ</t>
  </si>
  <si>
    <t>1260652</t>
  </si>
  <si>
    <t>*ג'י סיטי אגח יב- ג'י סיטי בע"מ</t>
  </si>
  <si>
    <t>1260603</t>
  </si>
  <si>
    <t>*פתאל החזקות אגח ד- פתאל החזקות 1998 בע"מ</t>
  </si>
  <si>
    <t>1188192</t>
  </si>
  <si>
    <t>512607888</t>
  </si>
  <si>
    <t>A3.il</t>
  </si>
  <si>
    <t>הכשרת הישוב אג"ח 23- חברת הכשרת הישוב בישראל בע"מ</t>
  </si>
  <si>
    <t>6120323</t>
  </si>
  <si>
    <t>מגוריט אגח ב- מגוריט ישראל בעמ</t>
  </si>
  <si>
    <t>1168350</t>
  </si>
  <si>
    <t>515434074</t>
  </si>
  <si>
    <t>מגוריט אגח ג- מגוריט ישראל בעמ</t>
  </si>
  <si>
    <t>1175975</t>
  </si>
  <si>
    <t>מגוריט אגח ד- מגוריט ישראל בעמ</t>
  </si>
  <si>
    <t>1185834</t>
  </si>
  <si>
    <t>מגוריט אגח ה- מגוריט ישראל בעמ</t>
  </si>
  <si>
    <t>1192129</t>
  </si>
  <si>
    <t>*נופר אנרג אגח א- ע.י נופר אנרגי' בע"מ</t>
  </si>
  <si>
    <t>1179340</t>
  </si>
  <si>
    <t>514599943</t>
  </si>
  <si>
    <t>אנרגיה מתחדשת</t>
  </si>
  <si>
    <t>*קרדן אן וי אגח ב- קרדן אן.וי.</t>
  </si>
  <si>
    <t>1113034</t>
  </si>
  <si>
    <t>1239114</t>
  </si>
  <si>
    <t>אול- יר אגח ה</t>
  </si>
  <si>
    <t>1143304</t>
  </si>
  <si>
    <t>1841580</t>
  </si>
  <si>
    <t>ארי נדלן אגח א- ארי נדל"ן(ארנה) השקעות בע"מ</t>
  </si>
  <si>
    <t>3660156</t>
  </si>
  <si>
    <t>520038332</t>
  </si>
  <si>
    <t>מניבים ריט אגח ב- מניבים קרן הריט החדשה בע"מ</t>
  </si>
  <si>
    <t>1155928</t>
  </si>
  <si>
    <t>515327120</t>
  </si>
  <si>
    <t>מניבים ריט אגח ג- מניבים קרן הריט החדשה בע"מ</t>
  </si>
  <si>
    <t>1177658</t>
  </si>
  <si>
    <t>מניבים ריט אגח ד- מניבים קרן הריט החדשה בע"מ</t>
  </si>
  <si>
    <t>1193929</t>
  </si>
  <si>
    <t>משק אנרגיה אגח א- משק אנרגיה-אנרגיות מתחדשות בע"מ</t>
  </si>
  <si>
    <t>1169531</t>
  </si>
  <si>
    <t>516167343</t>
  </si>
  <si>
    <t>דיסקונט אגח יד- דיסקונט מנפיקים בע"מ</t>
  </si>
  <si>
    <t>7480163</t>
  </si>
  <si>
    <t>תעשיה אוירית אגח ד- התעשיה האוירית לישראל בע"מ</t>
  </si>
  <si>
    <t>1133131</t>
  </si>
  <si>
    <t>520027194</t>
  </si>
  <si>
    <t>ביטחוניות</t>
  </si>
  <si>
    <t>*אייסיאל   אגח ז- איי.סי.אל גרופ בע"מ (דואלי)</t>
  </si>
  <si>
    <t>2810372</t>
  </si>
  <si>
    <t>520027830</t>
  </si>
  <si>
    <t>*ביג אגח ו- ביג מרכזי קניות (2004) בע"מ</t>
  </si>
  <si>
    <t>1132521</t>
  </si>
  <si>
    <t>*גב ים אגח ח- חברת גב-ים לקרקעות בע"מ</t>
  </si>
  <si>
    <t>7590151</t>
  </si>
  <si>
    <t>*ישראמקו אגח ג- ישראמקו נגב 2 שותפות מוגבלת</t>
  </si>
  <si>
    <t>2320232</t>
  </si>
  <si>
    <t>550010003</t>
  </si>
  <si>
    <t>חיפושי נפט וגז</t>
  </si>
  <si>
    <t>*שופרסל אגח ז- שופר-סל בע"מ</t>
  </si>
  <si>
    <t>7770258</t>
  </si>
  <si>
    <t>520022732</t>
  </si>
  <si>
    <t>רשתות שיווק</t>
  </si>
  <si>
    <t>אמות אגח ז- אמות השקעות בע"מ</t>
  </si>
  <si>
    <t>1162866</t>
  </si>
  <si>
    <t>וילאר אינטרנ' ח'- וילאר אינטרנשיונל בע"מ</t>
  </si>
  <si>
    <t>4160156</t>
  </si>
  <si>
    <t>520038910</t>
  </si>
  <si>
    <t>מנורה הון ד- מנורה חברה לביטוח בע"מ</t>
  </si>
  <si>
    <t>1135920</t>
  </si>
  <si>
    <t>520042540</t>
  </si>
  <si>
    <t>שלמה החז אגח יז- ש.שלמה החזקות בע"מ</t>
  </si>
  <si>
    <t>1410299</t>
  </si>
  <si>
    <t>שלמה החז אגח יט- ש.שלמה החזקות בע"מ</t>
  </si>
  <si>
    <t>1192731</t>
  </si>
  <si>
    <t>בזק אגח 13- בזק החברה הישראלית לתקשורת בע"מ</t>
  </si>
  <si>
    <t>2300309</t>
  </si>
  <si>
    <t>בזק אגח 9- בזק החברה הישראלית לתקשורת בע"מ</t>
  </si>
  <si>
    <t>2300176</t>
  </si>
  <si>
    <t>גמא אגח ג- גמא ניהול וסליקה בע"מ</t>
  </si>
  <si>
    <t>1185941</t>
  </si>
  <si>
    <t>512711789</t>
  </si>
  <si>
    <t>הראל הנפ אגח טו- הראל ביטוח מימון והנפקות בע"מ</t>
  </si>
  <si>
    <t>1143130</t>
  </si>
  <si>
    <t>הראל הנפ אגח טז- הראל ביטוח מימון והנפקות בע"מ</t>
  </si>
  <si>
    <t>1157601</t>
  </si>
  <si>
    <t>הראל הנפ אגח יד- הראל ביטוח מימון והנפקות בע"מ</t>
  </si>
  <si>
    <t>1143122</t>
  </si>
  <si>
    <t>הראל הנפק אגח יח- הראל ביטוח מימון והנפקות בע"מ</t>
  </si>
  <si>
    <t>1182666</t>
  </si>
  <si>
    <t>הראל הנפקות יב ש- הראל ביטוח מימון והנפקות בע"מ</t>
  </si>
  <si>
    <t>1138163</t>
  </si>
  <si>
    <t>יוניברסל אגח ב- יוניברסל מוטורס  ישראל בע"מ</t>
  </si>
  <si>
    <t>1141647</t>
  </si>
  <si>
    <t>511809071</t>
  </si>
  <si>
    <t>מסחר</t>
  </si>
  <si>
    <t>כללביט אגח י'- כללביט מימון בע"מ</t>
  </si>
  <si>
    <t>1136068</t>
  </si>
  <si>
    <t>כללביט אגח יא- כללביט מימון בע"מ</t>
  </si>
  <si>
    <t>1160647</t>
  </si>
  <si>
    <t>כללביט כתהתנ אגח יב- כללביט מימון בע"מ</t>
  </si>
  <si>
    <t>1179928</t>
  </si>
  <si>
    <t>מנורה הון אגח ז- מנורה מבטחים גיוס הון בע"מ</t>
  </si>
  <si>
    <t>1184191</t>
  </si>
  <si>
    <t>513937714</t>
  </si>
  <si>
    <t>מנורה הון התח 5- מנורה מבטחים גיוס הון בע"מ</t>
  </si>
  <si>
    <t>1143411</t>
  </si>
  <si>
    <t>פניקס הון אגח ח- הפניקס גיוסי הון (2009) בע"מ</t>
  </si>
  <si>
    <t>1139815</t>
  </si>
  <si>
    <t>פניקס הון אגח ט- הפניקס גיוסי הון (2009) בע"מ</t>
  </si>
  <si>
    <t>1155522</t>
  </si>
  <si>
    <t>פניקס הון אגח יא- הפניקס גיוסי הון (2009) בע"מ</t>
  </si>
  <si>
    <t>1159359</t>
  </si>
  <si>
    <t>קרסו אגח ב- קרסו מוטורס בע"מ</t>
  </si>
  <si>
    <t>1139591</t>
  </si>
  <si>
    <t>514065283</t>
  </si>
  <si>
    <t>קרסו מוטורס   אגח ג- קרסו מוטורס בע"מ</t>
  </si>
  <si>
    <t>1141829</t>
  </si>
  <si>
    <t>קרסו מוטורס אגח א- קרסו מוטורס בע"מ</t>
  </si>
  <si>
    <t>1136464</t>
  </si>
  <si>
    <t>קרסו מוטורס אגח ד- קרסו מוטורס בע"מ</t>
  </si>
  <si>
    <t>1173566</t>
  </si>
  <si>
    <t>*אלקטרה    אגח ד- אלקטרה בע"מ</t>
  </si>
  <si>
    <t>7390149</t>
  </si>
  <si>
    <t>520028911</t>
  </si>
  <si>
    <t>*אלקטרה אגח ה- אלקטרה בע"מ</t>
  </si>
  <si>
    <t>7390222</t>
  </si>
  <si>
    <t>*דמרי      אגח ז- י.ח.דמרי בניה ופיתוח בע"מ</t>
  </si>
  <si>
    <t>1141191</t>
  </si>
  <si>
    <t>*דמרי אגח ט- י.ח.דמרי בניה ופיתוח בע"מ</t>
  </si>
  <si>
    <t>1168368</t>
  </si>
  <si>
    <t>*פז נפט  אגח ח- פז חברת הנפט בע"מ</t>
  </si>
  <si>
    <t>1162817</t>
  </si>
  <si>
    <t>*פז נפט אגח ד- פז חברת הנפט בע"מ</t>
  </si>
  <si>
    <t>1132505</t>
  </si>
  <si>
    <t>*פרטנר אגח ז- חברת פרטנר תקשורת בע"מ</t>
  </si>
  <si>
    <t>1156397</t>
  </si>
  <si>
    <t>520044314</t>
  </si>
  <si>
    <t>*שפיר הנדסה  אג"ח א- שפיר הנדסה ותעשיה בע"מ</t>
  </si>
  <si>
    <t>1136134</t>
  </si>
  <si>
    <t>514892801</t>
  </si>
  <si>
    <t>מתכת ומוצרי בניה</t>
  </si>
  <si>
    <t>*שפיר הנדסה אגח ב- שפיר הנדסה ותעשיה בע"מ</t>
  </si>
  <si>
    <t>1141951</t>
  </si>
  <si>
    <t>אלבר אג"ח יח- אלבר שירותי מימונית בע"מ</t>
  </si>
  <si>
    <t>1158740</t>
  </si>
  <si>
    <t>אלבר אגח כ- אלבר שירותי מימונית בע"מ</t>
  </si>
  <si>
    <t>1191832</t>
  </si>
  <si>
    <t>אלדן אגח ו- אלדן תחבורה בע"מ</t>
  </si>
  <si>
    <t>1161678</t>
  </si>
  <si>
    <t>אלדן תחבורה אגח ט- אלדן תחבורה בע"מ</t>
  </si>
  <si>
    <t>1192459</t>
  </si>
  <si>
    <t>בזן אגח ה- בתי זקוק לנפט בע"מ</t>
  </si>
  <si>
    <t>2590388</t>
  </si>
  <si>
    <t>520036658</t>
  </si>
  <si>
    <t>בזן אגח י- בתי זקוק לנפט בע"מ</t>
  </si>
  <si>
    <t>2590511</t>
  </si>
  <si>
    <t>ממן אגח ב- ממן-מסופי מטען וניטול בע"מ</t>
  </si>
  <si>
    <t>2380046</t>
  </si>
  <si>
    <t>520036435</t>
  </si>
  <si>
    <t>*אזורים אגח 13- אזורים-חברה להשקעות בפתוח ובבנין בע"מ</t>
  </si>
  <si>
    <t>7150410</t>
  </si>
  <si>
    <t>520025990</t>
  </si>
  <si>
    <t>*אזורים סדרה 14- אזורים-חברה להשקעות בפתוח ובבנין בע"מ</t>
  </si>
  <si>
    <t>7150444</t>
  </si>
  <si>
    <t>*אנלייט אנר אגח ו- אנלייט אנרגיה מתחדשת בע"מ</t>
  </si>
  <si>
    <t>7200173</t>
  </si>
  <si>
    <t>520041146</t>
  </si>
  <si>
    <t>*אנלייט אנרגיה אגח ג- אנלייט אנרגיה מתחדשת בע"מ</t>
  </si>
  <si>
    <t>7200249</t>
  </si>
  <si>
    <t>*אנרג'יקס אגח א- אנרג'יקס אנרגיות מתחדשות בע"מ</t>
  </si>
  <si>
    <t>1161751</t>
  </si>
  <si>
    <t>513901371</t>
  </si>
  <si>
    <t>*אנרג'יקס ב 0.25%- אנרג'יקס אנרגיות מתחדשות בע"מ</t>
  </si>
  <si>
    <t>1168483</t>
  </si>
  <si>
    <t>*אפריקה מגורים אגח ה- אפריקה ישראל מגורים בע"מ</t>
  </si>
  <si>
    <t>1162825</t>
  </si>
  <si>
    <t>520034760</t>
  </si>
  <si>
    <t>*סלקום אגח ט- סלקום ישראל בע"מ</t>
  </si>
  <si>
    <t>1132836</t>
  </si>
  <si>
    <t>*סלקום אגח יא- סלקום ישראל בע"מ</t>
  </si>
  <si>
    <t>1139252</t>
  </si>
  <si>
    <t>*סלקום אגח יב- סלקום ישראל בע"מ</t>
  </si>
  <si>
    <t>1143080</t>
  </si>
  <si>
    <t>*סלקום אגח יג- סלקום ישראל בע"מ</t>
  </si>
  <si>
    <t>1189190</t>
  </si>
  <si>
    <t>איידיאיי הנפקות התחייבות ה- איי.די.איי. הנפקות (2010) בע"מ</t>
  </si>
  <si>
    <t>1155878</t>
  </si>
  <si>
    <t>514486042</t>
  </si>
  <si>
    <t>אשטרום קב אגח ג- קבוצת אשטרום</t>
  </si>
  <si>
    <t>1140102</t>
  </si>
  <si>
    <t>פתאל אירו אגח א- פתאל נכסים(אירופה)בע"מ</t>
  </si>
  <si>
    <t>1137512</t>
  </si>
  <si>
    <t>515328250</t>
  </si>
  <si>
    <t>פתאל אירו אגח ד- פתאל נכסים(אירופה)בע"מ</t>
  </si>
  <si>
    <t>1168038</t>
  </si>
  <si>
    <t>פתאל אירופה אגח ג- פתאל נכסים(אירופה)בע"מ</t>
  </si>
  <si>
    <t>1141852</t>
  </si>
  <si>
    <t>קרסו נדלן אגח א- קרסו נדלן בע"מ</t>
  </si>
  <si>
    <t>1190008</t>
  </si>
  <si>
    <t>510488190</t>
  </si>
  <si>
    <t>*או.פי.סי  אגח ג- או.פי.סי. אנרגיה בע"מ</t>
  </si>
  <si>
    <t>1180355</t>
  </si>
  <si>
    <t>*פתאל החז  אגח ב- פתאל החזקות 1998 בע"מ</t>
  </si>
  <si>
    <t>1150812</t>
  </si>
  <si>
    <t>מלונאות ותיירות</t>
  </si>
  <si>
    <t>*פתאל החזקות אגח ג- פתאל החזקות 1998 בע"מ</t>
  </si>
  <si>
    <t>1161785</t>
  </si>
  <si>
    <t>אקרו אגח א- קבוצת אקרו בע"מ</t>
  </si>
  <si>
    <t>1188572</t>
  </si>
  <si>
    <t>511996803</t>
  </si>
  <si>
    <t>קרדן נדלן אגח- קרדן ישראל בע"מ</t>
  </si>
  <si>
    <t>1172725</t>
  </si>
  <si>
    <t>520033457</t>
  </si>
  <si>
    <t>*אנלייט אנר אגח ה- אנלייט אנרגיה מתחדשת בע"מ</t>
  </si>
  <si>
    <t>7200116</t>
  </si>
  <si>
    <t>אלומיי אגח ה- אלומיי קפיטל בע"מ</t>
  </si>
  <si>
    <t>1193275</t>
  </si>
  <si>
    <t>520039868</t>
  </si>
  <si>
    <t>אלומיי קפיטל אגח ג- אלומיי קפיטל בע"מ</t>
  </si>
  <si>
    <t>1159375</t>
  </si>
  <si>
    <t>ריט אזורים אג ב- ריט אזורים - ה.פ ליווינג בע"מ</t>
  </si>
  <si>
    <t>1183581</t>
  </si>
  <si>
    <t>516117181</t>
  </si>
  <si>
    <t>*ישראמקו אגח ב- ישראמקו נגב 2 שותפות מוגבלת</t>
  </si>
  <si>
    <t>2320224</t>
  </si>
  <si>
    <t>*ישראמקו נגב 2 א- ישראמקו נגב 2 שותפות מוגבלת</t>
  </si>
  <si>
    <t>2320174</t>
  </si>
  <si>
    <t>אלביט מערכות אגח ג- אלביט בע"מ</t>
  </si>
  <si>
    <t>1178250</t>
  </si>
  <si>
    <t>520027509</t>
  </si>
  <si>
    <t>אלביט מערכות אגח ד- אלביט מערכות בע"מ</t>
  </si>
  <si>
    <t>1178268</t>
  </si>
  <si>
    <t>520043027</t>
  </si>
  <si>
    <t>*תמר פטרו אגח ב- תמר פטרוליום בעמ</t>
  </si>
  <si>
    <t>1143593</t>
  </si>
  <si>
    <t>515334662</t>
  </si>
  <si>
    <t>סה"כ אחר</t>
  </si>
  <si>
    <t>SOLAREDGE TECH 0 09/25- סולראדג' טכנולוגיות בע"מ</t>
  </si>
  <si>
    <t>US83417MAD65</t>
  </si>
  <si>
    <t>בלומברג</t>
  </si>
  <si>
    <t>513865329</t>
  </si>
  <si>
    <t>Semiconductors &amp; Semiconductor Equipment</t>
  </si>
  <si>
    <t>Moodys</t>
  </si>
  <si>
    <t>ISRELE 3.75 02/32- חברת החשמל לישראל בע"מ</t>
  </si>
  <si>
    <t>IL0060004004</t>
  </si>
  <si>
    <t>BBB+</t>
  </si>
  <si>
    <t>HAPOAL 3.255 01/32- בנק הפועלים בע"מ</t>
  </si>
  <si>
    <t>IL0066204707</t>
  </si>
  <si>
    <t>BBB</t>
  </si>
  <si>
    <t>LUMIIT 3.275 01/31 01/26- בנק לאומי לישראל בע"מ</t>
  </si>
  <si>
    <t>IL0060404899</t>
  </si>
  <si>
    <t>LUMIIT 7.129 07/33- LUMIIT 7.129 07/33</t>
  </si>
  <si>
    <t>IL0060406795</t>
  </si>
  <si>
    <t>ISRAEL CHEMICALS 6.375 31/05/38- israel chemicals limited</t>
  </si>
  <si>
    <t>IL0028103310</t>
  </si>
  <si>
    <t>BBB-</t>
  </si>
  <si>
    <t>MZRHIT 3.077 04/31- בנק מזרחי טפחות בע"מ</t>
  </si>
  <si>
    <t>IL0069508369</t>
  </si>
  <si>
    <t>520000522</t>
  </si>
  <si>
    <t>ENOIGA 8.5 09/33- אנרג'יאן ישראל פיננס בע"מ</t>
  </si>
  <si>
    <t>IL0011971442</t>
  </si>
  <si>
    <t>516301843</t>
  </si>
  <si>
    <t>Energy</t>
  </si>
  <si>
    <t>BB-</t>
  </si>
  <si>
    <t>TEVA 4.375 2030- טבע תעשיות פרמצבטיות בע"מ</t>
  </si>
  <si>
    <t>XS2406607171</t>
  </si>
  <si>
    <t>520013954</t>
  </si>
  <si>
    <t>פארמה</t>
  </si>
  <si>
    <t>TEVA 7.375 09/29- TEVA PHARMACEUTICALS NE</t>
  </si>
  <si>
    <t>XS2592804434</t>
  </si>
  <si>
    <t>TEVA 8.125 09/31- TEVA PHARMACEUTICALS NE</t>
  </si>
  <si>
    <t>US88167AAR23</t>
  </si>
  <si>
    <t>ALVGR 4.252 07/52- allianz se-reg</t>
  </si>
  <si>
    <t>DE000A30VJZ6</t>
  </si>
  <si>
    <t>11071</t>
  </si>
  <si>
    <t>Insurance</t>
  </si>
  <si>
    <t>A2</t>
  </si>
  <si>
    <t>SRENVX 4.5 24/44- Cloverie plc swiss reins</t>
  </si>
  <si>
    <t>XS1108784510</t>
  </si>
  <si>
    <t>12795</t>
  </si>
  <si>
    <t>A</t>
  </si>
  <si>
    <t>ZURNVX 3 04/51- ZURICH FINANCE IRELAND DESIG</t>
  </si>
  <si>
    <t>XS2283177561</t>
  </si>
  <si>
    <t>12121212</t>
  </si>
  <si>
    <t>ZURNVX 3.5 05/52- WILLOW NO.2 FOR ZURICH</t>
  </si>
  <si>
    <t>XS2416978190</t>
  </si>
  <si>
    <t>27078</t>
  </si>
  <si>
    <t>ANZNZ 5.548 08/32- ANZNZ</t>
  </si>
  <si>
    <t>USQ0426YAV58</t>
  </si>
  <si>
    <t>2867</t>
  </si>
  <si>
    <t>Banks</t>
  </si>
  <si>
    <t>A-</t>
  </si>
  <si>
    <t>AXASA 4.25 03/43- AXA GLOBAL</t>
  </si>
  <si>
    <t>XS2487052487</t>
  </si>
  <si>
    <t>10829</t>
  </si>
  <si>
    <t>FABSJV 5.875 01/34- Foundry JV Holdco LLC</t>
  </si>
  <si>
    <t>US350930AA10</t>
  </si>
  <si>
    <t>11536</t>
  </si>
  <si>
    <t>Other</t>
  </si>
  <si>
    <t>IAGLN 4.25 11/32- BRITISH AIRWAYS</t>
  </si>
  <si>
    <t>US11044MAA45</t>
  </si>
  <si>
    <t>28301</t>
  </si>
  <si>
    <t>Transportation</t>
  </si>
  <si>
    <t>SHBASS 4.625 08/32- SVENSKA  HANDELSBANKEN AB</t>
  </si>
  <si>
    <t>XS2523511165</t>
  </si>
  <si>
    <t>12903</t>
  </si>
  <si>
    <t>ALVGR 3.2 PERP- ALLIANZ NFJ</t>
  </si>
  <si>
    <t>US018820AB64</t>
  </si>
  <si>
    <t>10012</t>
  </si>
  <si>
    <t>Baa1</t>
  </si>
  <si>
    <t>ANZ 6.742 12/32- ANZNZ</t>
  </si>
  <si>
    <t>USQ0954PVM14</t>
  </si>
  <si>
    <t>NAB 3.933 08/2034 08/29- NATIONAL AUSTRALIA</t>
  </si>
  <si>
    <t>USG6S94TAB96</t>
  </si>
  <si>
    <t>10298</t>
  </si>
  <si>
    <t>SCENTRE GROUP 4.75 09/80- SCENTRE GROUP</t>
  </si>
  <si>
    <t>USQ8053LAA28</t>
  </si>
  <si>
    <t>28337</t>
  </si>
  <si>
    <t>Real Estate</t>
  </si>
  <si>
    <t>SCGAU 5.125 09/2080- SCENTRE GROUP</t>
  </si>
  <si>
    <t>USQ8053LAB01</t>
  </si>
  <si>
    <t>AER 3.3 01/32- AERCAP IRELAND CAPITAL</t>
  </si>
  <si>
    <t>US00774MAX39</t>
  </si>
  <si>
    <t>28222</t>
  </si>
  <si>
    <t>Capital Goods</t>
  </si>
  <si>
    <t>ASSGEN 5.8 07/32- Assicurazioni generali</t>
  </si>
  <si>
    <t>XS2468223107</t>
  </si>
  <si>
    <t>11025</t>
  </si>
  <si>
    <t>Baa2</t>
  </si>
  <si>
    <t>C 6.174 05/34- CITIGROUP INC</t>
  </si>
  <si>
    <t>US17327CAR43</t>
  </si>
  <si>
    <t>10083</t>
  </si>
  <si>
    <t>HPQ 5.5 01/33- HP Inc</t>
  </si>
  <si>
    <t>US40434LAN55</t>
  </si>
  <si>
    <t>27120</t>
  </si>
  <si>
    <t>Technology Hardware &amp; Equipment</t>
  </si>
  <si>
    <t>INTNED 4.125 08/33- ING Groep</t>
  </si>
  <si>
    <t>XS2524746687</t>
  </si>
  <si>
    <t>10208</t>
  </si>
  <si>
    <t>MQGAU 6.798 01/33- MQGAU O</t>
  </si>
  <si>
    <t>USQ568A9SS79</t>
  </si>
  <si>
    <t>27676</t>
  </si>
  <si>
    <t>Diversified Financials</t>
  </si>
  <si>
    <t>PRU 6 09/52- PRUDENTIAL</t>
  </si>
  <si>
    <t>US744320BK76</t>
  </si>
  <si>
    <t>10860</t>
  </si>
  <si>
    <t>STLA 6.375 09/32- STLA 6.375 09/32</t>
  </si>
  <si>
    <t>USU85861AE97</t>
  </si>
  <si>
    <t>90175</t>
  </si>
  <si>
    <t>Automobiles &amp; Components</t>
  </si>
  <si>
    <t>TD 8.125 10/82- Toronto Dominion Bank</t>
  </si>
  <si>
    <t>US89117F8Z56</t>
  </si>
  <si>
    <t>12616</t>
  </si>
  <si>
    <t>ACAFP 7.25 PERP- CREDIT AGRICOLE SA</t>
  </si>
  <si>
    <t>FR001400F067</t>
  </si>
  <si>
    <t>10886</t>
  </si>
  <si>
    <t>BACR 7.119 06/34- BARCLAYS BANK</t>
  </si>
  <si>
    <t>US06738ECH62</t>
  </si>
  <si>
    <t>10046</t>
  </si>
  <si>
    <t>BCRED 2.625 12/26- BCRED Castle Peak Funding LLC</t>
  </si>
  <si>
    <t>US09261HAD98</t>
  </si>
  <si>
    <t>13362</t>
  </si>
  <si>
    <t>BCRED 7.05 09/25- BCRED Castle Peak Funding LLC</t>
  </si>
  <si>
    <t>US09261HBA41</t>
  </si>
  <si>
    <t>BOOZ ALLEN HAMILTON INC 07/29- BOOZ ALLEN HAMILTON INC</t>
  </si>
  <si>
    <t>US09951LAB99</t>
  </si>
  <si>
    <t>89438</t>
  </si>
  <si>
    <t>Commercial &amp; Professional Services</t>
  </si>
  <si>
    <t>ENBCN 5.5 07/77- ENBRIDGE</t>
  </si>
  <si>
    <t>US29250NAS45</t>
  </si>
  <si>
    <t>27509</t>
  </si>
  <si>
    <t>ENBCN 6 01/27 01/77- ENBRIDGE</t>
  </si>
  <si>
    <t>us29250nan57</t>
  </si>
  <si>
    <t>ENELIM 6.625 PERP- ENELIM 5 1/8 10</t>
  </si>
  <si>
    <t>XS2576550243</t>
  </si>
  <si>
    <t>27051</t>
  </si>
  <si>
    <t>Utilities</t>
  </si>
  <si>
    <t>EXPE 3.25 02/30- Expedia Inc</t>
  </si>
  <si>
    <t>US30212PAR64</t>
  </si>
  <si>
    <t>12308</t>
  </si>
  <si>
    <t>Hotels Restaurants &amp; Leisure</t>
  </si>
  <si>
    <t>FS KKR CAPITAL 4.25 2/25 01/25- FS KKR CAPITAL CORP</t>
  </si>
  <si>
    <t>US30313RAA77</t>
  </si>
  <si>
    <t>11309</t>
  </si>
  <si>
    <t>FSK 3.125 10/28- FS KKR CAPITAL CORP</t>
  </si>
  <si>
    <t>US302635AK33</t>
  </si>
  <si>
    <t>GM 6.4 01/09/2033- GENERAL MOTORS CORP</t>
  </si>
  <si>
    <t>US37045XED49</t>
  </si>
  <si>
    <t>10753</t>
  </si>
  <si>
    <t>IBSEM 4.875 PERP- IBSEM 4.875 PERP</t>
  </si>
  <si>
    <t>XS2580221658</t>
  </si>
  <si>
    <t>90176</t>
  </si>
  <si>
    <t>J 5.9 03/33- J 5.9 03/33</t>
  </si>
  <si>
    <t>US469814AA50</t>
  </si>
  <si>
    <t>90192</t>
  </si>
  <si>
    <t>KD 3.15 10/31- KD</t>
  </si>
  <si>
    <t>US50155QAL41</t>
  </si>
  <si>
    <t>89856</t>
  </si>
  <si>
    <t>Software &amp; Services</t>
  </si>
  <si>
    <t>LKQ 6.25 6/33- LKQ Corporation</t>
  </si>
  <si>
    <t>US501889AE98</t>
  </si>
  <si>
    <t>11537</t>
  </si>
  <si>
    <t>Consumer Durables &amp; Apparel</t>
  </si>
  <si>
    <t>MSI 5.6 06/32- (לא פעיל) MOTOROLA SOLUTIONS INC</t>
  </si>
  <si>
    <t>US620076BW88</t>
  </si>
  <si>
    <t>27312</t>
  </si>
  <si>
    <t>MTZ 4.5 08/28- MASTEC INC</t>
  </si>
  <si>
    <t>US576323AP42</t>
  </si>
  <si>
    <t>89312</t>
  </si>
  <si>
    <t>NGLS 4 01/32- NGLS</t>
  </si>
  <si>
    <t>US87612BBU52</t>
  </si>
  <si>
    <t>27879</t>
  </si>
  <si>
    <t>NGLS 6.875 01/29- NGLS</t>
  </si>
  <si>
    <t>US87612BBN10</t>
  </si>
  <si>
    <t>NWG 7.416 06/33- NATWEST GROUP PLC</t>
  </si>
  <si>
    <t>XS2563349765</t>
  </si>
  <si>
    <t>13303</t>
  </si>
  <si>
    <t>ORCINC 4.7 02/27- ORDH</t>
  </si>
  <si>
    <t>US69120VAF85</t>
  </si>
  <si>
    <t>28345</t>
  </si>
  <si>
    <t>Baa3</t>
  </si>
  <si>
    <t>OWL ROCK 3.75 07/25- OWL ROCK CAPITAL CORP</t>
  </si>
  <si>
    <t>US69121KAC80</t>
  </si>
  <si>
    <t>13156</t>
  </si>
  <si>
    <t>owl rock 7.95 06/28- OWL ROCK CAPITAL CORP</t>
  </si>
  <si>
    <t>US69120VAR24</t>
  </si>
  <si>
    <t>SEB 6.875 PERP- SKANDINAVISKA ENSKILDA</t>
  </si>
  <si>
    <t>XS2479344561</t>
  </si>
  <si>
    <t>27468</t>
  </si>
  <si>
    <t>SRENVX 5.75 08/15/50 08/25- ARGENTUM (SWISS RE LTD)</t>
  </si>
  <si>
    <t>XS1261170515</t>
  </si>
  <si>
    <t>12108</t>
  </si>
  <si>
    <t>SSELN 4 PERP- SSE PLC</t>
  </si>
  <si>
    <t>XS2439704318</t>
  </si>
  <si>
    <t>11139</t>
  </si>
  <si>
    <t>TELIAS 4.625 PREP- TELIA</t>
  </si>
  <si>
    <t>XS2526881532</t>
  </si>
  <si>
    <t>2869</t>
  </si>
  <si>
    <t>Telecommunication Services</t>
  </si>
  <si>
    <t>TRPCN 5.3 03/77- Trpcn</t>
  </si>
  <si>
    <t>US89356BAC28</t>
  </si>
  <si>
    <t>27588</t>
  </si>
  <si>
    <t>VW 4.625 PERP 06/28- Volkswagen intl fin</t>
  </si>
  <si>
    <t>XS1799939027</t>
  </si>
  <si>
    <t>10774</t>
  </si>
  <si>
    <t>WBD 4.279 03/15/32- Magal security systems ltd</t>
  </si>
  <si>
    <t>US55903VBC63</t>
  </si>
  <si>
    <t>11093</t>
  </si>
  <si>
    <t>Media</t>
  </si>
  <si>
    <t>AER 6.5 06/45- AER</t>
  </si>
  <si>
    <t>US00773HAA59</t>
  </si>
  <si>
    <t>27880</t>
  </si>
  <si>
    <t>BB+</t>
  </si>
  <si>
    <t>AY 4.125 06/28- AYR WELLNESS INC</t>
  </si>
  <si>
    <t>US04916WAA27</t>
  </si>
  <si>
    <t>89573</t>
  </si>
  <si>
    <t>BAYNGR 3.125 11/79 11/27- BAYNGR</t>
  </si>
  <si>
    <t>XS2077670342</t>
  </si>
  <si>
    <t>27887</t>
  </si>
  <si>
    <t>Pharmaceuticals &amp; Biotechnology</t>
  </si>
  <si>
    <t>BNP 6.875 PERP- BNP</t>
  </si>
  <si>
    <t>FR001400BBL21</t>
  </si>
  <si>
    <t>10053</t>
  </si>
  <si>
    <t>Ba1</t>
  </si>
  <si>
    <t>BNP 7.75 PERP- BNP Paribas Asset Manag</t>
  </si>
  <si>
    <t>USF1067PAC08</t>
  </si>
  <si>
    <t>12501</t>
  </si>
  <si>
    <t>BRITEL 8.375 09/28- BRITISH TELECOM</t>
  </si>
  <si>
    <t>XS2636324274</t>
  </si>
  <si>
    <t>10720</t>
  </si>
  <si>
    <t>CDW   3.25 2/29- CDWC</t>
  </si>
  <si>
    <t>US12513GBF54</t>
  </si>
  <si>
    <t>89859</t>
  </si>
  <si>
    <t>CQP 3.25 01/32- Cheniere Corpus christi holdings llc</t>
  </si>
  <si>
    <t>US16411QAN16</t>
  </si>
  <si>
    <t>27112</t>
  </si>
  <si>
    <t>CQP 4.5 10/29- Cheniere Corpus christi holdings llc</t>
  </si>
  <si>
    <t>US16411QAG64</t>
  </si>
  <si>
    <t>CREDIT SUISSE 6.5 08/23- CREDIT SUISSE</t>
  </si>
  <si>
    <t>XS0957135212</t>
  </si>
  <si>
    <t>10103</t>
  </si>
  <si>
    <t>F 6.125 05/15/28- Ford Motor Company</t>
  </si>
  <si>
    <t>XS2623496085</t>
  </si>
  <si>
    <t>10617</t>
  </si>
  <si>
    <t>Materials</t>
  </si>
  <si>
    <t>INTNED 7.5 PERP- Intned</t>
  </si>
  <si>
    <t>XS2585240984</t>
  </si>
  <si>
    <t>12851</t>
  </si>
  <si>
    <t>MATTEL 3.75 04/29- Mattel Inc</t>
  </si>
  <si>
    <t>US577081BF84</t>
  </si>
  <si>
    <t>12806</t>
  </si>
  <si>
    <t>MSCI 3.625 09/30 03/28- MSCI INC</t>
  </si>
  <si>
    <t>US55354GAK67</t>
  </si>
  <si>
    <t>11263</t>
  </si>
  <si>
    <t>NWSA 5.125 02/32- NWSA</t>
  </si>
  <si>
    <t>US65249BAB53</t>
  </si>
  <si>
    <t>89857</t>
  </si>
  <si>
    <t>RRX 6.4 4/2033- RRX 6.4 15/4/2033</t>
  </si>
  <si>
    <t>US758750AF08</t>
  </si>
  <si>
    <t>90179</t>
  </si>
  <si>
    <t>SWEDA 7.625 PERP- SWEDA 7.625 PERP</t>
  </si>
  <si>
    <t>XS2580715147</t>
  </si>
  <si>
    <t>90180</t>
  </si>
  <si>
    <t>VODAFONE 4.125 06/81- Vodafone Group</t>
  </si>
  <si>
    <t>US92857WBW91</t>
  </si>
  <si>
    <t>10475</t>
  </si>
  <si>
    <t>VODAFONE 6.25 10/78 10/24- Vodafone Group</t>
  </si>
  <si>
    <t>XS1888180640</t>
  </si>
  <si>
    <t>VODAFONE 6.5 08/84- Vodafone Group</t>
  </si>
  <si>
    <t>XS2630490717</t>
  </si>
  <si>
    <t>ZFFNGR 5.75 08/26- ZFFNGR 5.75 08/26</t>
  </si>
  <si>
    <t>XS2582404724</t>
  </si>
  <si>
    <t>90178</t>
  </si>
  <si>
    <t>ALLISON TRANS 3.75 01/31- allison</t>
  </si>
  <si>
    <t>US019736AG29</t>
  </si>
  <si>
    <t>27589</t>
  </si>
  <si>
    <t>Ba2</t>
  </si>
  <si>
    <t>ALLISON TRANSM 5.875 06/29- ALLISON TRANSMISSION</t>
  </si>
  <si>
    <t>US019736AF46</t>
  </si>
  <si>
    <t>27459</t>
  </si>
  <si>
    <t>CHARLES RIVER LAB 4 03/31- CHARLES RIVER LABORATORIES</t>
  </si>
  <si>
    <t>US159864AJ65</t>
  </si>
  <si>
    <t>28420</t>
  </si>
  <si>
    <t>BB</t>
  </si>
  <si>
    <t>F 6.1 08/32- Ford Motor Company</t>
  </si>
  <si>
    <t>US345370DB39</t>
  </si>
  <si>
    <t>F 7.35 11/27- Ford motor credit co LLC</t>
  </si>
  <si>
    <t>US345397C353</t>
  </si>
  <si>
    <t>27665</t>
  </si>
  <si>
    <t>GPK 3.75 02/30- GRAND PEAK</t>
  </si>
  <si>
    <t>US38869AAD90</t>
  </si>
  <si>
    <t>89720</t>
  </si>
  <si>
    <t>HESM 5.125 06/28- HESS MIDSTREAM PARTNERS LP</t>
  </si>
  <si>
    <t>US428104AA14</t>
  </si>
  <si>
    <t>28117</t>
  </si>
  <si>
    <t>HILTON DOMESTIC 4 05/31- HILTON DOMESTIC OPERATING</t>
  </si>
  <si>
    <t>US432833AL52</t>
  </si>
  <si>
    <t>2065</t>
  </si>
  <si>
    <t>SOCGEN 7.875 PERP- Societe Generale</t>
  </si>
  <si>
    <t>FR001400F877</t>
  </si>
  <si>
    <t>10863</t>
  </si>
  <si>
    <t>TELEFO 6.135 PER- TELEFONAKTIEBOL</t>
  </si>
  <si>
    <t>XS2582389156</t>
  </si>
  <si>
    <t>11259</t>
  </si>
  <si>
    <t>TELEFO 7.125 PERP- TELEFONICA EUROPE BV</t>
  </si>
  <si>
    <t>XS2462605671</t>
  </si>
  <si>
    <t>9008</t>
  </si>
  <si>
    <t>UAL 4.375 04/26- United Airlines</t>
  </si>
  <si>
    <t>US90932LAG23</t>
  </si>
  <si>
    <t>13230</t>
  </si>
  <si>
    <t>ASGN 4.625 15/05/2028- ASGN INC</t>
  </si>
  <si>
    <t>US00191UAA07</t>
  </si>
  <si>
    <t>1212123</t>
  </si>
  <si>
    <t>BACR 8.875- BARCLAYS CAPITAL INC</t>
  </si>
  <si>
    <t>XS2492482828</t>
  </si>
  <si>
    <t>9159</t>
  </si>
  <si>
    <t>CLH 6.375 02/31- CLH 6.375 02/31</t>
  </si>
  <si>
    <t>US184496AQ03</t>
  </si>
  <si>
    <t>90177</t>
  </si>
  <si>
    <t>Ba3</t>
  </si>
  <si>
    <t>LLOYDS 8.5- LLOYDS BANKING GROUP PLC</t>
  </si>
  <si>
    <t>XS2529511722</t>
  </si>
  <si>
    <t>28102</t>
  </si>
  <si>
    <t>LLOYDS 8.5 PERP_28- LLOYDS BANKING GROUP PLC</t>
  </si>
  <si>
    <t>XS2575900977</t>
  </si>
  <si>
    <t>MTCHII 4.125 08/30- MATCH GROUP INC</t>
  </si>
  <si>
    <t>US57665RAL06</t>
  </si>
  <si>
    <t>123122</t>
  </si>
  <si>
    <t>ATRFIN 2.625 09/27- Atrium Finance PLC</t>
  </si>
  <si>
    <t>XS2294495838</t>
  </si>
  <si>
    <t>27389</t>
  </si>
  <si>
    <t>B1</t>
  </si>
  <si>
    <t>CCO HOLDINGS 4.75 03/30 09/24- CCO HOLDINGS</t>
  </si>
  <si>
    <t>US1248EPCD32</t>
  </si>
  <si>
    <t>28047</t>
  </si>
  <si>
    <t>CHTR 7.375 03/31- CCO HOLDINGS</t>
  </si>
  <si>
    <t>US1248EPCT83</t>
  </si>
  <si>
    <t>EDF 6 PREP 01/26- ELEC DE FRANCE</t>
  </si>
  <si>
    <t>FR0011401728</t>
  </si>
  <si>
    <t>10781</t>
  </si>
  <si>
    <t>B+</t>
  </si>
  <si>
    <t>Electricite De Franc 5 01/26- Electricite DE France SA</t>
  </si>
  <si>
    <t>FR0011697028</t>
  </si>
  <si>
    <t>27129</t>
  </si>
  <si>
    <t>ORGNON 5.125 2031- CLEAN HARBORS INC</t>
  </si>
  <si>
    <t>US68622TAB70</t>
  </si>
  <si>
    <t>2061</t>
  </si>
  <si>
    <t>ATRSAV 3.625 04/2026- ATRIUM FINANCE ISSUER BV</t>
  </si>
  <si>
    <t>XS2338530467</t>
  </si>
  <si>
    <t>89292</t>
  </si>
  <si>
    <t>B3</t>
  </si>
  <si>
    <t>*ORA 2.5 07/27- אורמת תעשיות בע"מ</t>
  </si>
  <si>
    <t>US686688AB85</t>
  </si>
  <si>
    <t>520036716</t>
  </si>
  <si>
    <t>סה"כ תל אביב 35</t>
  </si>
  <si>
    <t>*או פי סי אנרגיה- או.פי.סי. אנרגיה בע"מ</t>
  </si>
  <si>
    <t>1141571</t>
  </si>
  <si>
    <t>*אורמת טכנולוגיות- אורמת טכנולגיות אינק</t>
  </si>
  <si>
    <t>1134402</t>
  </si>
  <si>
    <t>880326081</t>
  </si>
  <si>
    <t>*אנלייט אנרגיה- אנלייט אנרגיה מתחדשת בע"מ</t>
  </si>
  <si>
    <t>720011</t>
  </si>
  <si>
    <t>*אנרג'יקס- אנרג'יקס אנרגיות מתחדשות בע"מ</t>
  </si>
  <si>
    <t>1123355</t>
  </si>
  <si>
    <t>פניקס 1- הפניקס אחזקות בע"מ</t>
  </si>
  <si>
    <t>767012</t>
  </si>
  <si>
    <t>הראל השקעות- הראל השקעות בביטוח ושרותים פיננסים בע"מ</t>
  </si>
  <si>
    <t>585018</t>
  </si>
  <si>
    <t>אלביט מערכות- אלביט מערכות בע"מ</t>
  </si>
  <si>
    <t>1081124</t>
  </si>
  <si>
    <t>אשטרום קבוצה- קבוצת אשטרום</t>
  </si>
  <si>
    <t>1132315</t>
  </si>
  <si>
    <t>*שיכון ובינוי- שיכון ובינוי בע"מ</t>
  </si>
  <si>
    <t>1081942</t>
  </si>
  <si>
    <t>520036104</t>
  </si>
  <si>
    <t>דיסקונט א- בנק דיסקונט לישראל בע"מ</t>
  </si>
  <si>
    <t>691212</t>
  </si>
  <si>
    <t>520007030</t>
  </si>
  <si>
    <t>פועלים- בנק הפועלים בע"מ</t>
  </si>
  <si>
    <t>662577</t>
  </si>
  <si>
    <t>לאומי- בנק לאומי לישראל בע"מ</t>
  </si>
  <si>
    <t>604611</t>
  </si>
  <si>
    <t>מזרחי טפחות- בנק מזרחי טפחות בע"מ</t>
  </si>
  <si>
    <t>695437</t>
  </si>
  <si>
    <t>בינלאומי 5- הבנק הבינלאומי הראשון לישראל בע"מ</t>
  </si>
  <si>
    <t>593038</t>
  </si>
  <si>
    <t>520029083</t>
  </si>
  <si>
    <t>*אלקטרה- אלקטרה בע"מ</t>
  </si>
  <si>
    <t>739037</t>
  </si>
  <si>
    <t>חברה לישראל- החברה לישראל בע"מ</t>
  </si>
  <si>
    <t>576017</t>
  </si>
  <si>
    <t>520028010</t>
  </si>
  <si>
    <t>אנרג'יאן- Energean plc</t>
  </si>
  <si>
    <t>1155290</t>
  </si>
  <si>
    <t>1762</t>
  </si>
  <si>
    <t>ניו-מד אנרג'י יהש- ניו-מד אנרג'י- שותפות מוגבלת</t>
  </si>
  <si>
    <t>475020</t>
  </si>
  <si>
    <t>550013098</t>
  </si>
  <si>
    <t>דלק קבוצה- קבוצת דלק בע"מ</t>
  </si>
  <si>
    <t>1084128</t>
  </si>
  <si>
    <t>520044322</t>
  </si>
  <si>
    <t>*איי.סי.אל- איי.סי.אל גרופ בע"מ (דואלי)</t>
  </si>
  <si>
    <t>281014</t>
  </si>
  <si>
    <t>טאואר- טאואר סמיקונדקטור בע"מ</t>
  </si>
  <si>
    <t>1082379</t>
  </si>
  <si>
    <t>520041997</t>
  </si>
  <si>
    <t>מוליכים למחצה</t>
  </si>
  <si>
    <t>*נובה- נובה מכשירי מדידה בע"מ</t>
  </si>
  <si>
    <t>1084557</t>
  </si>
  <si>
    <t>511812463</t>
  </si>
  <si>
    <t>*שטראוס- שטראוס גרופ בע"מ</t>
  </si>
  <si>
    <t>746016</t>
  </si>
  <si>
    <t>520003781</t>
  </si>
  <si>
    <t>מזון</t>
  </si>
  <si>
    <t>*שפיר- שפיר הנדסה ותעשיה בע"מ</t>
  </si>
  <si>
    <t>1133875</t>
  </si>
  <si>
    <t>אירפורט סיטי- איירפורט סיטי בע"מ</t>
  </si>
  <si>
    <t>1095835</t>
  </si>
  <si>
    <t>אלוני חץ- אלוני-חץ נכסים והשקעות בע"מ</t>
  </si>
  <si>
    <t>390013</t>
  </si>
  <si>
    <t>520038506</t>
  </si>
  <si>
    <t>אמות- אמות השקעות בע"מ</t>
  </si>
  <si>
    <t>1097278</t>
  </si>
  <si>
    <t>*ביג- ביג מרכזי קניות (2004) בע"מ</t>
  </si>
  <si>
    <t>1097260</t>
  </si>
  <si>
    <t>*מבנה  - מבנה נדל"ן (כ.ד)  בע"מ</t>
  </si>
  <si>
    <t>226019</t>
  </si>
  <si>
    <t>*מליסרון- מליסרון בע"מ</t>
  </si>
  <si>
    <t>323014</t>
  </si>
  <si>
    <t>עזריאלי קבוצה- קבוצת עזריאלי בע"מ (לשעבר קנית מימון)</t>
  </si>
  <si>
    <t>1119478</t>
  </si>
  <si>
    <t>טבע- טבע תעשיות פרמצבטיות בע"מ</t>
  </si>
  <si>
    <t>629014</t>
  </si>
  <si>
    <t>נייס- נייס מערכות בע"מ</t>
  </si>
  <si>
    <t>273011</t>
  </si>
  <si>
    <t>520036872</t>
  </si>
  <si>
    <t>בזק- בזק החברה הישראלית לתקשורת בע"מ</t>
  </si>
  <si>
    <t>230011</t>
  </si>
  <si>
    <t>סה"כ תל אביב 90</t>
  </si>
  <si>
    <t>דלתא גליל- דלתא-גליל תעשיות בע"מ</t>
  </si>
  <si>
    <t>627034</t>
  </si>
  <si>
    <t>520025602</t>
  </si>
  <si>
    <t>בזן- בתי זקוק לנפט בע"מ</t>
  </si>
  <si>
    <t>2590248</t>
  </si>
  <si>
    <t>משק אנרגיה- משק אנרגיה-אנרגיות מתחדשות בע"מ</t>
  </si>
  <si>
    <t>1166974</t>
  </si>
  <si>
    <t>*פז נפט- פז חברת הנפט בע"מ</t>
  </si>
  <si>
    <t>1100007</t>
  </si>
  <si>
    <t>*נופר אנרגי- ע.י נופר אנרגי' בע"מ</t>
  </si>
  <si>
    <t>1170877</t>
  </si>
  <si>
    <t>*דוראל אנרגיה- קבוצת דוראל משאבי אנרגיה מתחדשת בעמ</t>
  </si>
  <si>
    <t>1166768</t>
  </si>
  <si>
    <t>515364891</t>
  </si>
  <si>
    <t>*מימון ישיר- מימון ישיר מקבוצת ישיר 2006 בע"מ</t>
  </si>
  <si>
    <t>1168186</t>
  </si>
  <si>
    <t>איידיאיי ביטוח- איי.די.איי. חברה לביטוח בע"מ</t>
  </si>
  <si>
    <t>1129501</t>
  </si>
  <si>
    <t>513910703</t>
  </si>
  <si>
    <t>כלל עסקי ביטוח- כלל החזקות עסקי ביטוח בע"מ</t>
  </si>
  <si>
    <t>224014</t>
  </si>
  <si>
    <t>מנורה מבטחים החזקות- מנורה מבטחים החזקות בע"מ</t>
  </si>
  <si>
    <t>566018</t>
  </si>
  <si>
    <t>520007469</t>
  </si>
  <si>
    <t>*אזורים- אזורים-חברה להשקעות בפתוח ובבנין בע"מ</t>
  </si>
  <si>
    <t>715011</t>
  </si>
  <si>
    <t>*אפריקה מגורים- אפריקה ישראל מגורים בע"מ</t>
  </si>
  <si>
    <t>1097948</t>
  </si>
  <si>
    <t>דניה סיבוס- דניה סיבוס בע"מ</t>
  </si>
  <si>
    <t>1173137</t>
  </si>
  <si>
    <t>512569237</t>
  </si>
  <si>
    <t>*דמרי- י.ח.דמרי בניה ופיתוח בע"מ</t>
  </si>
  <si>
    <t>1090315</t>
  </si>
  <si>
    <t>*ישראל קנדה- ישראל קנדה (ט.ר) בעמ</t>
  </si>
  <si>
    <t>434019</t>
  </si>
  <si>
    <t>520039298</t>
  </si>
  <si>
    <t>פרשקובסקי- פרשקובסקי השקעות ובניין בע"מ</t>
  </si>
  <si>
    <t>1102128</t>
  </si>
  <si>
    <t>513817817</t>
  </si>
  <si>
    <t>פיבי- פ.י.ב.י. אחזקות בע"מ</t>
  </si>
  <si>
    <t>763011</t>
  </si>
  <si>
    <t>520029026</t>
  </si>
  <si>
    <t>אקויטל- אקויטל בע"מ</t>
  </si>
  <si>
    <t>755017</t>
  </si>
  <si>
    <t>520030859</t>
  </si>
  <si>
    <t>*ג'נריישן קפיטל- ג'נריישן קפיטל בע"מ</t>
  </si>
  <si>
    <t>1156926</t>
  </si>
  <si>
    <t>*ערד- ערד השקעות ופתוח תעשיה בע"מ</t>
  </si>
  <si>
    <t>731018</t>
  </si>
  <si>
    <t>520025198</t>
  </si>
  <si>
    <t>*ישראמקו יהש- ישראמקו נגב 2 שותפות מוגבלת</t>
  </si>
  <si>
    <t>232017</t>
  </si>
  <si>
    <t>נאוויטס פט יהש- נאוויטס פטרוליום, שותפות מוגבלת</t>
  </si>
  <si>
    <t>1141969</t>
  </si>
  <si>
    <t>550263107</t>
  </si>
  <si>
    <t>*נפטא- נפטא חברה ישראלית לנפט בע"מ</t>
  </si>
  <si>
    <t>643015</t>
  </si>
  <si>
    <t>520020942</t>
  </si>
  <si>
    <t>רציו יהש- רציו חיפושי נפט (1992) - שותפות מוגבלת</t>
  </si>
  <si>
    <t>394015</t>
  </si>
  <si>
    <t>550012777</t>
  </si>
  <si>
    <t>*פלסאון תעשיות- פלסאון תעשיות בע"מ</t>
  </si>
  <si>
    <t>1081603</t>
  </si>
  <si>
    <t>520042912</t>
  </si>
  <si>
    <t>*קמטק- קמטק בע"מ</t>
  </si>
  <si>
    <t>1095264</t>
  </si>
  <si>
    <t>511235434</t>
  </si>
  <si>
    <t>תורפז תעשיות- תורפז תעשיות בעמ</t>
  </si>
  <si>
    <t>1175611</t>
  </si>
  <si>
    <t>514574524</t>
  </si>
  <si>
    <t>*פתאל החזקות- פתאל החזקות 1998 בע"מ</t>
  </si>
  <si>
    <t>1143429</t>
  </si>
  <si>
    <t>דיפלומט- דיפלומט אחזקות בע"מ</t>
  </si>
  <si>
    <t>1173491</t>
  </si>
  <si>
    <t>510400740</t>
  </si>
  <si>
    <t>*סקופ- קבוצת סקופ מתכות בע"מ</t>
  </si>
  <si>
    <t>288019</t>
  </si>
  <si>
    <t>520037425</t>
  </si>
  <si>
    <t>*תדיראן הולדינגס- תדיראן גרופ בע"מ</t>
  </si>
  <si>
    <t>258012</t>
  </si>
  <si>
    <t>520036732</t>
  </si>
  <si>
    <t>*אינרום- אינרום תעשיות בנייה בע"מ</t>
  </si>
  <si>
    <t>1132356</t>
  </si>
  <si>
    <t>515001659</t>
  </si>
  <si>
    <t>קרן אלקטרה נדלן- אלקטרה נדל"ן בע"מ</t>
  </si>
  <si>
    <t>1094044</t>
  </si>
  <si>
    <t>510607328</t>
  </si>
  <si>
    <t>ארגו פרופרטיז אן. וי- ארגו פרופרטיז אן. וי</t>
  </si>
  <si>
    <t>1175371</t>
  </si>
  <si>
    <t>70252750</t>
  </si>
  <si>
    <t>*ג'י סיטי- ג'י סיטי בע"מ</t>
  </si>
  <si>
    <t>126011</t>
  </si>
  <si>
    <t>סאמיט- סאמיט אחזקות נדל"ן בע"מ</t>
  </si>
  <si>
    <t>1081686</t>
  </si>
  <si>
    <t>520043720</t>
  </si>
  <si>
    <t>ישרס- ישרס חברה להשקעות בע"מ</t>
  </si>
  <si>
    <t>613034</t>
  </si>
  <si>
    <t>מגדלי תיכון- מגדלי הים התיכון</t>
  </si>
  <si>
    <t>1131523</t>
  </si>
  <si>
    <t>512719485</t>
  </si>
  <si>
    <t>*מגה אור- מגה אור החזקות בע"מ</t>
  </si>
  <si>
    <t>1104488</t>
  </si>
  <si>
    <t>מניבים ריט- מניבים קרן הריט החדשה בע"מ</t>
  </si>
  <si>
    <t>1140573</t>
  </si>
  <si>
    <t>*רבוע נדלן- רבוע כחול נדל"ן בע"מ</t>
  </si>
  <si>
    <t>1098565</t>
  </si>
  <si>
    <t>*ריט 1- ריט 1 בע"מ</t>
  </si>
  <si>
    <t>1098920</t>
  </si>
  <si>
    <t>*ורידיס אינווירונמנט- ורידיס אינווירונמנט בע"מ</t>
  </si>
  <si>
    <t>1176387</t>
  </si>
  <si>
    <t>515935807</t>
  </si>
  <si>
    <t>*מיטרוניקס- מיטרוניקס בע"מ</t>
  </si>
  <si>
    <t>1091065</t>
  </si>
  <si>
    <t>511527202</t>
  </si>
  <si>
    <t>רובוטיקה ותלת מימד</t>
  </si>
  <si>
    <t>*אלקטרה צריכה- אלקטרה מוצרי צריכה בע"מ</t>
  </si>
  <si>
    <t>5010129</t>
  </si>
  <si>
    <t>520039967</t>
  </si>
  <si>
    <t>*מ. יוחננוף- יוחננוף</t>
  </si>
  <si>
    <t>1161264</t>
  </si>
  <si>
    <t>511344186</t>
  </si>
  <si>
    <t>פוקס- ויזל- פוקס-ויזל בע"מ</t>
  </si>
  <si>
    <t>1087022</t>
  </si>
  <si>
    <t>512157603</t>
  </si>
  <si>
    <t>ריטיילורס- ריטיילורס בע"מ</t>
  </si>
  <si>
    <t>1175488</t>
  </si>
  <si>
    <t>514211457</t>
  </si>
  <si>
    <t>רמי לוי- רשת חנויות רמי לוי שיווק השיקמה 2006 בע"מ</t>
  </si>
  <si>
    <t>1104249</t>
  </si>
  <si>
    <t>513770669</t>
  </si>
  <si>
    <t>*שופרסל- שופר-סל בע"מ</t>
  </si>
  <si>
    <t>777037</t>
  </si>
  <si>
    <t>*וואן טכנולוגיות תוכנה- וואן טכנולוגיות תוכנה(או.אס.טי)בע"מ</t>
  </si>
  <si>
    <t>161018</t>
  </si>
  <si>
    <t>520034695</t>
  </si>
  <si>
    <t>שירותי מידע</t>
  </si>
  <si>
    <t>*חילן טק- חילן בע"מ</t>
  </si>
  <si>
    <t>1084698</t>
  </si>
  <si>
    <t>520039942</t>
  </si>
  <si>
    <t>*מטריקס- מטריקס אי.טי בע"מ</t>
  </si>
  <si>
    <t>445015</t>
  </si>
  <si>
    <t>520039413</t>
  </si>
  <si>
    <t>*דנאל כא- דנאל (אדיר יהושע) בע"מ</t>
  </si>
  <si>
    <t>314013</t>
  </si>
  <si>
    <t>520037565</t>
  </si>
  <si>
    <t>*נובולוג- נובולוג פארם אפ 1966 בע"מ</t>
  </si>
  <si>
    <t>1140151</t>
  </si>
  <si>
    <t>510475312</t>
  </si>
  <si>
    <t>אלטשולר פיננסים- אלטשולר שחם פיננסים בע"מ</t>
  </si>
  <si>
    <t>1184936</t>
  </si>
  <si>
    <t>516508603</t>
  </si>
  <si>
    <t>ישראכרט- ישראכרט בע"מ</t>
  </si>
  <si>
    <t>1157403</t>
  </si>
  <si>
    <t>510706153</t>
  </si>
  <si>
    <t>נאייקס בעמ- נאייקס בע"מ</t>
  </si>
  <si>
    <t>1175116</t>
  </si>
  <si>
    <t>513639013</t>
  </si>
  <si>
    <t>פריון נטוורק- פריון נטוורק בע"מ לשעבר אינקרדימייל</t>
  </si>
  <si>
    <t>1095819</t>
  </si>
  <si>
    <t>512849498</t>
  </si>
  <si>
    <t>*פרטנר- חברת פרטנר תקשורת בע"מ</t>
  </si>
  <si>
    <t>1083484</t>
  </si>
  <si>
    <t>*סלקום- סלקום ישראל בע"מ</t>
  </si>
  <si>
    <t>1101534</t>
  </si>
  <si>
    <t>סה"כ מניות היתר</t>
  </si>
  <si>
    <t>אקוואריוס מנועים- אקוואריוס מנועים (א.מ) בע"מ</t>
  </si>
  <si>
    <t>1170240</t>
  </si>
  <si>
    <t>515114429</t>
  </si>
  <si>
    <t>אלקטרוניקה ואופטיקה</t>
  </si>
  <si>
    <t>*ארד- ארד בע"מ</t>
  </si>
  <si>
    <t>1091651</t>
  </si>
  <si>
    <t>510007800</t>
  </si>
  <si>
    <t>*סופרגז- סופרגז אנרגיה בע"מ</t>
  </si>
  <si>
    <t>1166917</t>
  </si>
  <si>
    <t>516077989</t>
  </si>
  <si>
    <t>שיכון ובינוי אנרגיה- שיכון ובינוי אנרגיה בע"מ</t>
  </si>
  <si>
    <t>1188242</t>
  </si>
  <si>
    <t>510459928</t>
  </si>
  <si>
    <t>אלומיי קפיטל- אלומיי קפיטל בע"מ</t>
  </si>
  <si>
    <t>1082635</t>
  </si>
  <si>
    <t>אקונרג'י- אקונרג'י אנרגיה מתחדשת בע"מ</t>
  </si>
  <si>
    <t>1178334</t>
  </si>
  <si>
    <t>516339777</t>
  </si>
  <si>
    <t>טראלייט- טראלייט בע"מ</t>
  </si>
  <si>
    <t>1180173</t>
  </si>
  <si>
    <t>516414679</t>
  </si>
  <si>
    <t>*סולגרין- סולגרין בע"מ</t>
  </si>
  <si>
    <t>1102235</t>
  </si>
  <si>
    <t>512882747</t>
  </si>
  <si>
    <t>*פנינסולה- קבוצת פנינסולה בע"מ</t>
  </si>
  <si>
    <t>333013</t>
  </si>
  <si>
    <t>520033713</t>
  </si>
  <si>
    <t>קמהדע- קמהדע בע"מ</t>
  </si>
  <si>
    <t>1094119</t>
  </si>
  <si>
    <t>511524605</t>
  </si>
  <si>
    <t>ביוטכנולוגיה</t>
  </si>
  <si>
    <t>אקרו קבוצה- אקרו קבוצה</t>
  </si>
  <si>
    <t>1184902</t>
  </si>
  <si>
    <t>*לוינשטין- משולם לוינשטין הנדסה וקבלנות בע"מ</t>
  </si>
  <si>
    <t>573014</t>
  </si>
  <si>
    <t>520033424</t>
  </si>
  <si>
    <t>פלאזה סנטר- פלאזה סנטרס</t>
  </si>
  <si>
    <t>1109917</t>
  </si>
  <si>
    <t>33248324</t>
  </si>
  <si>
    <t>קרסו נדלן- קרסו נדלן בע"מ</t>
  </si>
  <si>
    <t>1187962</t>
  </si>
  <si>
    <t>*רימון ( מועמדת)- רימון שירותי ייעוץ וניהול בע"מ</t>
  </si>
  <si>
    <t>1178722</t>
  </si>
  <si>
    <t>512467994</t>
  </si>
  <si>
    <t>*או.אר.טי- או.אר.טי.טכנולוגיות בע"מ</t>
  </si>
  <si>
    <t>1086230</t>
  </si>
  <si>
    <t>513057588</t>
  </si>
  <si>
    <t>השקעות בהי-טק</t>
  </si>
  <si>
    <t>אלרון- אלרון תעשיה אלקטרונית בע"מ</t>
  </si>
  <si>
    <t>749077</t>
  </si>
  <si>
    <t>520028036</t>
  </si>
  <si>
    <t>*איי ספאק 1- איי ספאק 1 בע"מ</t>
  </si>
  <si>
    <t>1179589</t>
  </si>
  <si>
    <t>516247772</t>
  </si>
  <si>
    <t>אמיליה פיתוח- אמיליה פיתוח (מ.עו.פ) בע"מ</t>
  </si>
  <si>
    <t>589010</t>
  </si>
  <si>
    <t>520014846</t>
  </si>
  <si>
    <t>*אפקון החזקות- אפקון החזקות בע"מ</t>
  </si>
  <si>
    <t>578013</t>
  </si>
  <si>
    <t>520033473</t>
  </si>
  <si>
    <t>*קיסטון ריט- קיסטון ריט בע"מ</t>
  </si>
  <si>
    <t>1175934</t>
  </si>
  <si>
    <t>515983476</t>
  </si>
  <si>
    <t>*קרדן אן.וי.- קרדן אן.וי.</t>
  </si>
  <si>
    <t>1087949</t>
  </si>
  <si>
    <t>*מספנות ישראל- תעשיות מספנות ישראל בע"מ</t>
  </si>
  <si>
    <t>1168533</t>
  </si>
  <si>
    <t>516084753</t>
  </si>
  <si>
    <t>*דלק תמלוגים- תומר תמלוגי אנרגיה (2012)  בע"מ</t>
  </si>
  <si>
    <t>1129493</t>
  </si>
  <si>
    <t>514837111</t>
  </si>
  <si>
    <t>*תמר פטרוליום- תמר פטרוליום בעמ</t>
  </si>
  <si>
    <t>1141357</t>
  </si>
  <si>
    <t>*אלספק- אלספק הנדסה בע"מ</t>
  </si>
  <si>
    <t>1090364</t>
  </si>
  <si>
    <t>511297541</t>
  </si>
  <si>
    <t>חשמל</t>
  </si>
  <si>
    <t>*גולן פלסטיק- גולן מוצרי פלסטיק בע"מ</t>
  </si>
  <si>
    <t>1091933</t>
  </si>
  <si>
    <t>513029975</t>
  </si>
  <si>
    <t>*גניגר- גניגר מפעלי פלסטיק בע"מ</t>
  </si>
  <si>
    <t>1095892</t>
  </si>
  <si>
    <t>512416991</t>
  </si>
  <si>
    <t>פלסטופיל- חברת פלסטופיל הזורע בע"מ</t>
  </si>
  <si>
    <t>1092840</t>
  </si>
  <si>
    <t>513681247</t>
  </si>
  <si>
    <t>*פולירם- פולירם תעשיות פלסטיק בע"מ</t>
  </si>
  <si>
    <t>1170216</t>
  </si>
  <si>
    <t>515251593</t>
  </si>
  <si>
    <t>*פלרם- פלרם (1990) תעשיות בע"מ</t>
  </si>
  <si>
    <t>644013</t>
  </si>
  <si>
    <t>520039843</t>
  </si>
  <si>
    <t>*רבל- רבל אי.סי.אס. בע"מ</t>
  </si>
  <si>
    <t>1103878</t>
  </si>
  <si>
    <t>513506329</t>
  </si>
  <si>
    <t>*רימוני- רימוני תעשיות בע"מ</t>
  </si>
  <si>
    <t>1080456</t>
  </si>
  <si>
    <t>520041823</t>
  </si>
  <si>
    <t>*רם-און- רם-און השקעות והחזקות (1999) בע"מ</t>
  </si>
  <si>
    <t>1090943</t>
  </si>
  <si>
    <t>512776964</t>
  </si>
  <si>
    <t>*זנלכל- זנלכל בע"מ</t>
  </si>
  <si>
    <t>130013</t>
  </si>
  <si>
    <t>520034208</t>
  </si>
  <si>
    <t>מהדרין- מהדרין בע"מ</t>
  </si>
  <si>
    <t>686014</t>
  </si>
  <si>
    <t>520018482</t>
  </si>
  <si>
    <t>*קרור  1- קרור אחזקות בע"מ</t>
  </si>
  <si>
    <t>621011</t>
  </si>
  <si>
    <t>520001546</t>
  </si>
  <si>
    <t>פלסאנמור- פלסאנמור בע"מ</t>
  </si>
  <si>
    <t>1176700</t>
  </si>
  <si>
    <t>515139129</t>
  </si>
  <si>
    <t>מכשור רפואי</t>
  </si>
  <si>
    <t>ישרוטל- ישרוטל בע"מ</t>
  </si>
  <si>
    <t>1080985</t>
  </si>
  <si>
    <t>520042482</t>
  </si>
  <si>
    <t>אייקון גרופ בעמ- אייקון גרופ בע"מ</t>
  </si>
  <si>
    <t>1182484</t>
  </si>
  <si>
    <t>513955252</t>
  </si>
  <si>
    <t>אילקס מדיקל- אילקס מדיקל בע"מ</t>
  </si>
  <si>
    <t>1080753</t>
  </si>
  <si>
    <t>520042219</t>
  </si>
  <si>
    <t>*ביכורי השדה דרום שיווק- בכורי שדה (אחזקות) בע"מ</t>
  </si>
  <si>
    <t>1172618</t>
  </si>
  <si>
    <t>512402538</t>
  </si>
  <si>
    <t>*מנדלסוןתשת- מנדלסון תשתיות ותעשיות בע"מ</t>
  </si>
  <si>
    <t>1129444</t>
  </si>
  <si>
    <t>513660373</t>
  </si>
  <si>
    <t>*בית שמש- מנועי בית שמש אחזקות (1997) בע"מ</t>
  </si>
  <si>
    <t>1081561</t>
  </si>
  <si>
    <t>520043480</t>
  </si>
  <si>
    <t>קבוצת אקרשטיין- קבוצת אקרשטיין בע"מ</t>
  </si>
  <si>
    <t>1176205</t>
  </si>
  <si>
    <t>512714494</t>
  </si>
  <si>
    <t>*קליל- קליל תעשיות בע"מ</t>
  </si>
  <si>
    <t>797035</t>
  </si>
  <si>
    <t>520032442</t>
  </si>
  <si>
    <t>תדיר גן- תדיר-גן (מוצרים מדוייקים) 1993 בע"מ</t>
  </si>
  <si>
    <t>1090141</t>
  </si>
  <si>
    <t>511870891</t>
  </si>
  <si>
    <t>*אדגר- אדגר השקעות ופיתוח בע"מ</t>
  </si>
  <si>
    <t>1820083</t>
  </si>
  <si>
    <t>520035171</t>
  </si>
  <si>
    <t>ריט אזורים ליווינג- ריט אזורים - ה.פ ליווינג בע"מ</t>
  </si>
  <si>
    <t>1162775</t>
  </si>
  <si>
    <t>*אבגול- אבגול תעשיות 1953 בע"מ</t>
  </si>
  <si>
    <t>1100957</t>
  </si>
  <si>
    <t>510119068</t>
  </si>
  <si>
    <t>עץ, נייר ודפוס</t>
  </si>
  <si>
    <t>על בד- עלבד משואות יצחק בע"מ</t>
  </si>
  <si>
    <t>625012</t>
  </si>
  <si>
    <t>520040205</t>
  </si>
  <si>
    <t>*טופ גאם- טופ גאם</t>
  </si>
  <si>
    <t>1179142</t>
  </si>
  <si>
    <t>513561399</t>
  </si>
  <si>
    <t>פודטק</t>
  </si>
  <si>
    <t>אלקטריאון- אלקטריאון וירלס</t>
  </si>
  <si>
    <t>368019</t>
  </si>
  <si>
    <t>520038126</t>
  </si>
  <si>
    <t>*ברנמילר- ברנמילר אנרג'י בע"מ</t>
  </si>
  <si>
    <t>1141530</t>
  </si>
  <si>
    <t>514720374</t>
  </si>
  <si>
    <t>*ג'נסל- ג'נסל בע"מ</t>
  </si>
  <si>
    <t>1169689</t>
  </si>
  <si>
    <t>514579887</t>
  </si>
  <si>
    <t>*הום ביוגז- הום ביוגז בע"מ</t>
  </si>
  <si>
    <t>1172204</t>
  </si>
  <si>
    <t>514739325</t>
  </si>
  <si>
    <t>*נוסטרומו- נוסטרומו אנרגיה לימיטד</t>
  </si>
  <si>
    <t>1129451</t>
  </si>
  <si>
    <t>1522277</t>
  </si>
  <si>
    <t>*פינרג'י- פינרג'י בע"מ</t>
  </si>
  <si>
    <t>1172360</t>
  </si>
  <si>
    <t>514354786</t>
  </si>
  <si>
    <t>אקופיה סיינטיפיק- אקופיה סיינטיפיק</t>
  </si>
  <si>
    <t>1169895</t>
  </si>
  <si>
    <t>514856772</t>
  </si>
  <si>
    <t>*הייקון מערכות- הייקון מערכות בע"מ</t>
  </si>
  <si>
    <t>1169945</t>
  </si>
  <si>
    <t>514347160</t>
  </si>
  <si>
    <t>*מאסיבית טכנולוגיות הדפסה תלת מימד- מאסיבית טכנולוגיות הדפסה תלת מימד בע"מ</t>
  </si>
  <si>
    <t>1172972</t>
  </si>
  <si>
    <t>514919810</t>
  </si>
  <si>
    <t>המשביר 365- המשביר 365</t>
  </si>
  <si>
    <t>1104959</t>
  </si>
  <si>
    <t>513389270</t>
  </si>
  <si>
    <t>טרמינל איקס אונליין בעמ- טרמינל איקס אונליין בע"מ</t>
  </si>
  <si>
    <t>1178714</t>
  </si>
  <si>
    <t>515722536</t>
  </si>
  <si>
    <t>מקס סטוק- מקס סטוק בע"מ</t>
  </si>
  <si>
    <t>1168558</t>
  </si>
  <si>
    <t>513618967</t>
  </si>
  <si>
    <t>*אוברסיז מניה- אוברסיז קומרס בע"מ</t>
  </si>
  <si>
    <t>1139617</t>
  </si>
  <si>
    <t>510490071</t>
  </si>
  <si>
    <t>*אוריין- אוריין ש.מ. בע"מ</t>
  </si>
  <si>
    <t>1103506</t>
  </si>
  <si>
    <t>511068256</t>
  </si>
  <si>
    <t>*אמנת- אמנת ניהול ומערכות בע"מ</t>
  </si>
  <si>
    <t>654012</t>
  </si>
  <si>
    <t>520040833</t>
  </si>
  <si>
    <t>*גי וואן- ג'י וואן פתרונות אבטחה בע"מ</t>
  </si>
  <si>
    <t>1156280</t>
  </si>
  <si>
    <t>510095987</t>
  </si>
  <si>
    <t>*לודן- לודן חברה להנדסה בע"מ</t>
  </si>
  <si>
    <t>1081439</t>
  </si>
  <si>
    <t>520043381</t>
  </si>
  <si>
    <t>גמא ניהול וסליקה בעמ- גמא ניהול וסליקה בע"מ</t>
  </si>
  <si>
    <t>1177484</t>
  </si>
  <si>
    <t>*גלאסבוקס- גלאסבוקס בע"מ</t>
  </si>
  <si>
    <t>1176288</t>
  </si>
  <si>
    <t>514525260</t>
  </si>
  <si>
    <t>*סיפיה וויזן- סיפיה ווז'ן בע"מ</t>
  </si>
  <si>
    <t>1181932</t>
  </si>
  <si>
    <t>513476010</t>
  </si>
  <si>
    <t>*רייזור לאבס- רייזור לאבס בע"מ</t>
  </si>
  <si>
    <t>1172527</t>
  </si>
  <si>
    <t>515369296</t>
  </si>
  <si>
    <t>סה"כ call 001 אופציות</t>
  </si>
  <si>
    <t>MOBILEYE NV- Mobileye NV</t>
  </si>
  <si>
    <t>nl0010831061</t>
  </si>
  <si>
    <t>NYSE</t>
  </si>
  <si>
    <t>560030876</t>
  </si>
  <si>
    <t>Kornit Digital ltd- קורנית דיגיטל בע"מ</t>
  </si>
  <si>
    <t>IL0011216723</t>
  </si>
  <si>
    <t>NASDAQ</t>
  </si>
  <si>
    <t>513195420</t>
  </si>
  <si>
    <t>FIVERR INTERNATIONAL LTD- פייבר אינטרנשיונל בע"מ</t>
  </si>
  <si>
    <t>IL0011582033</t>
  </si>
  <si>
    <t>514440874</t>
  </si>
  <si>
    <t>INMODE LTD- אינמוד בע"מ</t>
  </si>
  <si>
    <t>IL0011595993</t>
  </si>
  <si>
    <t>514073618</t>
  </si>
  <si>
    <t>Health Care Equipment &amp; Services</t>
  </si>
  <si>
    <t>SOL GEL TECHNOLOGIES LTD- SOL GEL TECHNOLOGIES</t>
  </si>
  <si>
    <t>IL0011417206</t>
  </si>
  <si>
    <t>512544693</t>
  </si>
  <si>
    <t>UROGEN PHARMA LTD- יורוג'ן פארמה בעמ</t>
  </si>
  <si>
    <t>IL0011407140</t>
  </si>
  <si>
    <t>513537621</t>
  </si>
  <si>
    <t>GLOBAL E ONLINE LTD- גלובל -אי אונליין בע"מ</t>
  </si>
  <si>
    <t>IL0011741688</t>
  </si>
  <si>
    <t>514889534</t>
  </si>
  <si>
    <t>Retailing</t>
  </si>
  <si>
    <t>SOLAREDGE TECHNOLOGI- סולראדג' טכנולוגיות בע"מ</t>
  </si>
  <si>
    <t>US83417M1045</t>
  </si>
  <si>
    <t>JFROG- JFROG LTD</t>
  </si>
  <si>
    <t>IL0011684185</t>
  </si>
  <si>
    <t>514130491</t>
  </si>
  <si>
    <t>MONDAY.COM LTD- MONDAY.COM LTD</t>
  </si>
  <si>
    <t>IL0011762130</t>
  </si>
  <si>
    <t>514025428</t>
  </si>
  <si>
    <t>RISKIFIED- Riskified Ltd</t>
  </si>
  <si>
    <t>IL0011786493</t>
  </si>
  <si>
    <t>514844117</t>
  </si>
  <si>
    <t>SIMILARWEB LTD- similarweb ltd</t>
  </si>
  <si>
    <t>IL0011751653</t>
  </si>
  <si>
    <t>514244714</t>
  </si>
  <si>
    <t>SPLITIT PAYMENTS- SPLITIT PAYMENTS</t>
  </si>
  <si>
    <t>IL0011570806</t>
  </si>
  <si>
    <t>514193291</t>
  </si>
  <si>
    <t>Wix.Com Ltd- וויקס.קום בע"מ</t>
  </si>
  <si>
    <t>IL0011301780</t>
  </si>
  <si>
    <t>513881177</t>
  </si>
  <si>
    <t>CYBERARK SOFTWAR- סייברארק תוכנה בע"מ</t>
  </si>
  <si>
    <t>il0011334468</t>
  </si>
  <si>
    <t>512291642</t>
  </si>
  <si>
    <t>Check Point Software- צ'ק פוינט</t>
  </si>
  <si>
    <t>IL0010824113</t>
  </si>
  <si>
    <t>520042821</t>
  </si>
  <si>
    <t>ARBE ROBOTICS- ARBE ROBOTICS</t>
  </si>
  <si>
    <t>IL0011796625</t>
  </si>
  <si>
    <t>515333128</t>
  </si>
  <si>
    <t>INNOVIZ TECHNOLOGIES LTD- INNOVIZ TECHNOLOGIES KTS 8097</t>
  </si>
  <si>
    <t>IL0011745804</t>
  </si>
  <si>
    <t>515382422</t>
  </si>
  <si>
    <t>STRATASYS- Stratasys Ltd</t>
  </si>
  <si>
    <t>IL0011267213</t>
  </si>
  <si>
    <t>512607698</t>
  </si>
  <si>
    <t>ZIM US Equity- צים שירותי ספנות משולבים בע"מ</t>
  </si>
  <si>
    <t>IL0065100930</t>
  </si>
  <si>
    <t>520015041</t>
  </si>
  <si>
    <t>PAYONEER GLOBAL INC- PAYONEER GLOBAL</t>
  </si>
  <si>
    <t>US70451X1046</t>
  </si>
  <si>
    <t>90240</t>
  </si>
  <si>
    <t>*ORMAT TECHNOLOGIES INC- אורמת טכנולגיות אינק</t>
  </si>
  <si>
    <t>US6866881021</t>
  </si>
  <si>
    <t>ELBIT SYSTEMS LTD- אלביט מערכות בע"מ</t>
  </si>
  <si>
    <t>IL0010811243</t>
  </si>
  <si>
    <t>Tower semiconductor- טאואר סמיקונדקטור בע"מ</t>
  </si>
  <si>
    <t>IL0010823792</t>
  </si>
  <si>
    <t>*Nova measuring inst- נובה מכשירי מדידה בע"מ</t>
  </si>
  <si>
    <t>IL0010845571</t>
  </si>
  <si>
    <t>*CAMTEK- קמטק בע"מ</t>
  </si>
  <si>
    <t>IL0010952641</t>
  </si>
  <si>
    <t>Teva Pharm- טבע תעשיות פרמצבטיות בע"מ</t>
  </si>
  <si>
    <t>US8816242098</t>
  </si>
  <si>
    <t>Nice Sys Adr- נייס מערכות בע"מ</t>
  </si>
  <si>
    <t>US6536561086</t>
  </si>
  <si>
    <t>Sapines int crop inv- סאפיינס אינטרנשיונל קורפוריישן N.V</t>
  </si>
  <si>
    <t>ANN7716A1513</t>
  </si>
  <si>
    <t>53368</t>
  </si>
  <si>
    <t>Perion networks ltd- פריון נטוורק בע"מ לשעבר אינקרדימייל</t>
  </si>
  <si>
    <t>IL0010958192</t>
  </si>
  <si>
    <t>TESLA INC- TESLA MOTORS INC</t>
  </si>
  <si>
    <t>US88160R1014</t>
  </si>
  <si>
    <t>13191</t>
  </si>
  <si>
    <t>BANK OF AMERICA CORP- Bank of America</t>
  </si>
  <si>
    <t>US0605051046</t>
  </si>
  <si>
    <t>10043</t>
  </si>
  <si>
    <t>JPMORGAN CHASE- JP MORGAN ASSET MANAGEMENT</t>
  </si>
  <si>
    <t>US46625H1005</t>
  </si>
  <si>
    <t>10232</t>
  </si>
  <si>
    <t>AGCO CORP- AGCO CORP</t>
  </si>
  <si>
    <t>US0010841023</t>
  </si>
  <si>
    <t>28342</t>
  </si>
  <si>
    <t>AIRBUS- AIRBUS GROUP</t>
  </si>
  <si>
    <t>NL0000235190</t>
  </si>
  <si>
    <t>11195</t>
  </si>
  <si>
    <t>BOEING- BOEING CO</t>
  </si>
  <si>
    <t>US0970231058</t>
  </si>
  <si>
    <t>27015</t>
  </si>
  <si>
    <t>EIFFAGE- EIFFAGE</t>
  </si>
  <si>
    <t>FR0000130452</t>
  </si>
  <si>
    <t>27267</t>
  </si>
  <si>
    <t>EMERSON ELECTRIC CO- EMERSON ELECTRIC</t>
  </si>
  <si>
    <t>US2910111044</t>
  </si>
  <si>
    <t>10134</t>
  </si>
  <si>
    <t>LEONARDO DRS INC- LEONARDO DRS INC</t>
  </si>
  <si>
    <t>US52661A1088</t>
  </si>
  <si>
    <t>28816</t>
  </si>
  <si>
    <t>RAYTHEON TECHNOLOGIES CORP- Raytheon Company</t>
  </si>
  <si>
    <t>US75513E1010</t>
  </si>
  <si>
    <t>12916</t>
  </si>
  <si>
    <t>VINCI SA- VINCI SA</t>
  </si>
  <si>
    <t>FR0000125486</t>
  </si>
  <si>
    <t>10472</t>
  </si>
  <si>
    <t>Berkshire Hathaway INC CL A- BERKSHIRE HATHAWAY FIN</t>
  </si>
  <si>
    <t>US0846701086</t>
  </si>
  <si>
    <t>10806</t>
  </si>
  <si>
    <t>BLACKROCK- BlackRock  Asset Managment</t>
  </si>
  <si>
    <t>US09247X1019</t>
  </si>
  <si>
    <t>27796</t>
  </si>
  <si>
    <t>BYTE ACQUISITION- BYTE ACQUISITION CORP</t>
  </si>
  <si>
    <t>KYG1R25Q1216</t>
  </si>
  <si>
    <t>13527</t>
  </si>
  <si>
    <t>MORGAN STANLEY- MORGAN STANLEY</t>
  </si>
  <si>
    <t>US6174464486</t>
  </si>
  <si>
    <t>10289</t>
  </si>
  <si>
    <t>Thor Investment Trust 1- Threadneedle Investment funds</t>
  </si>
  <si>
    <t>9618</t>
  </si>
  <si>
    <t>12650</t>
  </si>
  <si>
    <t>ENERGEAN OIL- Energean plc</t>
  </si>
  <si>
    <t>GB00BG12Y042</t>
  </si>
  <si>
    <t>LSE</t>
  </si>
  <si>
    <t>COSTCO WHOLESALE- COSTCO WHOLESAL</t>
  </si>
  <si>
    <t>US9113121068</t>
  </si>
  <si>
    <t>27041</t>
  </si>
  <si>
    <t>Food &amp; Staples Retailing</t>
  </si>
  <si>
    <t>TALKSPACE INC US- TALKSPACE INC</t>
  </si>
  <si>
    <t>US87427V1035</t>
  </si>
  <si>
    <t>89487</t>
  </si>
  <si>
    <t>ALPHABET INC CL C- ALPHABET INC</t>
  </si>
  <si>
    <t>US02079K1079</t>
  </si>
  <si>
    <t>27390</t>
  </si>
  <si>
    <t>Taboola- Innovid Corp</t>
  </si>
  <si>
    <t>KYG493921061</t>
  </si>
  <si>
    <t>514001338</t>
  </si>
  <si>
    <t>META PLATFORMS- Meta Platforms Inc</t>
  </si>
  <si>
    <t>US30303M1027</t>
  </si>
  <si>
    <t>12310</t>
  </si>
  <si>
    <t>PFIZER INC- PFIZER INC</t>
  </si>
  <si>
    <t>US7170811035</t>
  </si>
  <si>
    <t>10627</t>
  </si>
  <si>
    <t>AROUNDTOWN- Aroundtown property</t>
  </si>
  <si>
    <t>LU1673108939</t>
  </si>
  <si>
    <t>12853</t>
  </si>
  <si>
    <t>AMAZON.COM INC- amazon.com</t>
  </si>
  <si>
    <t>US0231351067</t>
  </si>
  <si>
    <t>11069</t>
  </si>
  <si>
    <t>HOME DEPOT INC- HOME DEPOT</t>
  </si>
  <si>
    <t>US4370761029</t>
  </si>
  <si>
    <t>10192</t>
  </si>
  <si>
    <t>APPLIED MATERIALS INC- APPLIED MATERIALS</t>
  </si>
  <si>
    <t>US0382221051</t>
  </si>
  <si>
    <t>1231221</t>
  </si>
  <si>
    <t>ASML HOLDING NV- ASML HOLDING NV-NY</t>
  </si>
  <si>
    <t>NL0010273215</t>
  </si>
  <si>
    <t>EURONEXT</t>
  </si>
  <si>
    <t>27028</t>
  </si>
  <si>
    <t>BROADCOM LTD- Broadcom Inc</t>
  </si>
  <si>
    <t>US11135F1012</t>
  </si>
  <si>
    <t>11083</t>
  </si>
  <si>
    <t>NVIDIA CORP- NVIDIA CORP</t>
  </si>
  <si>
    <t>US67066G1040</t>
  </si>
  <si>
    <t>10322</t>
  </si>
  <si>
    <t>QUALCOMM INC- QUALCOMM Inc</t>
  </si>
  <si>
    <t>US7475251036</t>
  </si>
  <si>
    <t>10350</t>
  </si>
  <si>
    <t>TAIWAN SEMICONDUCTOR- TAIWAN Semiconductor</t>
  </si>
  <si>
    <t>US8740391003</t>
  </si>
  <si>
    <t>10409</t>
  </si>
  <si>
    <t>CROWDSTRIKE HOLDINGS INC  A- CROWDSTRIKE</t>
  </si>
  <si>
    <t>US22788C1053</t>
  </si>
  <si>
    <t>28463</t>
  </si>
  <si>
    <t>DYNATRACE INC- DYNATRACE INC</t>
  </si>
  <si>
    <t>US2681501092</t>
  </si>
  <si>
    <t>90133</t>
  </si>
  <si>
    <t>FORTINET- Fortinet Inc</t>
  </si>
  <si>
    <t>US34959E1091</t>
  </si>
  <si>
    <t>13077</t>
  </si>
  <si>
    <t>MASTERCARD INC CLASS A- MASTERCARD INC</t>
  </si>
  <si>
    <t>US57636Q1040</t>
  </si>
  <si>
    <t>11106</t>
  </si>
  <si>
    <t>MICROSOFT CORP- MICROSOFT CORP</t>
  </si>
  <si>
    <t>US5949181045</t>
  </si>
  <si>
    <t>10284</t>
  </si>
  <si>
    <t>Palo alto networks- Palo alto networks inc</t>
  </si>
  <si>
    <t>US6974351057</t>
  </si>
  <si>
    <t>12997</t>
  </si>
  <si>
    <t>SENTINELONE INC  CLASS A- SentinelOne Inc</t>
  </si>
  <si>
    <t>US81730H1095</t>
  </si>
  <si>
    <t>28562</t>
  </si>
  <si>
    <t>VISA- VISA  Inc - CLASS  A</t>
  </si>
  <si>
    <t>US92826C8394</t>
  </si>
  <si>
    <t>11109</t>
  </si>
  <si>
    <t>NETAPP INC- NetApp inc</t>
  </si>
  <si>
    <t>US64110D1046</t>
  </si>
  <si>
    <t>12374</t>
  </si>
  <si>
    <t>PURE STORAGE INC  CLASS A- PURE STORAGE</t>
  </si>
  <si>
    <t>US74624M1027</t>
  </si>
  <si>
    <t>90267</t>
  </si>
  <si>
    <t>SAMSUNG ELECTR GDR REG- Samsung Electronics co ltd</t>
  </si>
  <si>
    <t>US7960508882</t>
  </si>
  <si>
    <t>11111</t>
  </si>
  <si>
    <t>DATADOG INC  CLASS A- DATADOG INC-A</t>
  </si>
  <si>
    <t>US23804L1035</t>
  </si>
  <si>
    <t>89614</t>
  </si>
  <si>
    <t>SAFRAN SA- SAFRAN SA</t>
  </si>
  <si>
    <t>FR0000073272</t>
  </si>
  <si>
    <t>27194</t>
  </si>
  <si>
    <t>סה"כ שמחקות מדדי מניות בישראל</t>
  </si>
  <si>
    <t>הראל סל תא 90- הראל קרנות נאמנות בע"מ</t>
  </si>
  <si>
    <t>1148931</t>
  </si>
  <si>
    <t>511776783</t>
  </si>
  <si>
    <t>מניות</t>
  </si>
  <si>
    <t>הראל סל תא בנקים- הראל קרנות נאמנות בע"מ</t>
  </si>
  <si>
    <t>1148949</t>
  </si>
  <si>
    <t>הראל קרן סל תא 125- הראל קרנות נאמנות בע"מ</t>
  </si>
  <si>
    <t>1148899</t>
  </si>
  <si>
    <t>תכלית סל תא 90- מיטב תכלית קרנות נאמנות בע"מ</t>
  </si>
  <si>
    <t>1143783</t>
  </si>
  <si>
    <t>513534974</t>
  </si>
  <si>
    <t>תכלית סל תא בנקים- מיטב תכלית קרנות נאמנות בע"מ</t>
  </si>
  <si>
    <t>1143726</t>
  </si>
  <si>
    <t>תכלית קרן סל תא 125- מיטב תכלית קרנות נאמנות בע"מ</t>
  </si>
  <si>
    <t>1143718</t>
  </si>
  <si>
    <t>תכלית קרן סל תא 35- מיטב תכלית קרנות נאמנות בע"מ</t>
  </si>
  <si>
    <t>1143700</t>
  </si>
  <si>
    <t>פסגות ת"א בנקים- פסגות קרנות נאמנות בע"מ</t>
  </si>
  <si>
    <t>1148774</t>
  </si>
  <si>
    <t>513765339</t>
  </si>
  <si>
    <t>קסם ETF תא בנקים- קסם קרנות נאמנות בע"מ</t>
  </si>
  <si>
    <t>1146430</t>
  </si>
  <si>
    <t>510938608</t>
  </si>
  <si>
    <t>קסם קרן סל תא 125- קסם קרנות נאמנות בע"מ</t>
  </si>
  <si>
    <t>1146356</t>
  </si>
  <si>
    <t>קסם תא 35- קסם קרנות נאמנות בע"מ</t>
  </si>
  <si>
    <t>1146570</t>
  </si>
  <si>
    <t>קסם תא 90- קסם קרנות נאמנות בע"מ</t>
  </si>
  <si>
    <t>1146331</t>
  </si>
  <si>
    <t>סה"כ שמחקות מדדי מניות בחו"ל</t>
  </si>
  <si>
    <t>סה"כ שמחקות מדדים אחרים בישראל</t>
  </si>
  <si>
    <t>הראל סל (00) תל בונד תשואות- הראל קרנות נאמנות בע"מ</t>
  </si>
  <si>
    <t>1150622</t>
  </si>
  <si>
    <t>אג"ח</t>
  </si>
  <si>
    <t>הראל סל תל בונד 60- הראל קרנות נאמנות בע"מ</t>
  </si>
  <si>
    <t>1150473</t>
  </si>
  <si>
    <t>תכלית סל תלבונד תשו- מיטב תכלית קרנות נאמנות בע"מ</t>
  </si>
  <si>
    <t>1145259</t>
  </si>
  <si>
    <t>קסם תשואות- קסם קרנות נאמנות בע"מ</t>
  </si>
  <si>
    <t>1146950</t>
  </si>
  <si>
    <t>סה"כ שמחקות מדדים אחרים בחו"ל</t>
  </si>
  <si>
    <t>סה"כ short</t>
  </si>
  <si>
    <t>סה"כ שמחקות מדדי מניות</t>
  </si>
  <si>
    <t>HSBC MSCI EMERGING MARKETS- Hsbc Investment Funds S.a</t>
  </si>
  <si>
    <t>IE00B5SSQT16</t>
  </si>
  <si>
    <t>28148</t>
  </si>
  <si>
    <t>AMUNDI INDEX MSCI EM UCITS- (לא פעיל) AMUNDI ETF</t>
  </si>
  <si>
    <t>LU1437017350</t>
  </si>
  <si>
    <t>27482</t>
  </si>
  <si>
    <t>UTILITIES SELECT SECTOR SPDR- (לא פעיל) SPDR - State Street Global Advisors</t>
  </si>
  <si>
    <t>US81369Y8865</t>
  </si>
  <si>
    <t>22040</t>
  </si>
  <si>
    <t>I SHARES MSCI CHINA A- BlackRock  Asset Managment</t>
  </si>
  <si>
    <t>IE00BQT3WG13</t>
  </si>
  <si>
    <t>ISH MSCI USA ESG EHNCD USD D- BlackRock  Asset Managment</t>
  </si>
  <si>
    <t>IE00BHZPJ890</t>
  </si>
  <si>
    <t>ISHARES CORE MSCI CH IND ETF- BlackRock  Asset Managment</t>
  </si>
  <si>
    <t>HK2801040828</t>
  </si>
  <si>
    <t>HKSE</t>
  </si>
  <si>
    <t>ISHARES CORE MSCI EURPOE- BlackRock  Asset Managment</t>
  </si>
  <si>
    <t>IE00B1YZSC51</t>
  </si>
  <si>
    <t>ISHARES MSCI BRAZIL UCITS DE- BlackRock  Asset Managment</t>
  </si>
  <si>
    <t>DE000A0Q4R85</t>
  </si>
  <si>
    <t>ISHARES MSCI EM ESG ENHANCED UCITS ETF- BlackRock  Asset Managment</t>
  </si>
  <si>
    <t>IE00BHZPJ122</t>
  </si>
  <si>
    <t>ISHARES MSCI EMERGING MARKET UCITS- BlackRock  Asset Managment</t>
  </si>
  <si>
    <t>IE00B0M63177</t>
  </si>
  <si>
    <t>ISHARES MSCI EUROPE ESG EHNCD- BlackRock  Asset Managment</t>
  </si>
  <si>
    <t>IE00BHZPJ783</t>
  </si>
  <si>
    <t>ISHARES S&amp;P HEALTH CARE- BlackRock  Asset Managment</t>
  </si>
  <si>
    <t>US4642867497</t>
  </si>
  <si>
    <t>ISHARES S&amp;P NA TECH SOFT IF- BlackRock  Asset Managment</t>
  </si>
  <si>
    <t>US4642875151</t>
  </si>
  <si>
    <t>ISHARES S&amp;P500 SWAP UCITS- BlackRock  Asset Managment</t>
  </si>
  <si>
    <t>IE00BMTX1Y45</t>
  </si>
  <si>
    <t>ISHR EUR600 IND GDS&amp;SERV (DE)- BlackRock  Asset Managment</t>
  </si>
  <si>
    <t>DE000A0H08J9</t>
  </si>
  <si>
    <t>COMM SERV SELECT SECTOR SPDR- COMM SERV SELECT</t>
  </si>
  <si>
    <t>US81369Y8527</t>
  </si>
  <si>
    <t>27819</t>
  </si>
  <si>
    <t>CONSUMER STAPLES SPDR- CONSUMER STAPLES</t>
  </si>
  <si>
    <t>US81369Y3080</t>
  </si>
  <si>
    <t>10096</t>
  </si>
  <si>
    <t>HORIZONS S&amp;P/TSX 60 INDEX- GLOBAL HORIZON</t>
  </si>
  <si>
    <t>CA44049A1241</t>
  </si>
  <si>
    <t>10629</t>
  </si>
  <si>
    <t>GLOBAL X CYBERSECURITY ETF- Global X Management Co LLc</t>
  </si>
  <si>
    <t>US37954Y3844</t>
  </si>
  <si>
    <t>12507</t>
  </si>
  <si>
    <t>*INVESCO MSCI EMERGING MKTS- Invesco investment management limited</t>
  </si>
  <si>
    <t>IE00B3DWVS88</t>
  </si>
  <si>
    <t>21100</t>
  </si>
  <si>
    <t>INVESCO S&amp;P500 ESG ACC- Invesco investment management limited</t>
  </si>
  <si>
    <t>IE00BKS7L097</t>
  </si>
  <si>
    <t>LYXOR CORE EURSTX 600 DR- LYXOR ETF</t>
  </si>
  <si>
    <t>LU0908500753</t>
  </si>
  <si>
    <t>10267</t>
  </si>
  <si>
    <t>LYXOR ETF STOXX OIL &amp; GAS- LYXOR ETF</t>
  </si>
  <si>
    <t>LU1834988278</t>
  </si>
  <si>
    <t>LYXOR STOXX BASIC RSRCES- LYXOR ETF</t>
  </si>
  <si>
    <t>lu1834983550</t>
  </si>
  <si>
    <t>LYXOR STOXX EUROPE 600 BKS UCITS- LYXOR ETF</t>
  </si>
  <si>
    <t>FR0010345371</t>
  </si>
  <si>
    <t>NOMURA ETF- Nomura asset management</t>
  </si>
  <si>
    <t>JP3027630007</t>
  </si>
  <si>
    <t>JPX</t>
  </si>
  <si>
    <t>20081</t>
  </si>
  <si>
    <t>NOMURA TOPIX BANKS 1615 JP- Nomura asset management</t>
  </si>
  <si>
    <t>JP3040170007</t>
  </si>
  <si>
    <t>SPDR EUR ENERGY- Spider</t>
  </si>
  <si>
    <t>IE00BKWQ0F09</t>
  </si>
  <si>
    <t>27395</t>
  </si>
  <si>
    <t>CONSUMER DISCRETIONARY SELT- State Street Corp</t>
  </si>
  <si>
    <t>US81369Y4070</t>
  </si>
  <si>
    <t>22041</t>
  </si>
  <si>
    <t>Energy s.sector spdr- State Street Corp</t>
  </si>
  <si>
    <t>US81369Y5069</t>
  </si>
  <si>
    <t>FINANCIAL SELECT SECTOR SPDR- State Street Corp</t>
  </si>
  <si>
    <t>US81369Y6059</t>
  </si>
  <si>
    <t>INDUSTRIAL SELECT SECT SPDR- State Street Corp</t>
  </si>
  <si>
    <t>US81369Y7040</t>
  </si>
  <si>
    <t>SPDR KBW BANK ETF- State Street Corp</t>
  </si>
  <si>
    <t>US78464A7972</t>
  </si>
  <si>
    <t>SPDR MSCI EUROPE CONSUMER ST- State Street Corp</t>
  </si>
  <si>
    <t>IE00BKWQ0D84</t>
  </si>
  <si>
    <t>SPDR MSCI Europe Health CareSM UCITS- State Street Corp</t>
  </si>
  <si>
    <t>IE00BKWQ0H23</t>
  </si>
  <si>
    <t>SPDR S&amp;P US ENERGY SELECT- State Street Corp</t>
  </si>
  <si>
    <t>IE00BWBXM492</t>
  </si>
  <si>
    <t>TECHNOLOGY SELECT SECT SPDR- State Street Corp</t>
  </si>
  <si>
    <t>US81369Y8030</t>
  </si>
  <si>
    <t>VANECK SEMICONDUCTOR ETF- Van Eck ETF</t>
  </si>
  <si>
    <t>US57060U2336</t>
  </si>
  <si>
    <t>12518</t>
  </si>
  <si>
    <t>VANGUARD AUST SHARES IDX ETF- Vanguard Group</t>
  </si>
  <si>
    <t>AU000000VAS1</t>
  </si>
  <si>
    <t>12517</t>
  </si>
  <si>
    <t>סה"כ שמחקות מדדים אחרים</t>
  </si>
  <si>
    <t>ISHARES MARKIT IBOXX $ HIGH- BlackRock  Asset Managment</t>
  </si>
  <si>
    <t>IE00B4PY7Y77</t>
  </si>
  <si>
    <t>סה"כ אג"ח ממשלתי</t>
  </si>
  <si>
    <t>סה"כ אגח קונצרני</t>
  </si>
  <si>
    <t>LION 7 S1- M&amp;G Investments</t>
  </si>
  <si>
    <t>IE00B62G6V03</t>
  </si>
  <si>
    <t>12367</t>
  </si>
  <si>
    <t>AMUNDI PLANET- (לא פעיל) AMUNDI ETF</t>
  </si>
  <si>
    <t>LU1688575437</t>
  </si>
  <si>
    <t>NOMURA US HIGH YLD BD I USD- Nomura asset management</t>
  </si>
  <si>
    <t>IE00B3RW8498</t>
  </si>
  <si>
    <t>LION III EUR C3 ACC- M&amp;G Investments</t>
  </si>
  <si>
    <t>IE00B804LV55</t>
  </si>
  <si>
    <t>B</t>
  </si>
  <si>
    <t>MONEDA LATAM CORP DEBI- MONEDA LATAM CORP DEBI</t>
  </si>
  <si>
    <t>KYG620101306</t>
  </si>
  <si>
    <t>27678</t>
  </si>
  <si>
    <t>REAL ESTATE CREDIT INV- Real Estate Credit Investments Pcc ltd</t>
  </si>
  <si>
    <t>GB00B0HW5366</t>
  </si>
  <si>
    <t>12706</t>
  </si>
  <si>
    <t>B-</t>
  </si>
  <si>
    <t>*AWI ASH WO INDIA OPP FD DUSD- White Oak</t>
  </si>
  <si>
    <t>IE00BH3N4915</t>
  </si>
  <si>
    <t>13033</t>
  </si>
  <si>
    <t>Cheyne Real Estate Debt Fund Class X- Cheyn Capital</t>
  </si>
  <si>
    <t>KYG210181668</t>
  </si>
  <si>
    <t>12342</t>
  </si>
  <si>
    <t>GS INDIA EQ IUSDA- goldman sachs</t>
  </si>
  <si>
    <t>LU0333811072</t>
  </si>
  <si>
    <t>12657</t>
  </si>
  <si>
    <t>ISHARE EMKT IF I AUSD- BlackRock  Asset Managment</t>
  </si>
  <si>
    <t>IE00B3D07G23</t>
  </si>
  <si>
    <t>ISE</t>
  </si>
  <si>
    <t>VANGUARD IS EM.MKTS STK.IDX- Vanguard Group</t>
  </si>
  <si>
    <t>IE00BFPM9H50</t>
  </si>
  <si>
    <t>סה"כ כתבי אופציות בישראל</t>
  </si>
  <si>
    <t>*אייספאק 1  אפ 1- איי ספאק 1 בע"מ</t>
  </si>
  <si>
    <t>1179613</t>
  </si>
  <si>
    <t>*סיפיה אופציה 1- סיפיה ווז'ן בע"מ</t>
  </si>
  <si>
    <t>1182005</t>
  </si>
  <si>
    <t>סה"כ כתבי אופציה בחו"ל</t>
  </si>
  <si>
    <t>BYTE ACQUISITION CORP- BYTE ACQUISITION CORP</t>
  </si>
  <si>
    <t>KYG1R25Q1133</t>
  </si>
  <si>
    <t>INNOVID EQY WARRANT- Innovid Corp</t>
  </si>
  <si>
    <t>US4576791168</t>
  </si>
  <si>
    <t>סה"כ מדדים כולל מניות</t>
  </si>
  <si>
    <t>BC 3280 JUL 2023</t>
  </si>
  <si>
    <t>84410901</t>
  </si>
  <si>
    <t>BP 3280 JUL 2023</t>
  </si>
  <si>
    <t>84411859</t>
  </si>
  <si>
    <t>BZC 260 JUL 2023</t>
  </si>
  <si>
    <t>84436484</t>
  </si>
  <si>
    <t>BZP 260 JUL 2023</t>
  </si>
  <si>
    <t>84437193</t>
  </si>
  <si>
    <t>סה"כ ש"ח/מט"ח</t>
  </si>
  <si>
    <t>סה"כ ריבית</t>
  </si>
  <si>
    <t>SPXW 06/30/23 P3600- SPX</t>
  </si>
  <si>
    <t>BBG018BLCVG3</t>
  </si>
  <si>
    <t>SPXW 06/30/23 P4000- SPX</t>
  </si>
  <si>
    <t>BBG018BLCWG1</t>
  </si>
  <si>
    <t>סה"כ מטבע</t>
  </si>
  <si>
    <t>סה"כ סחורות</t>
  </si>
  <si>
    <t>US 10YR ULTRA FUT SEP23</t>
  </si>
  <si>
    <t>UXYU3</t>
  </si>
  <si>
    <t>MSCI EMGMKT SEP23- חוזים עתידיים בחול</t>
  </si>
  <si>
    <t>MESU3</t>
  </si>
  <si>
    <t>NASDAQ 100 SEP23- חוזים עתידיים בחול</t>
  </si>
  <si>
    <t>NQU3</t>
  </si>
  <si>
    <t>S&amp;P/TSX 60 IX FUT SEP23- חוזים עתידיים בחול</t>
  </si>
  <si>
    <t>PTU3</t>
  </si>
  <si>
    <t>S&amp;P500 EMINI FUT SEP23- חוזים עתידיים בחול</t>
  </si>
  <si>
    <t>ESU3</t>
  </si>
  <si>
    <t>STOXX EUROPE 600 SEP23- חוזים עתידיים בחול</t>
  </si>
  <si>
    <t>SXOU3</t>
  </si>
  <si>
    <t>TOPIX FUTR SEP23- חוזים עתידיים בחול</t>
  </si>
  <si>
    <t>TPU3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</si>
  <si>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</si>
  <si>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</si>
  <si>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</si>
  <si>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</si>
  <si>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</si>
  <si>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</si>
  <si>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</si>
  <si>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</si>
  <si>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</si>
  <si>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</si>
  <si>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</si>
  <si>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</si>
  <si>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</si>
  <si>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</si>
  <si>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</si>
  <si>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</si>
  <si>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אגח 6 רמ- מקורות חברת מים בע"מ</t>
  </si>
  <si>
    <t>1100908</t>
  </si>
  <si>
    <t>מקורות אגח 8 רמ- מקורות חברת מים בע"מ</t>
  </si>
  <si>
    <t>1124346</t>
  </si>
  <si>
    <t>רפאל אגח ג- רפאל-רשות לפיתוח אמצעי לחימה בע"מ</t>
  </si>
  <si>
    <t>1140276</t>
  </si>
  <si>
    <t>520042185</t>
  </si>
  <si>
    <t>לאומי למשכנתאות שה- בנק לאומי לישראל בע"מ</t>
  </si>
  <si>
    <t>301790</t>
  </si>
  <si>
    <t>נתיבי גז אג"ח א - רמ- נתיבי הגז הטבעי לישראל בע"מ</t>
  </si>
  <si>
    <t>1103084</t>
  </si>
  <si>
    <t>יהב קוקו סדרה ד (לס)  לא ברצף- בנק יהב</t>
  </si>
  <si>
    <t>6620300</t>
  </si>
  <si>
    <t>520020421</t>
  </si>
  <si>
    <t>אלון  חברה לדלק ל.ס- אלון חברת הדלק לישראל בע"מ</t>
  </si>
  <si>
    <t>11015671</t>
  </si>
  <si>
    <t>520041690</t>
  </si>
  <si>
    <t>רפאל אגח סדרה ה 2020/2026- רפאל-רשות לפיתוח אמצעי לחימה בע"מ</t>
  </si>
  <si>
    <t>1140292</t>
  </si>
  <si>
    <t>רפאל סד' ד 2020/2034- רפאל-רשות לפיתוח אמצעי לחימה בע"מ</t>
  </si>
  <si>
    <t>1140284</t>
  </si>
  <si>
    <t>מתם מרכז תעשיות מדע חיפה אגח א לס- מת"ם - מרכז תעשיות מדע חיפה בע"מ</t>
  </si>
  <si>
    <t>1138999</t>
  </si>
  <si>
    <t>510687403</t>
  </si>
  <si>
    <t>*אורמת אגח 4 רמ- אורמת טכנולגיות אינק</t>
  </si>
  <si>
    <t>1167212</t>
  </si>
  <si>
    <t>גב-ים נגב אגח א רמ- גב-ים נגב בע"מ</t>
  </si>
  <si>
    <t>1151141</t>
  </si>
  <si>
    <t>514189596</t>
  </si>
  <si>
    <t>אול יר אגח ג לא סחיר- אול-יר  הולדינגס לימיטד</t>
  </si>
  <si>
    <t>9555</t>
  </si>
  <si>
    <t>נתיבים אגח א רמ</t>
  </si>
  <si>
    <t>1090281</t>
  </si>
  <si>
    <t>513502229</t>
  </si>
  <si>
    <t>CRSLNX 4.555 06/51- Crosslinx Transit Solutions</t>
  </si>
  <si>
    <t>CA22766TAB04</t>
  </si>
  <si>
    <t>12985</t>
  </si>
  <si>
    <t>TRANSED PARTNERS 3.951 09/50 12/37- TRANSED PARTNERS GP</t>
  </si>
  <si>
    <t>CA89366TAA57</t>
  </si>
  <si>
    <t>27306</t>
  </si>
  <si>
    <t>דירוג פנימי</t>
  </si>
  <si>
    <t>חייבים REWIRE 8839- רי-וויר (א.ס.ג) מחקר ופיתוח בע"מ</t>
  </si>
  <si>
    <t>9483</t>
  </si>
  <si>
    <t>515193704</t>
  </si>
  <si>
    <t>Virility Medical Ltd- Virility Medical Ltd</t>
  </si>
  <si>
    <t>9151</t>
  </si>
  <si>
    <t>515448165</t>
  </si>
  <si>
    <t>GES אקוויטי- GES</t>
  </si>
  <si>
    <t>9113</t>
  </si>
  <si>
    <t>511325326</t>
  </si>
  <si>
    <t>GES הלוואת בעלים- GES</t>
  </si>
  <si>
    <t>9266</t>
  </si>
  <si>
    <t>VELOX PURE DIGITAL- VELOX PURE DIGITAL Ltd</t>
  </si>
  <si>
    <t>8726</t>
  </si>
  <si>
    <t>514727430</t>
  </si>
  <si>
    <t>אי.די.אף אנרגיות מתחדשות ישראל- אי.די.אף אנרגיות מתחדשות ישראל בע"מ</t>
  </si>
  <si>
    <t>9068</t>
  </si>
  <si>
    <t>540306990</t>
  </si>
  <si>
    <t>*אפקון קרן אירופה שותף כללי- אפקון קרן אירופה שותף כללי בע"מ</t>
  </si>
  <si>
    <t>8803</t>
  </si>
  <si>
    <t>516404811</t>
  </si>
  <si>
    <t>פרויקט תענך   הלוואת בעלים- פרויקט תענך - הלוואת בעלים</t>
  </si>
  <si>
    <t>9552</t>
  </si>
  <si>
    <t>540278835</t>
  </si>
  <si>
    <t>Distree Ltd- .Distree Ltd</t>
  </si>
  <si>
    <t>9326</t>
  </si>
  <si>
    <t>516596848</t>
  </si>
  <si>
    <t>Sustained Therapy- Sustained Therapy</t>
  </si>
  <si>
    <t>9262</t>
  </si>
  <si>
    <t>516541372</t>
  </si>
  <si>
    <t>*FutureCides- אגכימדס שותפות מוגבלת</t>
  </si>
  <si>
    <t>93981</t>
  </si>
  <si>
    <t>540310463</t>
  </si>
  <si>
    <t>*אגכימדס שותפות מוגבלת- אגכימדס שותפות מוגבלת</t>
  </si>
  <si>
    <t>8824</t>
  </si>
  <si>
    <t>NeoManna Ltd- ניאומאנה בע"מ</t>
  </si>
  <si>
    <t>9152</t>
  </si>
  <si>
    <t>516561917</t>
  </si>
  <si>
    <t>*Essence Infra and Construction- קבוצת מנרב  בע"מ</t>
  </si>
  <si>
    <t>8561</t>
  </si>
  <si>
    <t>520034505</t>
  </si>
  <si>
    <t>Agritask Ltd- Agritask Ltd</t>
  </si>
  <si>
    <t>9114</t>
  </si>
  <si>
    <t>513717694</t>
  </si>
  <si>
    <t>Continuity Software Ltd- Continuity Software Ltd</t>
  </si>
  <si>
    <t>8460</t>
  </si>
  <si>
    <t>511779639</t>
  </si>
  <si>
    <t>Cynerio Israel Ltd- Cynerio Israel Ltd</t>
  </si>
  <si>
    <t>8525</t>
  </si>
  <si>
    <t>515746212</t>
  </si>
  <si>
    <t>Venn 2014- Venn 2014 Ltd</t>
  </si>
  <si>
    <t>8631</t>
  </si>
  <si>
    <t>515171510</t>
  </si>
  <si>
    <t>Viisights Solutions- Viisights Solutions Ltd</t>
  </si>
  <si>
    <t>8603</t>
  </si>
  <si>
    <t>515252112</t>
  </si>
  <si>
    <t>BioSight Ltd- ביוסייט בע"מ</t>
  </si>
  <si>
    <t>8113</t>
  </si>
  <si>
    <t>512852559</t>
  </si>
  <si>
    <t>השקעות במדעי החיים</t>
  </si>
  <si>
    <t>TIPA CORP LTD- TIPA CORP LTD</t>
  </si>
  <si>
    <t>8838</t>
  </si>
  <si>
    <t>514420660</t>
  </si>
  <si>
    <t>Lendbuzz Inc- Lendbuzz, Inc</t>
  </si>
  <si>
    <t>8564</t>
  </si>
  <si>
    <t>28171</t>
  </si>
  <si>
    <t>ORDH- ORDH</t>
  </si>
  <si>
    <t>8255</t>
  </si>
  <si>
    <t>*Fu Gen AG- Fu Gen AG</t>
  </si>
  <si>
    <t>9035</t>
  </si>
  <si>
    <t>28664</t>
  </si>
  <si>
    <t>*NORDIC POWER 2- Fu Gen AG</t>
  </si>
  <si>
    <t>9116</t>
  </si>
  <si>
    <t>*NORDIC POWER 4- Fu Gen AG</t>
  </si>
  <si>
    <t>9300</t>
  </si>
  <si>
    <t>*Global Energy Generation LLC- Global Energy Generation Llc</t>
  </si>
  <si>
    <t>8459</t>
  </si>
  <si>
    <t>27781</t>
  </si>
  <si>
    <t>*Mammoth North LP- Mammoth</t>
  </si>
  <si>
    <t>28459</t>
  </si>
  <si>
    <t>89498</t>
  </si>
  <si>
    <t>*Mammoth South LP- Mammoth</t>
  </si>
  <si>
    <t>8932</t>
  </si>
  <si>
    <t>OPC Power Ventures LP- Power Ventures</t>
  </si>
  <si>
    <t>8215</t>
  </si>
  <si>
    <t>28327</t>
  </si>
  <si>
    <t>FinTLV Opportunity 2 LP- NEXT PLC</t>
  </si>
  <si>
    <t>7983</t>
  </si>
  <si>
    <t>27180</t>
  </si>
  <si>
    <t>SPVNI 2 Next 2021 LP- NEXT PLC</t>
  </si>
  <si>
    <t>8773</t>
  </si>
  <si>
    <t>ReLog- ReLog</t>
  </si>
  <si>
    <t>8735</t>
  </si>
  <si>
    <t>89687</t>
  </si>
  <si>
    <t>*901 Fifth Seattle- Seattle Genetics Inc</t>
  </si>
  <si>
    <t>548386</t>
  </si>
  <si>
    <t>27445</t>
  </si>
  <si>
    <t>MIGDAL USBT LP- us bank tower, la</t>
  </si>
  <si>
    <t>7854</t>
  </si>
  <si>
    <t>28236</t>
  </si>
  <si>
    <t>עסקת Danforth- VanBarton Group</t>
  </si>
  <si>
    <t>7425</t>
  </si>
  <si>
    <t>28147</t>
  </si>
  <si>
    <t>*Migdal WORE 2021 1- White Oak</t>
  </si>
  <si>
    <t>8784</t>
  </si>
  <si>
    <t>חברת Earnix- Earnix</t>
  </si>
  <si>
    <t>8372</t>
  </si>
  <si>
    <t>513082123</t>
  </si>
  <si>
    <t>Sunbit- Sunbit Inc</t>
  </si>
  <si>
    <t>8432</t>
  </si>
  <si>
    <t>89324</t>
  </si>
  <si>
    <t>*Veev וויו גרופ- וויו (veev) גרופ</t>
  </si>
  <si>
    <t>11711071</t>
  </si>
  <si>
    <t>832652993</t>
  </si>
  <si>
    <t>*NORDIC POWER 3- Fu Gen AG</t>
  </si>
  <si>
    <t>9291</t>
  </si>
  <si>
    <t>Behalf- Behalf Ltd</t>
  </si>
  <si>
    <t>8423</t>
  </si>
  <si>
    <t>514610450</t>
  </si>
  <si>
    <t>Lightricks- LIGHTRICKS</t>
  </si>
  <si>
    <t>8652</t>
  </si>
  <si>
    <t>514879071</t>
  </si>
  <si>
    <t>סה"כ קרנות הון סיכון</t>
  </si>
  <si>
    <t>Diagnostic Robotics</t>
  </si>
  <si>
    <t>8420</t>
  </si>
  <si>
    <t>Stage One Venture Capital Fund IV</t>
  </si>
  <si>
    <t>8981</t>
  </si>
  <si>
    <t>F2 Capital Partners 3 LP- Capital Link Global Fintech Le</t>
  </si>
  <si>
    <t>8401</t>
  </si>
  <si>
    <t>S.H. SKY 4 L.P- SKY 4</t>
  </si>
  <si>
    <t>8987</t>
  </si>
  <si>
    <t>StageOne S.P.V R.S- stage one1</t>
  </si>
  <si>
    <t>8291</t>
  </si>
  <si>
    <t>Greenfield Partners Panorays LP- Greenfield Partners</t>
  </si>
  <si>
    <t>8320</t>
  </si>
  <si>
    <t>Arkin Bio Ventures II L.P- Arkin Bio Ventures II L.P</t>
  </si>
  <si>
    <t>70341</t>
  </si>
  <si>
    <t>סה"כ קרנות גידור</t>
  </si>
  <si>
    <t>סה"כ קרנות נדל"ן</t>
  </si>
  <si>
    <t>JTLV III LIMITED PARTNERSHIP- JTLV</t>
  </si>
  <si>
    <t>8510</t>
  </si>
  <si>
    <t>סה"כ קרנות השקעה אחרות</t>
  </si>
  <si>
    <t>GESM Via Maris Limited Partnership- PARTNERS GROUP</t>
  </si>
  <si>
    <t>7079</t>
  </si>
  <si>
    <t>RAM COASTAL ENERGY LIMITED PARTNERSHIP- RAM Lux Systematic Funds</t>
  </si>
  <si>
    <t>7067</t>
  </si>
  <si>
    <t>MIE III Co Investment Fund II S.L.P- CO-INVESTMENT</t>
  </si>
  <si>
    <t>9172</t>
  </si>
  <si>
    <t>Fortissimo Capital Fund V L.P.- FORTISSIMO CAPITA FUND</t>
  </si>
  <si>
    <t>70381</t>
  </si>
  <si>
    <t>Noy 4 Infrastructure and energy- Noy 4 Infrastructure and Energy Investments</t>
  </si>
  <si>
    <t>8283</t>
  </si>
  <si>
    <t>FIMI Israel Opportunity VII- פימי אופורטיוניטי 7 שותפות מוגבלת</t>
  </si>
  <si>
    <t>8292</t>
  </si>
  <si>
    <t>Yesodot Gimmel- Yesodot Gimmel</t>
  </si>
  <si>
    <t>70291</t>
  </si>
  <si>
    <t>Yesodot Senior Co Invest- Yesodot Gimmel</t>
  </si>
  <si>
    <t>7076</t>
  </si>
  <si>
    <t>Greenfield Partners II L.P- Greenfield Partners</t>
  </si>
  <si>
    <t>7992</t>
  </si>
  <si>
    <t>Greenfield Cobra Investments L.P- Greenlight Capital</t>
  </si>
  <si>
    <t>8269</t>
  </si>
  <si>
    <t>Green Lantern GL II LP- Green Lantern V</t>
  </si>
  <si>
    <t>8279</t>
  </si>
  <si>
    <t>Green Lantern GLM LP- Green Lantern V</t>
  </si>
  <si>
    <t>8277</t>
  </si>
  <si>
    <t>סה"כ קרנות הון סיכון בחו"ל</t>
  </si>
  <si>
    <t>Vintage Fund of Funds VII (Access) LP</t>
  </si>
  <si>
    <t>9273</t>
  </si>
  <si>
    <t>Vintage Co Invest III- venture capital</t>
  </si>
  <si>
    <t>8331</t>
  </si>
  <si>
    <t>Strategic Investors Fund X- Vintage</t>
  </si>
  <si>
    <t>7068</t>
  </si>
  <si>
    <t>Vintage Fund of Funds VI Access- Vintage</t>
  </si>
  <si>
    <t>8322</t>
  </si>
  <si>
    <t>Group 11 Fund IV- Group 11 Fund  L.P</t>
  </si>
  <si>
    <t>8287</t>
  </si>
  <si>
    <t>Group 11 Fund V- Group 11 Fund  L.P</t>
  </si>
  <si>
    <t>8276</t>
  </si>
  <si>
    <t>Zeev Opportunity Fund I- Zeev</t>
  </si>
  <si>
    <t>8316</t>
  </si>
  <si>
    <t>סה"כ קרנות גידור בחו"ל</t>
  </si>
  <si>
    <t>ION TECH FEEDER FUND- ION TECH FEEDER FUND</t>
  </si>
  <si>
    <t>KYG4939W1188</t>
  </si>
  <si>
    <t>סה"כ קרנות נדל"ן בחו"ל</t>
  </si>
  <si>
    <t>Faropoint Industrial Value Fund III LP</t>
  </si>
  <si>
    <t>9488</t>
  </si>
  <si>
    <t>ELECTRA AMERICA PRINCIPAL HOSPITALITY- Electra Capital PM</t>
  </si>
  <si>
    <t>8404</t>
  </si>
  <si>
    <t>Electra America Multifamily III- Electra America</t>
  </si>
  <si>
    <t>7989</t>
  </si>
  <si>
    <t>סה"כ קרנות השקעה אחרות בחו"ל</t>
  </si>
  <si>
    <t>MICL SONNEDIX SOLAR CIV L.P- MICL SONNEDIX SOLAR CIV L.P</t>
  </si>
  <si>
    <t>8324</t>
  </si>
  <si>
    <t>JP Morgan IIF- Moneda Latin American Corporate</t>
  </si>
  <si>
    <t>6653</t>
  </si>
  <si>
    <t>BVP Forge Institutional L.P</t>
  </si>
  <si>
    <t>9239</t>
  </si>
  <si>
    <t>GIP OAK CO INVEST L.P</t>
  </si>
  <si>
    <t>9534</t>
  </si>
  <si>
    <t>Klirmark Opportunity Fund IV</t>
  </si>
  <si>
    <t>9536</t>
  </si>
  <si>
    <t>ORCC III- (לא פעיל) ORACLE CORP</t>
  </si>
  <si>
    <t>70851</t>
  </si>
  <si>
    <t>WHLP Kennedy (A) LP- Accelmed Growth Partners L.P</t>
  </si>
  <si>
    <t>9409</t>
  </si>
  <si>
    <t>BCP V DEXKO CO INVEST LP- Brookfield global</t>
  </si>
  <si>
    <t>8337</t>
  </si>
  <si>
    <t>Brookfield Capital Partners Fund VI- Brookfield global</t>
  </si>
  <si>
    <t>9236</t>
  </si>
  <si>
    <t>Copenhagen Energy Transition</t>
  </si>
  <si>
    <t>8413</t>
  </si>
  <si>
    <t>Copenhagen Infrastructure Partners IV- Copenhagen Infrastructure Partners</t>
  </si>
  <si>
    <t>8280</t>
  </si>
  <si>
    <t>Proxima Co Invest L.P- Galaxy Protfolio</t>
  </si>
  <si>
    <t>9377</t>
  </si>
  <si>
    <t>EIP Renewables invest SCS- Renewables invest</t>
  </si>
  <si>
    <t>7999</t>
  </si>
  <si>
    <t>ARCLIGHT AEP FEEDER FUND VII LLC- ארקלייט</t>
  </si>
  <si>
    <t>70250</t>
  </si>
  <si>
    <t>ArcLight Fund VII AIV L.P- ארקלייט</t>
  </si>
  <si>
    <t>93860</t>
  </si>
  <si>
    <t>Accelmed Partners II- Accelmed Growth Partners L.P</t>
  </si>
  <si>
    <t>7055</t>
  </si>
  <si>
    <t>KKR CAVALRY CO INVEST- CO-INVESTMENT</t>
  </si>
  <si>
    <t>8406</t>
  </si>
  <si>
    <t>KKR THOR CO INVEST LP- CO-INVESTMENT</t>
  </si>
  <si>
    <t>8502</t>
  </si>
  <si>
    <t>Advent International GPE X B L.P</t>
  </si>
  <si>
    <t>8417</t>
  </si>
  <si>
    <t>AP IX Connect Holdings L.P</t>
  </si>
  <si>
    <t>8842</t>
  </si>
  <si>
    <t>Astorg MidCap</t>
  </si>
  <si>
    <t>8318</t>
  </si>
  <si>
    <t>Audax Direct Lending Solutions Fund II</t>
  </si>
  <si>
    <t>8314</t>
  </si>
  <si>
    <t>GIP CAPS II REX Co Investment Fund L.P</t>
  </si>
  <si>
    <t>93851</t>
  </si>
  <si>
    <t>GIP IV Gutenberg Co Invest SCsp</t>
  </si>
  <si>
    <t>9246</t>
  </si>
  <si>
    <t>GIP IV Seaway Energy</t>
  </si>
  <si>
    <t>9245</t>
  </si>
  <si>
    <t>Pantheon Global Co Inv Opportunities V</t>
  </si>
  <si>
    <t>8330</t>
  </si>
  <si>
    <t>Proofpoint Co Invest Fund L.P</t>
  </si>
  <si>
    <t>8317</t>
  </si>
  <si>
    <t>ADLSCO FUND3- Accelmed Growth Partners L.P</t>
  </si>
  <si>
    <t>8336</t>
  </si>
  <si>
    <t>Arcmont SLF II- Arcmont</t>
  </si>
  <si>
    <t>70451</t>
  </si>
  <si>
    <t>Girasol Investments S.A- BUYOUT</t>
  </si>
  <si>
    <t>8412</t>
  </si>
  <si>
    <t>SDPIII- Cheyn Capital</t>
  </si>
  <si>
    <t>5304</t>
  </si>
  <si>
    <t>Cheyne Real Estate Credit Holdings VII- Cheyne Capital</t>
  </si>
  <si>
    <t>9011</t>
  </si>
  <si>
    <t>Concorde Co Invest L.P.- CO-INVESTMENT</t>
  </si>
  <si>
    <t>8278</t>
  </si>
  <si>
    <t>Crescent Direct Lending III- COVA Acquisition Corp</t>
  </si>
  <si>
    <t>8323</t>
  </si>
  <si>
    <t>CVC Capital partners VIII- CVC Credit Partners</t>
  </si>
  <si>
    <t>7060</t>
  </si>
  <si>
    <t>ISQ Global infrastructure Fund III- CVC Credit Partners</t>
  </si>
  <si>
    <t>8296</t>
  </si>
  <si>
    <t>Francisco Partners VI- Francisco</t>
  </si>
  <si>
    <t>7991</t>
  </si>
  <si>
    <t>GIP CAPS II Panther Co Investment L.P- GIP</t>
  </si>
  <si>
    <t>9229</t>
  </si>
  <si>
    <t>GIP GEMINI FUND CAYMAN FEEDER II LP- GIP Gemini Fund LP</t>
  </si>
  <si>
    <t>70271</t>
  </si>
  <si>
    <t>CAPSII co inv- GLOBAL INDUSTRIES</t>
  </si>
  <si>
    <t>7057</t>
  </si>
  <si>
    <t>CAPSII- GLOBAL INDUSTRIES</t>
  </si>
  <si>
    <t>70421</t>
  </si>
  <si>
    <t>Global Infrastructure Partners IV L.P- Global Infrastructure Partners</t>
  </si>
  <si>
    <t>70181</t>
  </si>
  <si>
    <t>SDP IV- ICG Senior Debt Partners Fund-ICG</t>
  </si>
  <si>
    <t>70430</t>
  </si>
  <si>
    <t>Insight Partners XI- Insight Partners (Cayman) XI</t>
  </si>
  <si>
    <t>70461</t>
  </si>
  <si>
    <t>Insight Partners XII LP- Insight Partners (Cayman) XI</t>
  </si>
  <si>
    <t>8315</t>
  </si>
  <si>
    <t>DIRECT LENDING FUND IV (EUR) SLP- KARTESIA</t>
  </si>
  <si>
    <t>9317</t>
  </si>
  <si>
    <t>Kartesia Senior Opportunities II- KARTESIA</t>
  </si>
  <si>
    <t>9014</t>
  </si>
  <si>
    <t>KCO VI- KARTESIA</t>
  </si>
  <si>
    <t>93841</t>
  </si>
  <si>
    <t>KCOV- KARTESIA</t>
  </si>
  <si>
    <t>70111</t>
  </si>
  <si>
    <t>KASS Unlevered   Compartment E- KASS Unlevered</t>
  </si>
  <si>
    <t>8319</t>
  </si>
  <si>
    <t>KASS Unlevered II S.a r.l- KASS Unlevered</t>
  </si>
  <si>
    <t>9015</t>
  </si>
  <si>
    <t>ISQ Kio Co Invest Fund L.P- KION Group AG</t>
  </si>
  <si>
    <t>8333</t>
  </si>
  <si>
    <t>Klirmark III- Klirmark Opportunity Fund</t>
  </si>
  <si>
    <t>70191</t>
  </si>
  <si>
    <t>Tikehau Direct Lending V- LendingClub Corp</t>
  </si>
  <si>
    <t>8312</t>
  </si>
  <si>
    <t>SPECTRUM co inv   Mayberry LP- Mayberry</t>
  </si>
  <si>
    <t>70541</t>
  </si>
  <si>
    <t>MCP V- MCP V</t>
  </si>
  <si>
    <t>7077</t>
  </si>
  <si>
    <t>Mirasol Co Invest Fund L.P- Mirasol Co Invest Fund L.P</t>
  </si>
  <si>
    <t>8275</t>
  </si>
  <si>
    <t>MORE C 1- MORE GROUP</t>
  </si>
  <si>
    <t>8334</t>
  </si>
  <si>
    <t>Boom Co invest B LP- Nirvana Holdings I LP</t>
  </si>
  <si>
    <t>8111</t>
  </si>
  <si>
    <t>PPCSIV- PCS</t>
  </si>
  <si>
    <t>70131</t>
  </si>
  <si>
    <t>PCSIII LP- Permira VI</t>
  </si>
  <si>
    <t>5287</t>
  </si>
  <si>
    <t>PERMIRA VII L.P.2 SCSP- Permira VI</t>
  </si>
  <si>
    <t>70281</t>
  </si>
  <si>
    <t>Permira VIII   2 SCSp- Permira VI</t>
  </si>
  <si>
    <t>8416</t>
  </si>
  <si>
    <t>Project Stream Co Invest Fund L.P- Project Maraschino</t>
  </si>
  <si>
    <t>8112</t>
  </si>
  <si>
    <t>ICG Real Estate Debt VI- Real Estate Credit Investments Pcc ltd</t>
  </si>
  <si>
    <t>8299</t>
  </si>
  <si>
    <t>SPECTRUM co inv   Saavi LP- SPECTRUM DYNAMICS</t>
  </si>
  <si>
    <t>7071</t>
  </si>
  <si>
    <t>Spectrum- SPECTRUM DYNAMICS</t>
  </si>
  <si>
    <t>70411</t>
  </si>
  <si>
    <t>Thoma Bravo Fund XIV A- THOMA BRAVO</t>
  </si>
  <si>
    <t>80000</t>
  </si>
  <si>
    <t>Trilantic Europe VI SCSp- trilantic</t>
  </si>
  <si>
    <t>70491</t>
  </si>
  <si>
    <t>Warburg Pincus China II L.P- WARBURG PINCUS</t>
  </si>
  <si>
    <t>6945</t>
  </si>
  <si>
    <t>*ACE V- ACE</t>
  </si>
  <si>
    <t>70701</t>
  </si>
  <si>
    <t>Ares Private Capital Solutions II- APCS II</t>
  </si>
  <si>
    <t>7086</t>
  </si>
  <si>
    <t>ARES EUROPEAN CREDIT INVESTMENTS VIII- Ares Capital Europe V (e) Holdings S.A.R.L</t>
  </si>
  <si>
    <t>8340</t>
  </si>
  <si>
    <t>Qumra MS LP Minute Media- Qumra Capital fund</t>
  </si>
  <si>
    <t>8270</t>
  </si>
  <si>
    <t>QUMRA OPPORTUNITY FUND I- Qumra Capital fund</t>
  </si>
  <si>
    <t>8282</t>
  </si>
  <si>
    <t>IFM GLOBAL INFRASTRUCTURE- IFM GIF</t>
  </si>
  <si>
    <t>53411</t>
  </si>
  <si>
    <t>Whitehorse IV- Whitehorse Ltd</t>
  </si>
  <si>
    <t>8273</t>
  </si>
  <si>
    <t>AIOF II Woolly Co Invest Fund L.P</t>
  </si>
  <si>
    <t>9282</t>
  </si>
  <si>
    <t>Ambition HOLDINGS OFFSHORE LP</t>
  </si>
  <si>
    <t>8400</t>
  </si>
  <si>
    <t>F2 Select I LP</t>
  </si>
  <si>
    <t>8507</t>
  </si>
  <si>
    <t>Global Infrastructure Partners Core C</t>
  </si>
  <si>
    <t>9495</t>
  </si>
  <si>
    <t>ISF III Overflow Fund L.P</t>
  </si>
  <si>
    <t>9457</t>
  </si>
  <si>
    <t>NCA Co Invest L.P</t>
  </si>
  <si>
    <t>8415</t>
  </si>
  <si>
    <t>ArcLight Fund VII AIV Blocker- ARCLIGHT</t>
  </si>
  <si>
    <t>9619</t>
  </si>
  <si>
    <t>Fitzgerald Fund US LP- Fitzgerald Fund US LP (OMERS|20-49</t>
  </si>
  <si>
    <t>9600</t>
  </si>
  <si>
    <t>Clayton Dubilier &amp; Rice XI L.P- Group 11 Fund  L.P</t>
  </si>
  <si>
    <t>8329</t>
  </si>
  <si>
    <t>Nirvana Holdings I LP- Nirvana Holdings I LP</t>
  </si>
  <si>
    <t>8310</t>
  </si>
  <si>
    <t>PORCUPINE HOLDINGS (OFFSHORE) LP- porcupine holdings</t>
  </si>
  <si>
    <t>8339</t>
  </si>
  <si>
    <t>WHITEHORSE LIQUIDITY PARTNERS GPSOF- Whitehorse Ltd</t>
  </si>
  <si>
    <t>8321</t>
  </si>
  <si>
    <t>Whitehorse Liquidity Partners V- Whitehorse Ltd</t>
  </si>
  <si>
    <t>8509</t>
  </si>
  <si>
    <t>Israel Secondary fund III L.P- Israel secondary fund</t>
  </si>
  <si>
    <t>8338</t>
  </si>
  <si>
    <t>Astorg VIII- JOY GLOBAL INC</t>
  </si>
  <si>
    <t>9391</t>
  </si>
  <si>
    <t>סה"כ כתבי אופציה בישראל</t>
  </si>
  <si>
    <t>*ג'י סיטי בעמ- ג'י סיטי בע"מ</t>
  </si>
  <si>
    <t>633476</t>
  </si>
  <si>
    <t>*נוסטרומו אופ- ג'י סיטי בע"מ</t>
  </si>
  <si>
    <t>623209</t>
  </si>
  <si>
    <t>*הייקון מערכות אפ 03/22- הייקון מערכות בע"מ</t>
  </si>
  <si>
    <t>1185214</t>
  </si>
  <si>
    <t>אופציה על מניה לא סחירה Agritask- Agritask Ltd</t>
  </si>
  <si>
    <t>9122</t>
  </si>
  <si>
    <t>סה"כ מט"ח/מט"ח</t>
  </si>
  <si>
    <t>TRS_ ILS-ILS17.11.2023</t>
  </si>
  <si>
    <t>701000632</t>
  </si>
  <si>
    <t>701000677</t>
  </si>
  <si>
    <t>TRS_ ILS-ILS25.01.2024</t>
  </si>
  <si>
    <t>701000643</t>
  </si>
  <si>
    <t>701000669</t>
  </si>
  <si>
    <t>701000676</t>
  </si>
  <si>
    <t>TRS_ ILS-ILS26.01.2024</t>
  </si>
  <si>
    <t>701000667</t>
  </si>
  <si>
    <t>701000668</t>
  </si>
  <si>
    <t>TRS_ ILS-ILS27.06.2024</t>
  </si>
  <si>
    <t>701000757</t>
  </si>
  <si>
    <t>TRS_ ILS-ILS30.05.2024</t>
  </si>
  <si>
    <t>701000721</t>
  </si>
  <si>
    <t>FW ILS-USD03.07.2023</t>
  </si>
  <si>
    <t>702003744</t>
  </si>
  <si>
    <t>702003746</t>
  </si>
  <si>
    <t>702003869</t>
  </si>
  <si>
    <t>703000982</t>
  </si>
  <si>
    <t>703000984</t>
  </si>
  <si>
    <t>FW ILS-USD05.07.2023</t>
  </si>
  <si>
    <t>702003742</t>
  </si>
  <si>
    <t>FW ILS-USD06.11.2023</t>
  </si>
  <si>
    <t>702003812</t>
  </si>
  <si>
    <t>FW ILS-USD07.11.2023</t>
  </si>
  <si>
    <t>702003813</t>
  </si>
  <si>
    <t>FW ILS-USD11.10.2023</t>
  </si>
  <si>
    <t>704000120</t>
  </si>
  <si>
    <t>FW ILS-USD14.11.2023</t>
  </si>
  <si>
    <t>702003825</t>
  </si>
  <si>
    <t>FW ILS-USD14.12.2023</t>
  </si>
  <si>
    <t>701000765</t>
  </si>
  <si>
    <t>702003822</t>
  </si>
  <si>
    <t>FW ILS-USD16.11.2023</t>
  </si>
  <si>
    <t>703000974</t>
  </si>
  <si>
    <t>FW ILS-USD22.11.2023</t>
  </si>
  <si>
    <t>702003686</t>
  </si>
  <si>
    <t>FW ILS-USD23.10.2023</t>
  </si>
  <si>
    <t>702003865</t>
  </si>
  <si>
    <t>FW ILS-USD24.10.2023</t>
  </si>
  <si>
    <t>703000968</t>
  </si>
  <si>
    <t>FW ILS-USD26.10.2023</t>
  </si>
  <si>
    <t>702003863</t>
  </si>
  <si>
    <t>FW ILS-USD27.11.2023</t>
  </si>
  <si>
    <t>702003687</t>
  </si>
  <si>
    <t>FW ILS-USD28.11.2023</t>
  </si>
  <si>
    <t>702003861</t>
  </si>
  <si>
    <t>FW ILS-USD29.11.2023</t>
  </si>
  <si>
    <t>702003827</t>
  </si>
  <si>
    <t>702003832</t>
  </si>
  <si>
    <t>702003851</t>
  </si>
  <si>
    <t>FW ILS-USD30.11.2023</t>
  </si>
  <si>
    <t>702003820</t>
  </si>
  <si>
    <t>702003824</t>
  </si>
  <si>
    <t>702003847</t>
  </si>
  <si>
    <t>702003849</t>
  </si>
  <si>
    <t>FW USD-ILS01.11.2023</t>
  </si>
  <si>
    <t>702003488</t>
  </si>
  <si>
    <t>702003490</t>
  </si>
  <si>
    <t>FW USD-ILS02.11.2023</t>
  </si>
  <si>
    <t>701000683</t>
  </si>
  <si>
    <t>702003494</t>
  </si>
  <si>
    <t>FW USD-ILS03.07.2023</t>
  </si>
  <si>
    <t>702003698</t>
  </si>
  <si>
    <t>702003700</t>
  </si>
  <si>
    <t>702003702</t>
  </si>
  <si>
    <t>703000944</t>
  </si>
  <si>
    <t>703000946</t>
  </si>
  <si>
    <t>FW USD-ILS05.07.2023</t>
  </si>
  <si>
    <t>701000735</t>
  </si>
  <si>
    <t>702003710</t>
  </si>
  <si>
    <t>702003712</t>
  </si>
  <si>
    <t>703000952</t>
  </si>
  <si>
    <t>703000954</t>
  </si>
  <si>
    <t>FW USD-ILS05.09.2023</t>
  </si>
  <si>
    <t>701000687</t>
  </si>
  <si>
    <t>702003500</t>
  </si>
  <si>
    <t>702003502</t>
  </si>
  <si>
    <t>702003508</t>
  </si>
  <si>
    <t>702003510</t>
  </si>
  <si>
    <t>FW USD-ILS05.12.2023</t>
  </si>
  <si>
    <t>703000936</t>
  </si>
  <si>
    <t>703000938</t>
  </si>
  <si>
    <t>703000940</t>
  </si>
  <si>
    <t>FW USD-ILS06.07.2023</t>
  </si>
  <si>
    <t>702003714</t>
  </si>
  <si>
    <t>702003805</t>
  </si>
  <si>
    <t>702003807</t>
  </si>
  <si>
    <t>703000970</t>
  </si>
  <si>
    <t>704000119</t>
  </si>
  <si>
    <t>FW USD-ILS06.09.2023</t>
  </si>
  <si>
    <t>701000705</t>
  </si>
  <si>
    <t>701000707</t>
  </si>
  <si>
    <t>701000739</t>
  </si>
  <si>
    <t>702003562</t>
  </si>
  <si>
    <t>702003760</t>
  </si>
  <si>
    <t>702003762</t>
  </si>
  <si>
    <t>703000889</t>
  </si>
  <si>
    <t>703000895</t>
  </si>
  <si>
    <t>714000216</t>
  </si>
  <si>
    <t>FW USD-ILS06.11.2023</t>
  </si>
  <si>
    <t>701000685</t>
  </si>
  <si>
    <t>702003498</t>
  </si>
  <si>
    <t>703000869</t>
  </si>
  <si>
    <t>FW USD-ILS07.09.2023</t>
  </si>
  <si>
    <t>702003722</t>
  </si>
  <si>
    <t>702003724</t>
  </si>
  <si>
    <t>702003726</t>
  </si>
  <si>
    <t>702003728</t>
  </si>
  <si>
    <t>714000236</t>
  </si>
  <si>
    <t>FW USD-ILS07.11.2023</t>
  </si>
  <si>
    <t>701000689</t>
  </si>
  <si>
    <t>701000691</t>
  </si>
  <si>
    <t>702003506</t>
  </si>
  <si>
    <t>702003517</t>
  </si>
  <si>
    <t>702003519</t>
  </si>
  <si>
    <t>702003521</t>
  </si>
  <si>
    <t>703000871</t>
  </si>
  <si>
    <t>FW USD-ILS07.12.2023</t>
  </si>
  <si>
    <t>702003870</t>
  </si>
  <si>
    <t>703000983</t>
  </si>
  <si>
    <t>703000985</t>
  </si>
  <si>
    <t>FW USD-ILS08.11.2023</t>
  </si>
  <si>
    <t>702003524</t>
  </si>
  <si>
    <t>702003526</t>
  </si>
  <si>
    <t>714000209</t>
  </si>
  <si>
    <t>714000211</t>
  </si>
  <si>
    <t>FW USD-ILS09.11.2023</t>
  </si>
  <si>
    <t>702003542</t>
  </si>
  <si>
    <t>702003544</t>
  </si>
  <si>
    <t>702003546</t>
  </si>
  <si>
    <t>702003548</t>
  </si>
  <si>
    <t>702003632</t>
  </si>
  <si>
    <t>702003636</t>
  </si>
  <si>
    <t>FW USD-ILS10.10.2023</t>
  </si>
  <si>
    <t>701000663</t>
  </si>
  <si>
    <t>702003345</t>
  </si>
  <si>
    <t>702003347</t>
  </si>
  <si>
    <t>703000885</t>
  </si>
  <si>
    <t>FW USD-ILS11.10.2023</t>
  </si>
  <si>
    <t>701000665</t>
  </si>
  <si>
    <t>702003349</t>
  </si>
  <si>
    <t>702003351</t>
  </si>
  <si>
    <t>702003353</t>
  </si>
  <si>
    <t>703000981</t>
  </si>
  <si>
    <t>704000110</t>
  </si>
  <si>
    <t>FW USD-ILS12.07.2023</t>
  </si>
  <si>
    <t>702003782</t>
  </si>
  <si>
    <t>702003784</t>
  </si>
  <si>
    <t>702003786</t>
  </si>
  <si>
    <t>703000962</t>
  </si>
  <si>
    <t>703000964</t>
  </si>
  <si>
    <t>FW USD-ILS12.09.2023</t>
  </si>
  <si>
    <t>702003734</t>
  </si>
  <si>
    <t>714000243</t>
  </si>
  <si>
    <t>FW USD-ILS12.10.2023</t>
  </si>
  <si>
    <t>702003355</t>
  </si>
  <si>
    <t>702003357</t>
  </si>
  <si>
    <t>702003359</t>
  </si>
  <si>
    <t>FW USD-ILS13.07.2023</t>
  </si>
  <si>
    <t>702003793</t>
  </si>
  <si>
    <t>702003795</t>
  </si>
  <si>
    <t>FW USD-ILS13.09.2023</t>
  </si>
  <si>
    <t>701000737</t>
  </si>
  <si>
    <t>702003748</t>
  </si>
  <si>
    <t>702003752</t>
  </si>
  <si>
    <t>714000246</t>
  </si>
  <si>
    <t>FW USD-ILS13.11.2023</t>
  </si>
  <si>
    <t>701000695</t>
  </si>
  <si>
    <t>703000879</t>
  </si>
  <si>
    <t>703000881</t>
  </si>
  <si>
    <t>FW USD-ILS13.12.2023</t>
  </si>
  <si>
    <t>702003589</t>
  </si>
  <si>
    <t>702003591</t>
  </si>
  <si>
    <t>FW USD-ILS14.11.2023</t>
  </si>
  <si>
    <t>701000697</t>
  </si>
  <si>
    <t>702003554</t>
  </si>
  <si>
    <t>702003556</t>
  </si>
  <si>
    <t>702003558</t>
  </si>
  <si>
    <t>702003560</t>
  </si>
  <si>
    <t>703000883</t>
  </si>
  <si>
    <t>714000213</t>
  </si>
  <si>
    <t>FW USD-ILS14.12.2023</t>
  </si>
  <si>
    <t>701000703</t>
  </si>
  <si>
    <t>702003564</t>
  </si>
  <si>
    <t>702003568</t>
  </si>
  <si>
    <t>FW USD-ILS15.11.2023</t>
  </si>
  <si>
    <t>702003579</t>
  </si>
  <si>
    <t>702003646</t>
  </si>
  <si>
    <t>702003648</t>
  </si>
  <si>
    <t>703000887</t>
  </si>
  <si>
    <t>FW USD-ILS16.10.2023</t>
  </si>
  <si>
    <t>701000751</t>
  </si>
  <si>
    <t>701000753</t>
  </si>
  <si>
    <t>702003370</t>
  </si>
  <si>
    <t>702003372</t>
  </si>
  <si>
    <t>702003374</t>
  </si>
  <si>
    <t>702003376</t>
  </si>
  <si>
    <t>703000976</t>
  </si>
  <si>
    <t>FW USD-ILS16.11.2023</t>
  </si>
  <si>
    <t>701000711</t>
  </si>
  <si>
    <t>702003587</t>
  </si>
  <si>
    <t>702003597</t>
  </si>
  <si>
    <t>702003599</t>
  </si>
  <si>
    <t>702003601</t>
  </si>
  <si>
    <t>703000910</t>
  </si>
  <si>
    <t>714000218</t>
  </si>
  <si>
    <t>FW USD-ILS17.07.2023</t>
  </si>
  <si>
    <t>701000746</t>
  </si>
  <si>
    <t>702003797</t>
  </si>
  <si>
    <t>702003801</t>
  </si>
  <si>
    <t>FW USD-ILS17.10.2023</t>
  </si>
  <si>
    <t>701000756</t>
  </si>
  <si>
    <t>702003380</t>
  </si>
  <si>
    <t>FW USD-ILS18.07.2023</t>
  </si>
  <si>
    <t>702003815</t>
  </si>
  <si>
    <t>702003817</t>
  </si>
  <si>
    <t>703000972</t>
  </si>
  <si>
    <t>FW USD-ILS18.10.2023</t>
  </si>
  <si>
    <t>701000671</t>
  </si>
  <si>
    <t>702003387</t>
  </si>
  <si>
    <t>702003389</t>
  </si>
  <si>
    <t>702003391</t>
  </si>
  <si>
    <t>703000831</t>
  </si>
  <si>
    <t>703000833</t>
  </si>
  <si>
    <t>FW USD-ILS19.07.2023</t>
  </si>
  <si>
    <t>701000760</t>
  </si>
  <si>
    <t>702003838</t>
  </si>
  <si>
    <t>702003840</t>
  </si>
  <si>
    <t>702003842</t>
  </si>
  <si>
    <t>702003859</t>
  </si>
  <si>
    <t>714000251</t>
  </si>
  <si>
    <t>FW USD-ILS19.10.2023</t>
  </si>
  <si>
    <t>701000673</t>
  </si>
  <si>
    <t>702003394</t>
  </si>
  <si>
    <t>702003396</t>
  </si>
  <si>
    <t>703000837</t>
  </si>
  <si>
    <t>703000839</t>
  </si>
  <si>
    <t>FW USD-ILS20.07.2023</t>
  </si>
  <si>
    <t>701000762</t>
  </si>
  <si>
    <t>FW USD-ILS20.11.2023</t>
  </si>
  <si>
    <t>702003593</t>
  </si>
  <si>
    <t>702003595</t>
  </si>
  <si>
    <t>FW USD-ILS21.11.2023</t>
  </si>
  <si>
    <t>701000713</t>
  </si>
  <si>
    <t>702003603</t>
  </si>
  <si>
    <t>702003605</t>
  </si>
  <si>
    <t>FW USD-ILS22.11.2023</t>
  </si>
  <si>
    <t>701000715</t>
  </si>
  <si>
    <t>701000717</t>
  </si>
  <si>
    <t>702003611</t>
  </si>
  <si>
    <t>702003613</t>
  </si>
  <si>
    <t>702003615</t>
  </si>
  <si>
    <t>703000912</t>
  </si>
  <si>
    <t>714000223</t>
  </si>
  <si>
    <t>FW USD-ILS23.10.2023</t>
  </si>
  <si>
    <t>702003401</t>
  </si>
  <si>
    <t>702003403</t>
  </si>
  <si>
    <t>702003405</t>
  </si>
  <si>
    <t>FW USD-ILS24.10.2023</t>
  </si>
  <si>
    <t>702003413</t>
  </si>
  <si>
    <t>702003844</t>
  </si>
  <si>
    <t>703000841</t>
  </si>
  <si>
    <t>714000197</t>
  </si>
  <si>
    <t>FW USD-ILS25.07.2023</t>
  </si>
  <si>
    <t>702003750</t>
  </si>
  <si>
    <t>702003868</t>
  </si>
  <si>
    <t>703000956</t>
  </si>
  <si>
    <t>703000958</t>
  </si>
  <si>
    <t>FW USD-ILS25.10.2023</t>
  </si>
  <si>
    <t>701000675</t>
  </si>
  <si>
    <t>702003415</t>
  </si>
  <si>
    <t>703000843</t>
  </si>
  <si>
    <t>703000845</t>
  </si>
  <si>
    <t>703000847</t>
  </si>
  <si>
    <t>704000112</t>
  </si>
  <si>
    <t>714000199</t>
  </si>
  <si>
    <t>FW USD-ILS26.07.2023</t>
  </si>
  <si>
    <t>701000741</t>
  </si>
  <si>
    <t>701000743</t>
  </si>
  <si>
    <t>702003767</t>
  </si>
  <si>
    <t>FW USD-ILS26.10.2023</t>
  </si>
  <si>
    <t>701000681</t>
  </si>
  <si>
    <t>701000693</t>
  </si>
  <si>
    <t>702003476</t>
  </si>
  <si>
    <t>702003478</t>
  </si>
  <si>
    <t>703000862</t>
  </si>
  <si>
    <t>703000864</t>
  </si>
  <si>
    <t>703000875</t>
  </si>
  <si>
    <t>703000877</t>
  </si>
  <si>
    <t>FW USD-ILS27.11.2023</t>
  </si>
  <si>
    <t>701000720</t>
  </si>
  <si>
    <t>702003639</t>
  </si>
  <si>
    <t>702003641</t>
  </si>
  <si>
    <t>702003643</t>
  </si>
  <si>
    <t>702003645</t>
  </si>
  <si>
    <t>FW USD-ILS28.11.2023</t>
  </si>
  <si>
    <t>702003651</t>
  </si>
  <si>
    <t>703000924</t>
  </si>
  <si>
    <t>704000117</t>
  </si>
  <si>
    <t>714000227</t>
  </si>
  <si>
    <t>FW USD-ILS29.11.2023</t>
  </si>
  <si>
    <t>702003656</t>
  </si>
  <si>
    <t>702003658</t>
  </si>
  <si>
    <t>702003660</t>
  </si>
  <si>
    <t>702003662</t>
  </si>
  <si>
    <t>703000926</t>
  </si>
  <si>
    <t>703000928</t>
  </si>
  <si>
    <t>FW USD-ILS30.11.2023</t>
  </si>
  <si>
    <t>701000748</t>
  </si>
  <si>
    <t>702003704</t>
  </si>
  <si>
    <t>702003706</t>
  </si>
  <si>
    <t>702003708</t>
  </si>
  <si>
    <t>702003829</t>
  </si>
  <si>
    <t>702003831</t>
  </si>
  <si>
    <t>703000948</t>
  </si>
  <si>
    <t>703000950</t>
  </si>
  <si>
    <t>714000249</t>
  </si>
  <si>
    <t>FWD CCY\ILS 20230424 USD\ILS 3.6280000 20231030- בנק לאומי לישראל בע"מ</t>
  </si>
  <si>
    <t>90017808</t>
  </si>
  <si>
    <t>24/04/23</t>
  </si>
  <si>
    <t>FWD CCY\ILS 20230427 USD\ILS 3.6024000 20231204- בנק לאומי לישראל בע"מ</t>
  </si>
  <si>
    <t>90017822</t>
  </si>
  <si>
    <t>27/04/23</t>
  </si>
  <si>
    <t>FWD CCY\ILS 20230626 USD\ILS 3.6120000 20231030- בנק לאומי לישראל בע"מ</t>
  </si>
  <si>
    <t>90018321</t>
  </si>
  <si>
    <t>26/06/23</t>
  </si>
  <si>
    <t>FW AUD-USD24.07.2023</t>
  </si>
  <si>
    <t>702003768</t>
  </si>
  <si>
    <t>702003775</t>
  </si>
  <si>
    <t>702003790</t>
  </si>
  <si>
    <t>702003798</t>
  </si>
  <si>
    <t>702003810</t>
  </si>
  <si>
    <t>702003811</t>
  </si>
  <si>
    <t>702003826</t>
  </si>
  <si>
    <t>702003834</t>
  </si>
  <si>
    <t>724000010</t>
  </si>
  <si>
    <t>FW CAD-USD24.07.2023</t>
  </si>
  <si>
    <t>702003443</t>
  </si>
  <si>
    <t>702003445</t>
  </si>
  <si>
    <t>702003447</t>
  </si>
  <si>
    <t>FW EUR-USD01.08.2023</t>
  </si>
  <si>
    <t>702003664</t>
  </si>
  <si>
    <t>702003666</t>
  </si>
  <si>
    <t>703000930</t>
  </si>
  <si>
    <t>703000932</t>
  </si>
  <si>
    <t>FW EUR-USD03.07.2023</t>
  </si>
  <si>
    <t>702003871</t>
  </si>
  <si>
    <t>FW EUR-USD06.11.2023</t>
  </si>
  <si>
    <t>702003771</t>
  </si>
  <si>
    <t>702003773</t>
  </si>
  <si>
    <t>703000960</t>
  </si>
  <si>
    <t>FW EUR-USD10.01.2024</t>
  </si>
  <si>
    <t>702003867</t>
  </si>
  <si>
    <t>703000979</t>
  </si>
  <si>
    <t>714000253</t>
  </si>
  <si>
    <t>FW EUR-USD11.09.2023</t>
  </si>
  <si>
    <t>702003619</t>
  </si>
  <si>
    <t>702003621</t>
  </si>
  <si>
    <t>703000914</t>
  </si>
  <si>
    <t>FW EUR-USD13.09.2023</t>
  </si>
  <si>
    <t>702003694</t>
  </si>
  <si>
    <t>702003696</t>
  </si>
  <si>
    <t>703000942</t>
  </si>
  <si>
    <t>714000234</t>
  </si>
  <si>
    <t>FW EUR-USD14.08.2023</t>
  </si>
  <si>
    <t>702003581</t>
  </si>
  <si>
    <t>702003583</t>
  </si>
  <si>
    <t>702003585</t>
  </si>
  <si>
    <t>702003857</t>
  </si>
  <si>
    <t>703000906</t>
  </si>
  <si>
    <t>703000908</t>
  </si>
  <si>
    <t>FW EUR-USD18.09.2023</t>
  </si>
  <si>
    <t>702003627</t>
  </si>
  <si>
    <t>702003629</t>
  </si>
  <si>
    <t>703000918</t>
  </si>
  <si>
    <t>703000920</t>
  </si>
  <si>
    <t>FW EUR-USD24.07.2023</t>
  </si>
  <si>
    <t>702003530</t>
  </si>
  <si>
    <t>702003532</t>
  </si>
  <si>
    <t>702003534</t>
  </si>
  <si>
    <t>702003552</t>
  </si>
  <si>
    <t>703000873</t>
  </si>
  <si>
    <t>FW GBP-USD10.07.2023</t>
  </si>
  <si>
    <t>702003423</t>
  </si>
  <si>
    <t>702003425</t>
  </si>
  <si>
    <t>702003427</t>
  </si>
  <si>
    <t>703000849</t>
  </si>
  <si>
    <t>FW GBP-USD15.08.2023</t>
  </si>
  <si>
    <t>703000922</t>
  </si>
  <si>
    <t>FW GBP-USD16.08.2023</t>
  </si>
  <si>
    <t>702003716</t>
  </si>
  <si>
    <t>702003718</t>
  </si>
  <si>
    <t>702003720</t>
  </si>
  <si>
    <t>FW JPY-USD24.07.2023</t>
  </si>
  <si>
    <t>702003736</t>
  </si>
  <si>
    <t>702003754</t>
  </si>
  <si>
    <t>702003763</t>
  </si>
  <si>
    <t>702003769</t>
  </si>
  <si>
    <t>702003777</t>
  </si>
  <si>
    <t>702003788</t>
  </si>
  <si>
    <t>702003791</t>
  </si>
  <si>
    <t>702003799</t>
  </si>
  <si>
    <t>702003803</t>
  </si>
  <si>
    <t>702003809</t>
  </si>
  <si>
    <t>702003818</t>
  </si>
  <si>
    <t>702003833</t>
  </si>
  <si>
    <t>702003836</t>
  </si>
  <si>
    <t>FW USD-AUD24.07.2023</t>
  </si>
  <si>
    <t>702003450</t>
  </si>
  <si>
    <t>702003452</t>
  </si>
  <si>
    <t>702003691</t>
  </si>
  <si>
    <t>702003856</t>
  </si>
  <si>
    <t>FW USD-CAD24.07.2023</t>
  </si>
  <si>
    <t>702003624</t>
  </si>
  <si>
    <t>FW USD-EUR01.08.2023</t>
  </si>
  <si>
    <t>702003780</t>
  </si>
  <si>
    <t>FW USD-EUR14.08.2023</t>
  </si>
  <si>
    <t>702003858</t>
  </si>
  <si>
    <t>FW USD-EUR24.07.2023</t>
  </si>
  <si>
    <t>702003730</t>
  </si>
  <si>
    <t>702003732</t>
  </si>
  <si>
    <t>FW USD-GBP10.07.2023</t>
  </si>
  <si>
    <t>702003776</t>
  </si>
  <si>
    <t>FW USD-GBP15.08.2023</t>
  </si>
  <si>
    <t>703000966</t>
  </si>
  <si>
    <t>FW USD-JPY24.07.2023</t>
  </si>
  <si>
    <t>702003465</t>
  </si>
  <si>
    <t>702003467</t>
  </si>
  <si>
    <t>702003469</t>
  </si>
  <si>
    <t>702003471</t>
  </si>
  <si>
    <t>702003536</t>
  </si>
  <si>
    <t>702003538</t>
  </si>
  <si>
    <t>702003550</t>
  </si>
  <si>
    <t>FWD CCY\CCY 20230329 EUR\USD 1.0922500 20230807</t>
  </si>
  <si>
    <t>90017629</t>
  </si>
  <si>
    <t>29/03/23</t>
  </si>
  <si>
    <t>FWD CCY\CCY 20230209 GBP\USD 1.2169700 20230710- בנק לאומי לישראל בע"מ</t>
  </si>
  <si>
    <t>90017195</t>
  </si>
  <si>
    <t>09/02/23</t>
  </si>
  <si>
    <t>FWD CCY\CCY 20230214 AUD\USD 0.7006000 20230724- בנק לאומי לישראל בע"מ</t>
  </si>
  <si>
    <t>90017234</t>
  </si>
  <si>
    <t>14/02/23</t>
  </si>
  <si>
    <t>FWD CCY\CCY 20230214 USD\JPY 129.5016700 20230724- בנק לאומי לישראל בע"מ</t>
  </si>
  <si>
    <t>90017237</t>
  </si>
  <si>
    <t>FWD CCY\CCY 20230309 EUR\USD 1.0651700 20230807- בנק לאומי לישראל בע"מ</t>
  </si>
  <si>
    <t>90017475</t>
  </si>
  <si>
    <t>09/03/23</t>
  </si>
  <si>
    <t>FWD CCY\CCY 20230511 EUR\USD 1.0967000 20230807- בנק לאומי לישראל בע"מ</t>
  </si>
  <si>
    <t>90017939</t>
  </si>
  <si>
    <t>11/05/23</t>
  </si>
  <si>
    <t>FWD CCY\CCY 20230511 EUR\USD 1.0978000 20230901- בנק לאומי לישראל בע"מ</t>
  </si>
  <si>
    <t>90017940</t>
  </si>
  <si>
    <t>FWD CCY\CCY 20230613 EUR\USD 1.0832500 20230901- בנק לאומי לישראל בע"מ</t>
  </si>
  <si>
    <t>90018230</t>
  </si>
  <si>
    <t>13/06/23</t>
  </si>
  <si>
    <t>IRS_ ILS-ILS28.02.2029</t>
  </si>
  <si>
    <t>708000031</t>
  </si>
  <si>
    <t>TRS_ JPY-JPY05.06.2024</t>
  </si>
  <si>
    <t>702003789</t>
  </si>
  <si>
    <t>TRS_ JPY-JPY15.02.2024</t>
  </si>
  <si>
    <t>702003492</t>
  </si>
  <si>
    <t>TRS_ JPY-JPY19.12.2023</t>
  </si>
  <si>
    <t>702003228</t>
  </si>
  <si>
    <t>TRS_ USD-USD03.11.2023</t>
  </si>
  <si>
    <t>702003094</t>
  </si>
  <si>
    <t>TRS_ USD-USD17.08.2023</t>
  </si>
  <si>
    <t>702002854</t>
  </si>
  <si>
    <t>TRS_ USD-USD20.02.2024</t>
  </si>
  <si>
    <t>702003491</t>
  </si>
  <si>
    <t>TRS_ USD-USD22.05.2024</t>
  </si>
  <si>
    <t>702003757</t>
  </si>
  <si>
    <t>TRS_ USD-USD23.05.2024</t>
  </si>
  <si>
    <t>702003756</t>
  </si>
  <si>
    <t>TRS_ USD-USD25.07.2023</t>
  </si>
  <si>
    <t>702003335</t>
  </si>
  <si>
    <t>סה"כ כנגד חסכון עמיתים/מבוטחים</t>
  </si>
  <si>
    <t>סה"כ מבוטחות במשכנתא או תיקי משכנתאות</t>
  </si>
  <si>
    <t>גורם 01</t>
  </si>
  <si>
    <t>לא</t>
  </si>
  <si>
    <t>435943</t>
  </si>
  <si>
    <t>435944</t>
  </si>
  <si>
    <t>435945</t>
  </si>
  <si>
    <t>435946</t>
  </si>
  <si>
    <t>448455</t>
  </si>
  <si>
    <t>448456</t>
  </si>
  <si>
    <t>448547</t>
  </si>
  <si>
    <t>448548</t>
  </si>
  <si>
    <t>483891</t>
  </si>
  <si>
    <t>483892</t>
  </si>
  <si>
    <t>483893</t>
  </si>
  <si>
    <t>483894</t>
  </si>
  <si>
    <t>483895</t>
  </si>
  <si>
    <t>483896</t>
  </si>
  <si>
    <t>483897</t>
  </si>
  <si>
    <t>483898</t>
  </si>
  <si>
    <t>496072</t>
  </si>
  <si>
    <t>496073</t>
  </si>
  <si>
    <t>496075</t>
  </si>
  <si>
    <t>496263</t>
  </si>
  <si>
    <t>496264</t>
  </si>
  <si>
    <t>524859</t>
  </si>
  <si>
    <t>524860</t>
  </si>
  <si>
    <t>524861</t>
  </si>
  <si>
    <t>524862</t>
  </si>
  <si>
    <t>524863</t>
  </si>
  <si>
    <t>542099</t>
  </si>
  <si>
    <t>542100</t>
  </si>
  <si>
    <t>542101</t>
  </si>
  <si>
    <t>542102</t>
  </si>
  <si>
    <t>542103</t>
  </si>
  <si>
    <t>542104</t>
  </si>
  <si>
    <t>562247</t>
  </si>
  <si>
    <t>562248</t>
  </si>
  <si>
    <t>562249</t>
  </si>
  <si>
    <t>562252</t>
  </si>
  <si>
    <t>סה"כ מובטחות בערבות בנקאית</t>
  </si>
  <si>
    <t>סה"כ מובטחות בבטחונות אחרים</t>
  </si>
  <si>
    <t>גורם 80</t>
  </si>
  <si>
    <t>כן</t>
  </si>
  <si>
    <t>425769</t>
  </si>
  <si>
    <t>455714</t>
  </si>
  <si>
    <t>4563</t>
  </si>
  <si>
    <t>4693</t>
  </si>
  <si>
    <t>474664</t>
  </si>
  <si>
    <t>7520</t>
  </si>
  <si>
    <t>8115</t>
  </si>
  <si>
    <t>8349</t>
  </si>
  <si>
    <t>גורם 29</t>
  </si>
  <si>
    <t>29991703</t>
  </si>
  <si>
    <t>AA</t>
  </si>
  <si>
    <t>גורם 37</t>
  </si>
  <si>
    <t>379497</t>
  </si>
  <si>
    <t>גורם 111</t>
  </si>
  <si>
    <t>513783</t>
  </si>
  <si>
    <t>519337</t>
  </si>
  <si>
    <t>530503</t>
  </si>
  <si>
    <t>535850</t>
  </si>
  <si>
    <t>6835</t>
  </si>
  <si>
    <t>70231</t>
  </si>
  <si>
    <t>7124</t>
  </si>
  <si>
    <t>7206</t>
  </si>
  <si>
    <t>7340</t>
  </si>
  <si>
    <t>7569</t>
  </si>
  <si>
    <t>7703</t>
  </si>
  <si>
    <t>7783</t>
  </si>
  <si>
    <t>8036</t>
  </si>
  <si>
    <t>8294</t>
  </si>
  <si>
    <t>8370</t>
  </si>
  <si>
    <t>8935</t>
  </si>
  <si>
    <t>גורם 144</t>
  </si>
  <si>
    <t>8063</t>
  </si>
  <si>
    <t>8145</t>
  </si>
  <si>
    <t>גורם 147</t>
  </si>
  <si>
    <t>71270</t>
  </si>
  <si>
    <t>AA-</t>
  </si>
  <si>
    <t>71280</t>
  </si>
  <si>
    <t>71300</t>
  </si>
  <si>
    <t>גורם 156</t>
  </si>
  <si>
    <t>9017</t>
  </si>
  <si>
    <t>9019</t>
  </si>
  <si>
    <t>9079</t>
  </si>
  <si>
    <t>9080</t>
  </si>
  <si>
    <t>גורם 162</t>
  </si>
  <si>
    <t>7936</t>
  </si>
  <si>
    <t>7937</t>
  </si>
  <si>
    <t>גורם 185</t>
  </si>
  <si>
    <t>9139</t>
  </si>
  <si>
    <t>גורם 188</t>
  </si>
  <si>
    <t>9533</t>
  </si>
  <si>
    <t>גורם 26</t>
  </si>
  <si>
    <t>11896130</t>
  </si>
  <si>
    <t>11896140</t>
  </si>
  <si>
    <t>11896150</t>
  </si>
  <si>
    <t>11896160</t>
  </si>
  <si>
    <t>11898120</t>
  </si>
  <si>
    <t>11898130</t>
  </si>
  <si>
    <t>11898140</t>
  </si>
  <si>
    <t>11898150</t>
  </si>
  <si>
    <t>11898170</t>
  </si>
  <si>
    <t>11898180</t>
  </si>
  <si>
    <t>11898190</t>
  </si>
  <si>
    <t>11898200</t>
  </si>
  <si>
    <t>11898230</t>
  </si>
  <si>
    <t>11898270</t>
  </si>
  <si>
    <t>11898280</t>
  </si>
  <si>
    <t>11898290</t>
  </si>
  <si>
    <t>11898300</t>
  </si>
  <si>
    <t>11898310</t>
  </si>
  <si>
    <t>11898320</t>
  </si>
  <si>
    <t>11898330</t>
  </si>
  <si>
    <t>11898340</t>
  </si>
  <si>
    <t>11898350</t>
  </si>
  <si>
    <t>11898360</t>
  </si>
  <si>
    <t>11898380</t>
  </si>
  <si>
    <t>11898390</t>
  </si>
  <si>
    <t>11898400</t>
  </si>
  <si>
    <t>11898410</t>
  </si>
  <si>
    <t>11898420</t>
  </si>
  <si>
    <t>11898421</t>
  </si>
  <si>
    <t>2984</t>
  </si>
  <si>
    <t>435717</t>
  </si>
  <si>
    <t>88769</t>
  </si>
  <si>
    <t>88770</t>
  </si>
  <si>
    <t>גורם 33</t>
  </si>
  <si>
    <t>2963</t>
  </si>
  <si>
    <t>2968</t>
  </si>
  <si>
    <t>311829</t>
  </si>
  <si>
    <t>444873</t>
  </si>
  <si>
    <t>4605</t>
  </si>
  <si>
    <t>4606</t>
  </si>
  <si>
    <t>8224</t>
  </si>
  <si>
    <t>גורם 35</t>
  </si>
  <si>
    <t>95350102</t>
  </si>
  <si>
    <t>95350202</t>
  </si>
  <si>
    <t>95350301</t>
  </si>
  <si>
    <t>95350302</t>
  </si>
  <si>
    <t>95350401</t>
  </si>
  <si>
    <t>95350402</t>
  </si>
  <si>
    <t>95350501</t>
  </si>
  <si>
    <t>95350502</t>
  </si>
  <si>
    <t>99000</t>
  </si>
  <si>
    <t>99001</t>
  </si>
  <si>
    <t>גורם 62</t>
  </si>
  <si>
    <t>371707</t>
  </si>
  <si>
    <t>372051</t>
  </si>
  <si>
    <t>גורם 63</t>
  </si>
  <si>
    <t>371197</t>
  </si>
  <si>
    <t>גורם 64</t>
  </si>
  <si>
    <t>371706</t>
  </si>
  <si>
    <t>גורם 69</t>
  </si>
  <si>
    <t>472710</t>
  </si>
  <si>
    <t>*גורם 159</t>
  </si>
  <si>
    <t>7490</t>
  </si>
  <si>
    <t>7491</t>
  </si>
  <si>
    <t>8924</t>
  </si>
  <si>
    <t>גורם 103</t>
  </si>
  <si>
    <t>482153</t>
  </si>
  <si>
    <t>גורם 104</t>
  </si>
  <si>
    <t>501113</t>
  </si>
  <si>
    <t>514296</t>
  </si>
  <si>
    <t>520294</t>
  </si>
  <si>
    <t>529736</t>
  </si>
  <si>
    <t>6471</t>
  </si>
  <si>
    <t>6720</t>
  </si>
  <si>
    <t>6818</t>
  </si>
  <si>
    <t>6925</t>
  </si>
  <si>
    <t>70481</t>
  </si>
  <si>
    <t>7265</t>
  </si>
  <si>
    <t>7342</t>
  </si>
  <si>
    <t>8047</t>
  </si>
  <si>
    <t>9120</t>
  </si>
  <si>
    <t>93941</t>
  </si>
  <si>
    <t>גורם 105</t>
  </si>
  <si>
    <t>475998</t>
  </si>
  <si>
    <t>485027</t>
  </si>
  <si>
    <t>494921</t>
  </si>
  <si>
    <t>510443</t>
  </si>
  <si>
    <t>520411</t>
  </si>
  <si>
    <t>525737</t>
  </si>
  <si>
    <t>6685</t>
  </si>
  <si>
    <t>6853</t>
  </si>
  <si>
    <t>7192</t>
  </si>
  <si>
    <t>7573</t>
  </si>
  <si>
    <t>7801</t>
  </si>
  <si>
    <t>7980</t>
  </si>
  <si>
    <t>8171</t>
  </si>
  <si>
    <t>8362</t>
  </si>
  <si>
    <t>8698</t>
  </si>
  <si>
    <t>8953</t>
  </si>
  <si>
    <t>9146</t>
  </si>
  <si>
    <t>9458</t>
  </si>
  <si>
    <t>גורם 129</t>
  </si>
  <si>
    <t>539178</t>
  </si>
  <si>
    <t>גורם 152</t>
  </si>
  <si>
    <t>72971</t>
  </si>
  <si>
    <t>גורם 158</t>
  </si>
  <si>
    <t>7898</t>
  </si>
  <si>
    <t>8154</t>
  </si>
  <si>
    <t>8405</t>
  </si>
  <si>
    <t>8581</t>
  </si>
  <si>
    <t>8761</t>
  </si>
  <si>
    <t>8946</t>
  </si>
  <si>
    <t>9031</t>
  </si>
  <si>
    <t>גורם 172</t>
  </si>
  <si>
    <t>8503</t>
  </si>
  <si>
    <t>8610</t>
  </si>
  <si>
    <t>9284</t>
  </si>
  <si>
    <t>גורם 180</t>
  </si>
  <si>
    <t>9267</t>
  </si>
  <si>
    <t>9592</t>
  </si>
  <si>
    <t>גורם 187</t>
  </si>
  <si>
    <t>9316</t>
  </si>
  <si>
    <t>9365</t>
  </si>
  <si>
    <t>9509</t>
  </si>
  <si>
    <t>29991704</t>
  </si>
  <si>
    <t>4410</t>
  </si>
  <si>
    <t>גורם 30</t>
  </si>
  <si>
    <t>392454</t>
  </si>
  <si>
    <t>גורם 40</t>
  </si>
  <si>
    <t>451301</t>
  </si>
  <si>
    <t>451302</t>
  </si>
  <si>
    <t>451304</t>
  </si>
  <si>
    <t>451305</t>
  </si>
  <si>
    <t>454754</t>
  </si>
  <si>
    <t>454874</t>
  </si>
  <si>
    <t>גורם 41</t>
  </si>
  <si>
    <t>3364</t>
  </si>
  <si>
    <t>364477</t>
  </si>
  <si>
    <t>458869</t>
  </si>
  <si>
    <t>458870</t>
  </si>
  <si>
    <t>גורם 47</t>
  </si>
  <si>
    <t>487742</t>
  </si>
  <si>
    <t>71340</t>
  </si>
  <si>
    <t>גורם 76</t>
  </si>
  <si>
    <t>414968</t>
  </si>
  <si>
    <t>גורם 77</t>
  </si>
  <si>
    <t>539177</t>
  </si>
  <si>
    <t>גורם 81</t>
  </si>
  <si>
    <t>429027</t>
  </si>
  <si>
    <t>גורם 90</t>
  </si>
  <si>
    <t>462345</t>
  </si>
  <si>
    <t>גורם 96</t>
  </si>
  <si>
    <t>7355</t>
  </si>
  <si>
    <t>גורם 154</t>
  </si>
  <si>
    <t>8811</t>
  </si>
  <si>
    <t>גורם 155</t>
  </si>
  <si>
    <t>75611</t>
  </si>
  <si>
    <t>7894</t>
  </si>
  <si>
    <t>80760</t>
  </si>
  <si>
    <t>8991</t>
  </si>
  <si>
    <t>9112</t>
  </si>
  <si>
    <t>9247</t>
  </si>
  <si>
    <t>9311</t>
  </si>
  <si>
    <t>9486</t>
  </si>
  <si>
    <t>9567</t>
  </si>
  <si>
    <t>גורם 167</t>
  </si>
  <si>
    <t>8776</t>
  </si>
  <si>
    <t>8814</t>
  </si>
  <si>
    <t>90031</t>
  </si>
  <si>
    <t>9096</t>
  </si>
  <si>
    <t>9127</t>
  </si>
  <si>
    <t>9199</t>
  </si>
  <si>
    <t>9255</t>
  </si>
  <si>
    <t>9287</t>
  </si>
  <si>
    <t>9339</t>
  </si>
  <si>
    <t>93881</t>
  </si>
  <si>
    <t>9455</t>
  </si>
  <si>
    <t>9553</t>
  </si>
  <si>
    <t>95930</t>
  </si>
  <si>
    <t>9632</t>
  </si>
  <si>
    <t>גורם 89</t>
  </si>
  <si>
    <t>455954</t>
  </si>
  <si>
    <t>9277</t>
  </si>
  <si>
    <t>9278</t>
  </si>
  <si>
    <t>9279</t>
  </si>
  <si>
    <t>9280</t>
  </si>
  <si>
    <t>9281</t>
  </si>
  <si>
    <t>גורם 70</t>
  </si>
  <si>
    <t>4647</t>
  </si>
  <si>
    <t>439968</t>
  </si>
  <si>
    <t>445945</t>
  </si>
  <si>
    <t>455056</t>
  </si>
  <si>
    <t>4565</t>
  </si>
  <si>
    <t>472012</t>
  </si>
  <si>
    <t>490961</t>
  </si>
  <si>
    <t>520889</t>
  </si>
  <si>
    <t>8380</t>
  </si>
  <si>
    <t>9637</t>
  </si>
  <si>
    <t>9577</t>
  </si>
  <si>
    <t>גורם 117</t>
  </si>
  <si>
    <t>508309</t>
  </si>
  <si>
    <t>גורם 43</t>
  </si>
  <si>
    <t>345369</t>
  </si>
  <si>
    <t>Ba1.il</t>
  </si>
  <si>
    <t>384577</t>
  </si>
  <si>
    <t>403836</t>
  </si>
  <si>
    <t>415814</t>
  </si>
  <si>
    <t>4314</t>
  </si>
  <si>
    <t>433981</t>
  </si>
  <si>
    <t>440022</t>
  </si>
  <si>
    <t>443656</t>
  </si>
  <si>
    <t>455012</t>
  </si>
  <si>
    <t>463236</t>
  </si>
  <si>
    <t>472334</t>
  </si>
  <si>
    <t>482977</t>
  </si>
  <si>
    <t>491620</t>
  </si>
  <si>
    <t>505821</t>
  </si>
  <si>
    <t>524544</t>
  </si>
  <si>
    <t>77390</t>
  </si>
  <si>
    <t>908395120</t>
  </si>
  <si>
    <t>908395160</t>
  </si>
  <si>
    <t>597852</t>
  </si>
  <si>
    <t>7329</t>
  </si>
  <si>
    <t>7330</t>
  </si>
  <si>
    <t>גורם 120</t>
  </si>
  <si>
    <t>6528</t>
  </si>
  <si>
    <t>גורם 135</t>
  </si>
  <si>
    <t>6826</t>
  </si>
  <si>
    <t>גורם 17</t>
  </si>
  <si>
    <t>66241</t>
  </si>
  <si>
    <t>גורם 177</t>
  </si>
  <si>
    <t>8829</t>
  </si>
  <si>
    <t>8860</t>
  </si>
  <si>
    <t>8918</t>
  </si>
  <si>
    <t>9037</t>
  </si>
  <si>
    <t>9130</t>
  </si>
  <si>
    <t>גורם 183</t>
  </si>
  <si>
    <t>9295</t>
  </si>
  <si>
    <t>9475</t>
  </si>
  <si>
    <t>9535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</si>
  <si>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</si>
  <si>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</si>
  <si>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</si>
  <si>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</si>
  <si>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</si>
  <si>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</si>
  <si>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</si>
  <si>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508506</t>
  </si>
  <si>
    <t>6831</t>
  </si>
  <si>
    <t>75980</t>
  </si>
  <si>
    <t>גורם 161</t>
  </si>
  <si>
    <t>7770</t>
  </si>
  <si>
    <t>8789</t>
  </si>
  <si>
    <t>8980</t>
  </si>
  <si>
    <t>9027</t>
  </si>
  <si>
    <t>9126</t>
  </si>
  <si>
    <t>9261</t>
  </si>
  <si>
    <t>9285</t>
  </si>
  <si>
    <t>93740</t>
  </si>
  <si>
    <t>9557</t>
  </si>
  <si>
    <t>גורם 173</t>
  </si>
  <si>
    <t>93821</t>
  </si>
  <si>
    <t>9410</t>
  </si>
  <si>
    <t>9460</t>
  </si>
  <si>
    <t>9511</t>
  </si>
  <si>
    <t>9540</t>
  </si>
  <si>
    <t>9562</t>
  </si>
  <si>
    <t>9603</t>
  </si>
  <si>
    <t>גורם 178</t>
  </si>
  <si>
    <t>8763</t>
  </si>
  <si>
    <t>9327</t>
  </si>
  <si>
    <t>9474</t>
  </si>
  <si>
    <t>9571</t>
  </si>
  <si>
    <t>גורם 148</t>
  </si>
  <si>
    <t>9448</t>
  </si>
  <si>
    <t>9459</t>
  </si>
  <si>
    <t>9617</t>
  </si>
  <si>
    <t>גורם 181</t>
  </si>
  <si>
    <t>9047</t>
  </si>
  <si>
    <t>9048</t>
  </si>
  <si>
    <t>9074</t>
  </si>
  <si>
    <t>9220</t>
  </si>
  <si>
    <t>9599</t>
  </si>
  <si>
    <t>גורם 182</t>
  </si>
  <si>
    <t>9040</t>
  </si>
  <si>
    <t>גורם 131</t>
  </si>
  <si>
    <t>7088</t>
  </si>
  <si>
    <t>גורם 102</t>
  </si>
  <si>
    <t>7310</t>
  </si>
  <si>
    <t>גורם 02</t>
  </si>
  <si>
    <t>9560</t>
  </si>
  <si>
    <t>גורם 100</t>
  </si>
  <si>
    <t>469140</t>
  </si>
  <si>
    <t>גורם 107</t>
  </si>
  <si>
    <t>475042</t>
  </si>
  <si>
    <t>524763</t>
  </si>
  <si>
    <t>גורם 110</t>
  </si>
  <si>
    <t>491862</t>
  </si>
  <si>
    <t>491863</t>
  </si>
  <si>
    <t>491864</t>
  </si>
  <si>
    <t>גורם 112</t>
  </si>
  <si>
    <t>8806</t>
  </si>
  <si>
    <t>9044</t>
  </si>
  <si>
    <t>9224</t>
  </si>
  <si>
    <t>גורם 125</t>
  </si>
  <si>
    <t>8060</t>
  </si>
  <si>
    <t>8119</t>
  </si>
  <si>
    <t>8418</t>
  </si>
  <si>
    <t>8702</t>
  </si>
  <si>
    <t>9118</t>
  </si>
  <si>
    <t>9233</t>
  </si>
  <si>
    <t>9276</t>
  </si>
  <si>
    <t>9430</t>
  </si>
  <si>
    <t>9539</t>
  </si>
  <si>
    <t>גורם 127</t>
  </si>
  <si>
    <t>6588</t>
  </si>
  <si>
    <t>גורם 133</t>
  </si>
  <si>
    <t>6812</t>
  </si>
  <si>
    <t>6872</t>
  </si>
  <si>
    <t>7258</t>
  </si>
  <si>
    <t>גורם 134</t>
  </si>
  <si>
    <t>9299</t>
  </si>
  <si>
    <t>גורם 138</t>
  </si>
  <si>
    <t>8718</t>
  </si>
  <si>
    <t>גורם 141</t>
  </si>
  <si>
    <t>6861</t>
  </si>
  <si>
    <t>גורם 142</t>
  </si>
  <si>
    <t>9606</t>
  </si>
  <si>
    <t>גורם 143</t>
  </si>
  <si>
    <t>8706</t>
  </si>
  <si>
    <t>גורם 146</t>
  </si>
  <si>
    <t>9158</t>
  </si>
  <si>
    <t>גורם 153</t>
  </si>
  <si>
    <t>9405</t>
  </si>
  <si>
    <t>9439</t>
  </si>
  <si>
    <t>9447</t>
  </si>
  <si>
    <t>9467</t>
  </si>
  <si>
    <t>9491</t>
  </si>
  <si>
    <t>9510</t>
  </si>
  <si>
    <t>גורם 157</t>
  </si>
  <si>
    <t>7823</t>
  </si>
  <si>
    <t>7993</t>
  </si>
  <si>
    <t>8187</t>
  </si>
  <si>
    <t>גורם 160</t>
  </si>
  <si>
    <t>7382</t>
  </si>
  <si>
    <t>8977</t>
  </si>
  <si>
    <t>8978</t>
  </si>
  <si>
    <t>8979</t>
  </si>
  <si>
    <t>9313</t>
  </si>
  <si>
    <t>9496</t>
  </si>
  <si>
    <t>9547</t>
  </si>
  <si>
    <t>גורם 186</t>
  </si>
  <si>
    <t>9186</t>
  </si>
  <si>
    <t>9187</t>
  </si>
  <si>
    <t>גורם 97</t>
  </si>
  <si>
    <t>464740</t>
  </si>
  <si>
    <t>6932</t>
  </si>
  <si>
    <t>7291</t>
  </si>
  <si>
    <t>9335</t>
  </si>
  <si>
    <t>סה"כ נקוב במט"ח</t>
  </si>
  <si>
    <t>סה"כ צמודי מט"ח</t>
  </si>
  <si>
    <t>סה"כ מניב</t>
  </si>
  <si>
    <t>סה"כ לא מניב</t>
  </si>
  <si>
    <t>סה"כ בארץ</t>
  </si>
  <si>
    <t>זכאים</t>
  </si>
  <si>
    <t>זכאים מס מעמיתים</t>
  </si>
  <si>
    <t>חייבים</t>
  </si>
  <si>
    <t>חייבים בגין עסקה עתידית SPAC Byte</t>
  </si>
  <si>
    <t>8397</t>
  </si>
  <si>
    <t>דאבל יו אילת</t>
  </si>
  <si>
    <t>299918783</t>
  </si>
  <si>
    <t>זכאים הלוואות בארץ בגין עמלת up front</t>
  </si>
  <si>
    <t>75621</t>
  </si>
  <si>
    <t>זכאים הלוואות בגין עמלת upfront</t>
  </si>
  <si>
    <t>8770</t>
  </si>
  <si>
    <t>זכאים הלוואות חול בגין עמלת upfront</t>
  </si>
  <si>
    <t>7760</t>
  </si>
  <si>
    <t>7890</t>
  </si>
  <si>
    <t>זכאים הלוואות חול בגין עמלת Upfront EUR</t>
  </si>
  <si>
    <t>8919</t>
  </si>
  <si>
    <t>זכאים הלוואות חול בגין עמלת Upfront GBP</t>
  </si>
  <si>
    <t>8295</t>
  </si>
  <si>
    <t>חייבים וזכאים בגין שיקוף</t>
  </si>
  <si>
    <t>26630548</t>
  </si>
  <si>
    <t>מניות הפחתת שווי ניירות חסומים</t>
  </si>
  <si>
    <t>3140130</t>
  </si>
  <si>
    <t>בטחונות דולר ארצות הברית לאומי</t>
  </si>
  <si>
    <t>300011017</t>
  </si>
  <si>
    <t>בטחונות ין יפני לאומי</t>
  </si>
  <si>
    <t>300011010</t>
  </si>
  <si>
    <t>אגח הפחתת שווי ניירות חסומים</t>
  </si>
  <si>
    <t>11109151</t>
  </si>
  <si>
    <t>חייבים שכד נדלן מניב מתחם 1000</t>
  </si>
  <si>
    <t>299918780</t>
  </si>
  <si>
    <t>רבית עוש לקבל</t>
  </si>
  <si>
    <t>1111110</t>
  </si>
  <si>
    <t>מגדל מקפת קרנות פנסיה וקופות גמל בע"מ</t>
  </si>
  <si>
    <t>מגדל השתלמות מסלול לבני 50 עד 60</t>
  </si>
  <si>
    <t>בנק דיסקונט לישראל בע"מ</t>
  </si>
  <si>
    <t>1111111111- 11- בנק דיסקונט</t>
  </si>
  <si>
    <t>בנק הפועלים בע"מ</t>
  </si>
  <si>
    <t>1111111111- 12- בנק הפועלים</t>
  </si>
  <si>
    <t>בנק לאומי לישראל בע"מ</t>
  </si>
  <si>
    <t>בנק מזרחי טפחות בע"מ</t>
  </si>
  <si>
    <t>1111111111- 20- בנק מזרחי-טפחות</t>
  </si>
  <si>
    <t>20003- 11- בנק דיסקונט</t>
  </si>
  <si>
    <t>20003- 12- בנק הפועלים</t>
  </si>
  <si>
    <t>20003- 20- בנק מזרחי-טפחות</t>
  </si>
  <si>
    <t>130018-  11- בנק דיסקונט</t>
  </si>
  <si>
    <t>130018-  20- בנק מזרחי-טפחות</t>
  </si>
  <si>
    <t>20001- 11- בנק דיסקונט</t>
  </si>
  <si>
    <t>20001-  12- בנק הפועלים</t>
  </si>
  <si>
    <t>20001-  20- בנק מזרחי-טפחות</t>
  </si>
  <si>
    <t>200040- 10- לאומי</t>
  </si>
  <si>
    <t>100006- 20- בנק מזרחי-טפחות</t>
  </si>
  <si>
    <t>80031- 12- בנק הפועלים</t>
  </si>
  <si>
    <t>80031- 10- לאומי</t>
  </si>
  <si>
    <t>80031- 20- בנק מזרחי-טפחות</t>
  </si>
  <si>
    <t>280028- 10- לאומי</t>
  </si>
  <si>
    <t>200005- 10- לאומי</t>
  </si>
  <si>
    <t>70002- 11- בנק דיסקונט</t>
  </si>
  <si>
    <t>70002- 12- בנק הפועלים</t>
  </si>
  <si>
    <t>70002- 20- בנק מזרחי-טפחות</t>
  </si>
  <si>
    <t>30005- 10- לאומי</t>
  </si>
  <si>
    <t>JP MORGAN</t>
  </si>
  <si>
    <t>20003- 85- JP MORGAN</t>
  </si>
  <si>
    <t>20001- 85- JP MORGAN</t>
  </si>
  <si>
    <t>80031- 85- JP MORGAN</t>
  </si>
  <si>
    <t>גורם 171</t>
  </si>
  <si>
    <t>גורם 189</t>
  </si>
  <si>
    <t>גורם 168</t>
  </si>
  <si>
    <t>גורם 184</t>
  </si>
  <si>
    <t>Yesodot Gimmel</t>
  </si>
  <si>
    <t>Arkin Bio Ventures II</t>
  </si>
  <si>
    <t>Fortissimo Capital Fund V</t>
  </si>
  <si>
    <t>Ram Coastal Energy Limited Partnership</t>
  </si>
  <si>
    <t>Yesodot C Senior Co-Investment</t>
  </si>
  <si>
    <t>GESM Via Maris Limited Partnership</t>
  </si>
  <si>
    <t>Greenfield Partners II, L.P</t>
  </si>
  <si>
    <t>Greenfield Cobra Investments L.P</t>
  </si>
  <si>
    <t>Noy 4 Infrastructure and energy investments l.p</t>
  </si>
  <si>
    <t>Stage One S.P.V R.S</t>
  </si>
  <si>
    <t>FIMI Israel Opportunity VII</t>
  </si>
  <si>
    <t>Greenfield Partners Panorays LP</t>
  </si>
  <si>
    <t>F2 Capital Partners 3 LP</t>
  </si>
  <si>
    <t>Stage One Venture Capital Fund IV L.P</t>
  </si>
  <si>
    <t>Stage One IV Annex Fund L.P</t>
  </si>
  <si>
    <t>S.H. SKY 4 L.P</t>
  </si>
  <si>
    <t>StageOne S.P.V D.R</t>
  </si>
  <si>
    <t>Fortissimo Partners VI</t>
  </si>
  <si>
    <t>JTLV III</t>
  </si>
  <si>
    <t>REALITY REAL ESTATE INVESTMENT FUND 5</t>
  </si>
  <si>
    <t>גורם 176</t>
  </si>
  <si>
    <t>Permira Credit Solutions III</t>
  </si>
  <si>
    <t>ICG Senior Debt Partners III</t>
  </si>
  <si>
    <t>Warburg Pincus China-Southeast Asia II, L.P</t>
  </si>
  <si>
    <t>Kartesia Credit Opportunities V</t>
  </si>
  <si>
    <t>Permira Credit Solutions IV</t>
  </si>
  <si>
    <t>Klirmark Opportunity III</t>
  </si>
  <si>
    <t>Global Infrastructure Partners IV</t>
  </si>
  <si>
    <t>Arclight Energy Partners Fund VII L.P</t>
  </si>
  <si>
    <t>Permira VII</t>
  </si>
  <si>
    <t>GIP Spectrum Fund (Parallel), L.P</t>
  </si>
  <si>
    <t>GIP Capital Solutions II SCSp, L.P</t>
  </si>
  <si>
    <t>ICG Senior Debt Partners IV</t>
  </si>
  <si>
    <t>Senior Loan Fund II (EUR) SLP</t>
  </si>
  <si>
    <t>Insight Partners XI, L.P</t>
  </si>
  <si>
    <t>Trilantic Europe VI SCSp</t>
  </si>
  <si>
    <t>GIP Spectrum Mayberry Fund</t>
  </si>
  <si>
    <t>Accelmed Partners II, L.P</t>
  </si>
  <si>
    <t>GIP Capital Solutions II Luxemburg Co-Investment Fund SCSP, L.P.</t>
  </si>
  <si>
    <t>CVC Capital partners VIII</t>
  </si>
  <si>
    <t>Strategic Investors Fund X Cayman LP</t>
  </si>
  <si>
    <t>Ares Capital Europe V</t>
  </si>
  <si>
    <t>Monarch Capital Partners V</t>
  </si>
  <si>
    <t>Ares Private Credit Solutions II</t>
  </si>
  <si>
    <t>Francisco Partners VI</t>
  </si>
  <si>
    <t>Thoma Bravo Fund XIV L.P.</t>
  </si>
  <si>
    <t>Qumra MS LP Minute Media</t>
  </si>
  <si>
    <t>Whitehorse Liquidity Partners IV</t>
  </si>
  <si>
    <t>Copenhagen Infrastructure Partners IV</t>
  </si>
  <si>
    <t>QUMRA OPPORTUNITY FUND I</t>
  </si>
  <si>
    <t>Group 11 Fund IV</t>
  </si>
  <si>
    <t>ISQ Global infrastructure Fund III, LP</t>
  </si>
  <si>
    <t>ICG Real Estate Debt VI</t>
  </si>
  <si>
    <t>Insight Partners XII, LP</t>
  </si>
  <si>
    <t>Vintage Fund of Funds VI (Access, LP)</t>
  </si>
  <si>
    <t>Nirvana Holdings I LP</t>
  </si>
  <si>
    <t>Tikehau Direct Lending V</t>
  </si>
  <si>
    <t>Zeev Opportunity Fund I</t>
  </si>
  <si>
    <t>Audax Direct Lending Solutions Fund II B-1</t>
  </si>
  <si>
    <t>KASS Unlevered S.a r.l. - Compartment E</t>
  </si>
  <si>
    <t>WHITEHORSE LIQUIDITY PARTNERS GPSOF</t>
  </si>
  <si>
    <t>Crescent Direct Lending III</t>
  </si>
  <si>
    <t>MICL SONNEDIX SOLAR CIV L.P.</t>
  </si>
  <si>
    <t>Clayton Dubilier and Rice XI L.P</t>
  </si>
  <si>
    <t>Pantheon Global Co-Investment Opportunities Fund V</t>
  </si>
  <si>
    <t>Vintage Co-Invest III</t>
  </si>
  <si>
    <t>ISQ Kio Co-Invest Fund L.P</t>
  </si>
  <si>
    <t>Monarch Opportunistic Real Estate Fund</t>
  </si>
  <si>
    <t>AUDAX DLS CO-INVESTMENT FUND 3 L.P.</t>
  </si>
  <si>
    <t>BCP V DEXKO CO-INVEST LP</t>
  </si>
  <si>
    <t>ISRAEL SECONDARY FUND III L.P</t>
  </si>
  <si>
    <t>PORCUPINE HOLDINGS (OFFSHORE) LP</t>
  </si>
  <si>
    <t>ARES EUROPEAN CREDIT INVESTMENTS VIII (M), L.P.</t>
  </si>
  <si>
    <t>Arkin Bio Capital L.P</t>
  </si>
  <si>
    <t>ELECTRA AMERICA PRINCIPAL HOSPITALITY LP</t>
  </si>
  <si>
    <t>KKR CAVALRY CO-INVEST</t>
  </si>
  <si>
    <t>Cheyne Real Estate Credit Holdings VII</t>
  </si>
  <si>
    <t>Kartesia Senior Opportunities II SCS SICAV-RAIF</t>
  </si>
  <si>
    <t>KASS Unlevered II S,a.r.l</t>
  </si>
  <si>
    <t>Girasol Investments S.A</t>
  </si>
  <si>
    <t>Copenhagen infrastructure Energy Transition Fund I</t>
  </si>
  <si>
    <t>Francisco Partners VII</t>
  </si>
  <si>
    <t>Whitehorse Liquidity Partners V</t>
  </si>
  <si>
    <t>Permira VIII - 2 SCSp</t>
  </si>
  <si>
    <t>Advent International GPE X-B L.P</t>
  </si>
  <si>
    <t>ICG Senior Debt Partners Fund 5-A (EUR) SCSp</t>
  </si>
  <si>
    <t>MIE III Co-Investment Fund II S.L.P</t>
  </si>
  <si>
    <t>Brookfield Capital Partners Fund VI</t>
  </si>
  <si>
    <t>Bessemer Venture Partners XII Institutional L.P</t>
  </si>
  <si>
    <t>AIOF II Woolly Co-Invest Parallel Fund L.P</t>
  </si>
  <si>
    <t>DIRECT LENDING FUND IV (EUR) SLP</t>
  </si>
  <si>
    <t>Proxima Co-Invest L.P</t>
  </si>
  <si>
    <t>Kartesia Credit Opportunities VI SCS</t>
  </si>
  <si>
    <t>GIP CAPS II REX Co-Investment Fund L.P</t>
  </si>
  <si>
    <t>ArcLight Fund VII AIV L.P</t>
  </si>
  <si>
    <t>Astorg VIII</t>
  </si>
  <si>
    <t>WHLP Kennedy (A) LP</t>
  </si>
  <si>
    <t>CDR XII</t>
  </si>
  <si>
    <t>Global Infrastructure Partners Core C L.P</t>
  </si>
  <si>
    <t>EQT Exeter Industrial Value Fund VI L.P</t>
  </si>
  <si>
    <t>CVC Capital Partners IX (A) L.P</t>
  </si>
  <si>
    <t>Greenfield Partners Fund III LP</t>
  </si>
  <si>
    <t>נדלן אחד העם 56 ת"א</t>
  </si>
  <si>
    <t>השכרה</t>
  </si>
  <si>
    <t>אחד העם 56, תל אביב</t>
  </si>
  <si>
    <t>נדלן אלביט נתניה - עלות</t>
  </si>
  <si>
    <t>המחשב 2, איזור תעשיה ספיר, נתניה</t>
  </si>
  <si>
    <t>נדלן מגדל צפירה</t>
  </si>
  <si>
    <t>פינת הרחובות הצפירה, יד חרוצים ואליאשברג, תל אביב</t>
  </si>
  <si>
    <t>נדלן מנועי בית שמש</t>
  </si>
  <si>
    <t>אזור תעשיה מערבי "ברוש", בית שמש</t>
  </si>
  <si>
    <t>נדלן מגדל עלית -עלות</t>
  </si>
  <si>
    <t>זבוטינסקי 6, רמת גן</t>
  </si>
  <si>
    <t>נדלן קמפוס תל השומר מגרש 33</t>
  </si>
  <si>
    <t>תל השומר</t>
  </si>
  <si>
    <t>נדלן קמפוס תל השומר מגרש 36</t>
  </si>
  <si>
    <t>נדלן נדלן אלביט מודיעין</t>
  </si>
  <si>
    <t>אזור התעסוקה הפארק הטכנולוגי, מודיעין</t>
  </si>
  <si>
    <t>נדלן מגדל WE ת"א</t>
  </si>
  <si>
    <t>דרך מנחם בגין תל אביב</t>
  </si>
  <si>
    <t>DBRS</t>
  </si>
  <si>
    <t>*גורם 115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</si>
</sst>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  <numFmt numFmtId="168" formatCode="_ * #,##0.000000_ ;_ * \-#,##0.000000_ ;_ * &quot;-&quot;??_ ;_ @_ "/>
  </numFmts>
  <fonts count="21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2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  <xf numFmtId="43" fontId="20" fillId="0" borderId="0" applyFont="0" applyFill="0" applyBorder="0" applyAlignment="0" applyProtection="0"/>
  </cellStyleXfs>
  <cellXfs count="114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4" fontId="19" fillId="4" borderId="0" xfId="0" applyNumberFormat="1" applyFont="1" applyFill="1"/>
    <xf numFmtId="166" fontId="19" fillId="4" borderId="0" xfId="0" applyNumberFormat="1" applyFont="1" applyFill="1"/>
    <xf numFmtId="0" fontId="19" fillId="0" borderId="0" xfId="0" applyFont="1"/>
    <xf numFmtId="4" fontId="19" fillId="0" borderId="0" xfId="0" applyNumberFormat="1" applyFont="1"/>
    <xf numFmtId="166" fontId="19" fillId="0" borderId="0" xfId="0" applyNumberFormat="1" applyFont="1"/>
    <xf numFmtId="14" fontId="0" fillId="0" borderId="0" xfId="0" applyNumberFormat="1" applyAlignment="1">
      <alignment horizontal="right"/>
    </xf>
    <xf numFmtId="0" fontId="1" fillId="0" borderId="0" xfId="0" applyFont="1"/>
    <xf numFmtId="0" fontId="0" fillId="0" borderId="0" xfId="0" applyAlignment="1">
      <alignment horizontal="right"/>
    </xf>
    <xf numFmtId="4" fontId="9" fillId="0" borderId="0" xfId="0" applyNumberFormat="1" applyFont="1" applyAlignment="1">
      <alignment horizontal="center" wrapText="1"/>
    </xf>
    <xf numFmtId="166" fontId="0" fillId="0" borderId="0" xfId="0" applyNumberFormat="1"/>
    <xf numFmtId="4" fontId="0" fillId="0" borderId="0" xfId="0" applyNumberFormat="1"/>
    <xf numFmtId="43" fontId="0" fillId="0" borderId="0" xfId="11" applyFont="1" applyFill="1" applyBorder="1"/>
    <xf numFmtId="14" fontId="0" fillId="0" borderId="0" xfId="0" applyNumberFormat="1"/>
    <xf numFmtId="14" fontId="2" fillId="0" borderId="0" xfId="0" applyNumberFormat="1" applyFont="1" applyAlignment="1">
      <alignment horizontal="right"/>
    </xf>
    <xf numFmtId="14" fontId="2" fillId="0" borderId="0" xfId="0" applyNumberFormat="1" applyFont="1" applyAlignment="1">
      <alignment horizontal="center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168" fontId="0" fillId="0" borderId="0" xfId="11" applyNumberFormat="1" applyFont="1"/>
  </cellXfs>
  <cellStyles count="12">
    <cellStyle name="Comma" xfId="11" builtinId="3"/>
    <cellStyle name="Comma 2" xfId="3" xr:uid="{00000000-0005-0000-0000-000000000000}"/>
    <cellStyle name="Currency [0] _1" xfId="4" xr:uid="{00000000-0005-0000-0000-000001000000}"/>
    <cellStyle name="Hyperlink 2" xfId="5" xr:uid="{00000000-0005-0000-0000-000003000000}"/>
    <cellStyle name="Normal" xfId="0" builtinId="0"/>
    <cellStyle name="Normal 11" xfId="6" xr:uid="{00000000-0005-0000-0000-000005000000}"/>
    <cellStyle name="Normal 2" xfId="7" xr:uid="{00000000-0005-0000-0000-000006000000}"/>
    <cellStyle name="Normal 3" xfId="8" xr:uid="{00000000-0005-0000-0000-000007000000}"/>
    <cellStyle name="Normal_2007-16618" xfId="1" xr:uid="{00000000-0005-0000-0000-000008000000}"/>
    <cellStyle name="Percent 2" xfId="9" xr:uid="{00000000-0005-0000-0000-000009000000}"/>
    <cellStyle name="Text" xfId="10" xr:uid="{00000000-0005-0000-0000-00000A000000}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2"/>
    <pageSetUpPr fitToPage="1"/>
  </sheetPr>
  <dimension ref="A1:AJ66"/>
  <sheetViews>
    <sheetView rightToLeft="1" tabSelected="1" workbookViewId="0">
      <selection activeCell="C5" sqref="C5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s="87">
        <v>45106</v>
      </c>
    </row>
    <row r="2" spans="1:36">
      <c r="B2" s="2" t="s">
        <v>1</v>
      </c>
      <c r="C2" s="12" t="s">
        <v>3591</v>
      </c>
    </row>
    <row r="3" spans="1:36">
      <c r="B3" s="2" t="s">
        <v>2</v>
      </c>
      <c r="C3" s="88" t="s">
        <v>3592</v>
      </c>
    </row>
    <row r="4" spans="1:36">
      <c r="B4" s="2" t="s">
        <v>3</v>
      </c>
      <c r="C4" s="89" t="s">
        <v>197</v>
      </c>
    </row>
    <row r="6" spans="1:36" ht="26.25" customHeight="1">
      <c r="B6" s="97" t="s">
        <v>4</v>
      </c>
      <c r="C6" s="98"/>
      <c r="D6" s="99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40048.389440353167</v>
      </c>
      <c r="D11" s="76">
        <v>0.11559999999999999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44742.062371126121</v>
      </c>
      <c r="D13" s="78">
        <v>0.12920000000000001</v>
      </c>
    </row>
    <row r="14" spans="1:36">
      <c r="A14" s="10" t="s">
        <v>13</v>
      </c>
      <c r="B14" s="70" t="s">
        <v>17</v>
      </c>
      <c r="C14" s="77">
        <v>0</v>
      </c>
      <c r="D14" s="78">
        <v>0</v>
      </c>
    </row>
    <row r="15" spans="1:36">
      <c r="A15" s="10" t="s">
        <v>13</v>
      </c>
      <c r="B15" s="70" t="s">
        <v>18</v>
      </c>
      <c r="C15" s="77">
        <v>75585.802672487509</v>
      </c>
      <c r="D15" s="78">
        <v>0.21820000000000001</v>
      </c>
    </row>
    <row r="16" spans="1:36">
      <c r="A16" s="10" t="s">
        <v>13</v>
      </c>
      <c r="B16" s="70" t="s">
        <v>19</v>
      </c>
      <c r="C16" s="77">
        <v>52034.41084870568</v>
      </c>
      <c r="D16" s="78">
        <v>0.1502</v>
      </c>
    </row>
    <row r="17" spans="1:4">
      <c r="A17" s="10" t="s">
        <v>13</v>
      </c>
      <c r="B17" s="70" t="s">
        <v>195</v>
      </c>
      <c r="C17" s="77">
        <v>42260.104144744219</v>
      </c>
      <c r="D17" s="78">
        <v>0.122</v>
      </c>
    </row>
    <row r="18" spans="1:4">
      <c r="A18" s="10" t="s">
        <v>13</v>
      </c>
      <c r="B18" s="70" t="s">
        <v>20</v>
      </c>
      <c r="C18" s="77">
        <v>6158.7380847351751</v>
      </c>
      <c r="D18" s="78">
        <v>1.78E-2</v>
      </c>
    </row>
    <row r="19" spans="1:4">
      <c r="A19" s="10" t="s">
        <v>13</v>
      </c>
      <c r="B19" s="70" t="s">
        <v>21</v>
      </c>
      <c r="C19" s="77">
        <v>7.0166630643919996</v>
      </c>
      <c r="D19" s="78">
        <v>0</v>
      </c>
    </row>
    <row r="20" spans="1:4">
      <c r="A20" s="10" t="s">
        <v>13</v>
      </c>
      <c r="B20" s="70" t="s">
        <v>22</v>
      </c>
      <c r="C20" s="77">
        <v>59.603440800000001</v>
      </c>
      <c r="D20" s="78">
        <v>2.0000000000000001E-4</v>
      </c>
    </row>
    <row r="21" spans="1:4">
      <c r="A21" s="10" t="s">
        <v>13</v>
      </c>
      <c r="B21" s="70" t="s">
        <v>23</v>
      </c>
      <c r="C21" s="77">
        <v>462.4300163974396</v>
      </c>
      <c r="D21" s="78">
        <v>1.2999999999999999E-3</v>
      </c>
    </row>
    <row r="22" spans="1:4">
      <c r="A22" s="10" t="s">
        <v>13</v>
      </c>
      <c r="B22" s="70" t="s">
        <v>24</v>
      </c>
      <c r="C22" s="77">
        <v>0</v>
      </c>
      <c r="D22" s="78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8">
        <v>0</v>
      </c>
    </row>
    <row r="25" spans="1:4">
      <c r="A25" s="10" t="s">
        <v>13</v>
      </c>
      <c r="B25" s="70" t="s">
        <v>27</v>
      </c>
      <c r="C25" s="77">
        <v>0</v>
      </c>
      <c r="D25" s="78">
        <v>0</v>
      </c>
    </row>
    <row r="26" spans="1:4">
      <c r="A26" s="10" t="s">
        <v>13</v>
      </c>
      <c r="B26" s="70" t="s">
        <v>18</v>
      </c>
      <c r="C26" s="77">
        <v>3115.1092835114046</v>
      </c>
      <c r="D26" s="78">
        <v>8.9999999999999993E-3</v>
      </c>
    </row>
    <row r="27" spans="1:4">
      <c r="A27" s="10" t="s">
        <v>13</v>
      </c>
      <c r="B27" s="70" t="s">
        <v>28</v>
      </c>
      <c r="C27" s="77">
        <v>6650.7220301426842</v>
      </c>
      <c r="D27" s="78">
        <v>1.9199999999999998E-2</v>
      </c>
    </row>
    <row r="28" spans="1:4">
      <c r="A28" s="10" t="s">
        <v>13</v>
      </c>
      <c r="B28" s="70" t="s">
        <v>29</v>
      </c>
      <c r="C28" s="77">
        <v>35757.345152717622</v>
      </c>
      <c r="D28" s="78">
        <v>0.1032</v>
      </c>
    </row>
    <row r="29" spans="1:4">
      <c r="A29" s="10" t="s">
        <v>13</v>
      </c>
      <c r="B29" s="70" t="s">
        <v>30</v>
      </c>
      <c r="C29" s="77">
        <v>0.36770344679</v>
      </c>
      <c r="D29" s="78">
        <v>0</v>
      </c>
    </row>
    <row r="30" spans="1:4">
      <c r="A30" s="10" t="s">
        <v>13</v>
      </c>
      <c r="B30" s="70" t="s">
        <v>31</v>
      </c>
      <c r="C30" s="77">
        <v>0</v>
      </c>
      <c r="D30" s="78">
        <v>0</v>
      </c>
    </row>
    <row r="31" spans="1:4">
      <c r="A31" s="10" t="s">
        <v>13</v>
      </c>
      <c r="B31" s="70" t="s">
        <v>32</v>
      </c>
      <c r="C31" s="77">
        <v>-1341.1173288731384</v>
      </c>
      <c r="D31" s="78">
        <v>-3.8999999999999998E-3</v>
      </c>
    </row>
    <row r="32" spans="1:4">
      <c r="A32" s="10" t="s">
        <v>13</v>
      </c>
      <c r="B32" s="70" t="s">
        <v>33</v>
      </c>
      <c r="C32" s="77">
        <v>0</v>
      </c>
      <c r="D32" s="78">
        <v>0</v>
      </c>
    </row>
    <row r="33" spans="1:4">
      <c r="A33" s="10" t="s">
        <v>13</v>
      </c>
      <c r="B33" s="69" t="s">
        <v>34</v>
      </c>
      <c r="C33" s="77">
        <v>34653.020241376609</v>
      </c>
      <c r="D33" s="78">
        <v>0.1</v>
      </c>
    </row>
    <row r="34" spans="1:4">
      <c r="A34" s="10" t="s">
        <v>13</v>
      </c>
      <c r="B34" s="69" t="s">
        <v>35</v>
      </c>
      <c r="C34" s="77">
        <v>0</v>
      </c>
      <c r="D34" s="78">
        <v>0</v>
      </c>
    </row>
    <row r="35" spans="1:4">
      <c r="A35" s="10" t="s">
        <v>13</v>
      </c>
      <c r="B35" s="69" t="s">
        <v>36</v>
      </c>
      <c r="C35" s="77">
        <v>3857.0033100000001</v>
      </c>
      <c r="D35" s="78">
        <v>1.11E-2</v>
      </c>
    </row>
    <row r="36" spans="1:4">
      <c r="A36" s="10" t="s">
        <v>13</v>
      </c>
      <c r="B36" s="69" t="s">
        <v>37</v>
      </c>
      <c r="C36" s="77">
        <v>0</v>
      </c>
      <c r="D36" s="78">
        <v>0</v>
      </c>
    </row>
    <row r="37" spans="1:4">
      <c r="A37" s="10" t="s">
        <v>13</v>
      </c>
      <c r="B37" s="69" t="s">
        <v>38</v>
      </c>
      <c r="C37" s="77">
        <v>2373.4596651433499</v>
      </c>
      <c r="D37" s="78">
        <v>6.8999999999999999E-3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v>0</v>
      </c>
    </row>
    <row r="40" spans="1:4">
      <c r="A40" s="10" t="s">
        <v>13</v>
      </c>
      <c r="B40" s="72" t="s">
        <v>41</v>
      </c>
      <c r="C40" s="77">
        <v>0</v>
      </c>
      <c r="D40" s="78">
        <v>0</v>
      </c>
    </row>
    <row r="41" spans="1:4">
      <c r="A41" s="10" t="s">
        <v>13</v>
      </c>
      <c r="B41" s="72" t="s">
        <v>42</v>
      </c>
      <c r="C41" s="77">
        <v>0</v>
      </c>
      <c r="D41" s="78">
        <v>0</v>
      </c>
    </row>
    <row r="42" spans="1:4">
      <c r="B42" s="72" t="s">
        <v>43</v>
      </c>
      <c r="C42" s="77">
        <v>346424.46773987904</v>
      </c>
      <c r="D42" s="78">
        <v>1</v>
      </c>
    </row>
    <row r="43" spans="1:4">
      <c r="A43" s="10" t="s">
        <v>13</v>
      </c>
      <c r="B43" s="73" t="s">
        <v>44</v>
      </c>
      <c r="C43" s="77">
        <f>'יתרת התחייבות להשקעה'!C11</f>
        <v>32347.653670515501</v>
      </c>
      <c r="D43" s="78">
        <f>C43/$C$42</f>
        <v>9.3375776490488824E-2</v>
      </c>
    </row>
    <row r="44" spans="1:4">
      <c r="B44" s="11" t="s">
        <v>198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110</v>
      </c>
      <c r="D47" s="113">
        <v>4.0334000000000003</v>
      </c>
    </row>
    <row r="48" spans="1:4">
      <c r="C48" t="s">
        <v>120</v>
      </c>
      <c r="D48" s="113">
        <v>2.4485999999999999</v>
      </c>
    </row>
    <row r="49" spans="3:4">
      <c r="C49" t="s">
        <v>106</v>
      </c>
      <c r="D49" s="113">
        <v>3.6920000000000002</v>
      </c>
    </row>
    <row r="50" spans="3:4">
      <c r="C50" t="s">
        <v>202</v>
      </c>
      <c r="D50" s="113">
        <v>0.47010000000000002</v>
      </c>
    </row>
    <row r="51" spans="3:4">
      <c r="C51" t="s">
        <v>116</v>
      </c>
      <c r="D51" s="113">
        <v>2.7841999999999998</v>
      </c>
    </row>
    <row r="52" spans="3:4">
      <c r="C52" t="s">
        <v>200</v>
      </c>
      <c r="D52" s="113">
        <v>2.5600999999999999E-2</v>
      </c>
    </row>
    <row r="53" spans="3:4">
      <c r="C53" t="s">
        <v>203</v>
      </c>
      <c r="D53" s="113">
        <v>0.34350000000000003</v>
      </c>
    </row>
    <row r="54" spans="3:4">
      <c r="C54" t="s">
        <v>201</v>
      </c>
      <c r="D54" s="113">
        <v>0.34229999999999999</v>
      </c>
    </row>
    <row r="55" spans="3:4">
      <c r="C55" t="s">
        <v>113</v>
      </c>
      <c r="D55" s="113">
        <v>4.6717000000000004</v>
      </c>
    </row>
    <row r="56" spans="3:4">
      <c r="C56" t="s">
        <v>199</v>
      </c>
      <c r="D56" s="113">
        <v>4.1210000000000004</v>
      </c>
    </row>
    <row r="57" spans="3:4">
      <c r="C57"/>
      <c r="D57"/>
    </row>
    <row r="58" spans="3:4">
      <c r="C58"/>
      <c r="D58"/>
    </row>
    <row r="59" spans="3:4">
      <c r="C59"/>
      <c r="D59"/>
    </row>
    <row r="60" spans="3:4">
      <c r="C60"/>
      <c r="D60"/>
    </row>
    <row r="61" spans="3:4">
      <c r="C61"/>
      <c r="D61"/>
    </row>
    <row r="62" spans="3:4">
      <c r="C62"/>
      <c r="D62"/>
    </row>
    <row r="63" spans="3:4">
      <c r="C63"/>
      <c r="D63"/>
    </row>
    <row r="64" spans="3:4">
      <c r="C64"/>
      <c r="D64"/>
    </row>
    <row r="65" spans="3:4">
      <c r="C65"/>
      <c r="D65"/>
    </row>
    <row r="66" spans="3:4">
      <c r="C66"/>
      <c r="D66"/>
    </row>
  </sheetData>
  <sortState xmlns:xlrd2="http://schemas.microsoft.com/office/spreadsheetml/2017/richdata2" ref="A47:BI56">
    <sortCondition ref="C47:C56"/>
  </sortState>
  <mergeCells count="1">
    <mergeCell ref="B6:D6"/>
  </mergeCells>
  <dataValidations count="1">
    <dataValidation allowBlank="1" showInputMessage="1" showErrorMessage="1" sqref="C1:C4" xr:uid="{E3CAAE4C-8881-409D-B54E-CC83035F0189}"/>
  </dataValidations>
  <hyperlinks>
    <hyperlink ref="A11" location="מזומנים!A1" display="◄" xr:uid="{00000000-0004-0000-0000-000000000000}"/>
    <hyperlink ref="A13" location="'תעודות התחייבות ממשלתיו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ים- תעודות התחייבות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תעוד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מקרקעין!A1" display="◄" xr:uid="{00000000-0004-0000-0000-00001A000000}"/>
    <hyperlink ref="A37" location="'השקעות אחרות '!A1" display="◄" xr:uid="{00000000-0004-0000-0000-00001B000000}"/>
    <hyperlink ref="A43" location="'יתרות השקעה'!A1" display="◄" xr:uid="{00000000-0004-0000-0000-00001C000000}"/>
    <hyperlink ref="A36" location="'השקעה בחברות מוחזקות'!A1" display="◄" xr:uid="{00000000-0004-0000-0000-00001D000000}"/>
    <hyperlink ref="A39" location="'אג&quot;ח קונצרני סחיר'!A1" display="◄" xr:uid="{00000000-0004-0000-0000-00001E000000}"/>
    <hyperlink ref="A40" location="'אג&quot;ח קונצרני לא סחיר'!A1" display="◄" xr:uid="{00000000-0004-0000-0000-00001F000000}"/>
    <hyperlink ref="A41" location="'מסגרות אשראי מנוצלות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4"/>
    <pageSetUpPr fitToPage="1"/>
  </sheetPr>
  <dimension ref="B1:BI55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 s="1" customFormat="1">
      <c r="B1" s="2" t="s">
        <v>0</v>
      </c>
      <c r="C1" s="87">
        <v>45106</v>
      </c>
    </row>
    <row r="2" spans="2:61" s="1" customFormat="1">
      <c r="B2" s="2" t="s">
        <v>1</v>
      </c>
      <c r="C2" s="12" t="s">
        <v>3591</v>
      </c>
    </row>
    <row r="3" spans="2:61" s="1" customFormat="1">
      <c r="B3" s="2" t="s">
        <v>2</v>
      </c>
      <c r="C3" s="88" t="s">
        <v>3592</v>
      </c>
    </row>
    <row r="4" spans="2:61" s="1" customFormat="1">
      <c r="B4" s="2" t="s">
        <v>3</v>
      </c>
      <c r="C4" s="89" t="s">
        <v>197</v>
      </c>
    </row>
    <row r="6" spans="2:61" ht="26.25" customHeight="1">
      <c r="B6" s="110" t="s">
        <v>68</v>
      </c>
      <c r="C6" s="111"/>
      <c r="D6" s="111"/>
      <c r="E6" s="111"/>
      <c r="F6" s="111"/>
      <c r="G6" s="111"/>
      <c r="H6" s="111"/>
      <c r="I6" s="111"/>
      <c r="J6" s="111"/>
      <c r="K6" s="111"/>
      <c r="L6" s="112"/>
    </row>
    <row r="7" spans="2:61" ht="26.25" customHeight="1">
      <c r="B7" s="110" t="s">
        <v>98</v>
      </c>
      <c r="C7" s="111"/>
      <c r="D7" s="111"/>
      <c r="E7" s="111"/>
      <c r="F7" s="111"/>
      <c r="G7" s="111"/>
      <c r="H7" s="111"/>
      <c r="I7" s="111"/>
      <c r="J7" s="111"/>
      <c r="K7" s="111"/>
      <c r="L7" s="112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59.603440800000001</v>
      </c>
      <c r="J11" s="25"/>
      <c r="K11" s="76">
        <v>1</v>
      </c>
      <c r="L11" s="76">
        <v>2.0000000000000001E-4</v>
      </c>
      <c r="BD11" s="16"/>
      <c r="BE11" s="19"/>
      <c r="BF11" s="16"/>
      <c r="BH11" s="16"/>
    </row>
    <row r="12" spans="2:61">
      <c r="B12" s="79" t="s">
        <v>204</v>
      </c>
      <c r="C12" s="16"/>
      <c r="D12" s="16"/>
      <c r="E12" s="16"/>
      <c r="G12" s="81">
        <v>0</v>
      </c>
      <c r="I12" s="81">
        <v>59.539200000000001</v>
      </c>
      <c r="K12" s="80">
        <v>0.99890000000000001</v>
      </c>
      <c r="L12" s="80">
        <v>2.0000000000000001E-4</v>
      </c>
    </row>
    <row r="13" spans="2:61">
      <c r="B13" s="79" t="s">
        <v>2151</v>
      </c>
      <c r="C13" s="16"/>
      <c r="D13" s="16"/>
      <c r="E13" s="16"/>
      <c r="G13" s="81">
        <v>0</v>
      </c>
      <c r="I13" s="81">
        <v>59.539200000000001</v>
      </c>
      <c r="K13" s="80">
        <v>0.99890000000000001</v>
      </c>
      <c r="L13" s="80">
        <v>2.0000000000000001E-4</v>
      </c>
    </row>
    <row r="14" spans="2:61">
      <c r="B14" t="s">
        <v>2152</v>
      </c>
      <c r="C14" t="s">
        <v>2153</v>
      </c>
      <c r="D14" t="s">
        <v>100</v>
      </c>
      <c r="E14" t="s">
        <v>123</v>
      </c>
      <c r="F14" t="s">
        <v>102</v>
      </c>
      <c r="G14" s="77">
        <v>2.8</v>
      </c>
      <c r="H14" s="77">
        <v>1110200</v>
      </c>
      <c r="I14" s="77">
        <v>31.085599999999999</v>
      </c>
      <c r="J14" s="78">
        <v>0</v>
      </c>
      <c r="K14" s="78">
        <v>0.52149999999999996</v>
      </c>
      <c r="L14" s="78">
        <v>1E-4</v>
      </c>
    </row>
    <row r="15" spans="2:61">
      <c r="B15" t="s">
        <v>2154</v>
      </c>
      <c r="C15" t="s">
        <v>2155</v>
      </c>
      <c r="D15" t="s">
        <v>100</v>
      </c>
      <c r="E15" t="s">
        <v>123</v>
      </c>
      <c r="F15" t="s">
        <v>102</v>
      </c>
      <c r="G15" s="77">
        <v>-2.8</v>
      </c>
      <c r="H15" s="77">
        <v>764000</v>
      </c>
      <c r="I15" s="77">
        <v>-21.391999999999999</v>
      </c>
      <c r="J15" s="78">
        <v>0</v>
      </c>
      <c r="K15" s="78">
        <v>-0.3589</v>
      </c>
      <c r="L15" s="78">
        <v>-1E-4</v>
      </c>
    </row>
    <row r="16" spans="2:61">
      <c r="B16" t="s">
        <v>2156</v>
      </c>
      <c r="C16" t="s">
        <v>2157</v>
      </c>
      <c r="D16" t="s">
        <v>100</v>
      </c>
      <c r="E16" t="s">
        <v>123</v>
      </c>
      <c r="F16" t="s">
        <v>102</v>
      </c>
      <c r="G16" s="77">
        <v>25.76</v>
      </c>
      <c r="H16" s="77">
        <v>193500</v>
      </c>
      <c r="I16" s="77">
        <v>49.845599999999997</v>
      </c>
      <c r="J16" s="78">
        <v>0</v>
      </c>
      <c r="K16" s="78">
        <v>0.83630000000000004</v>
      </c>
      <c r="L16" s="78">
        <v>1E-4</v>
      </c>
    </row>
    <row r="17" spans="2:12">
      <c r="B17" t="s">
        <v>2158</v>
      </c>
      <c r="C17" t="s">
        <v>2159</v>
      </c>
      <c r="D17" t="s">
        <v>100</v>
      </c>
      <c r="E17" t="s">
        <v>123</v>
      </c>
      <c r="F17" t="s">
        <v>102</v>
      </c>
      <c r="G17" s="77">
        <v>-25.76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s="79" t="s">
        <v>2160</v>
      </c>
      <c r="C18" s="16"/>
      <c r="D18" s="16"/>
      <c r="E18" s="16"/>
      <c r="G18" s="81">
        <v>0</v>
      </c>
      <c r="I18" s="81">
        <v>0</v>
      </c>
      <c r="K18" s="80">
        <v>0</v>
      </c>
      <c r="L18" s="80">
        <v>0</v>
      </c>
    </row>
    <row r="19" spans="2:12">
      <c r="B19" t="s">
        <v>210</v>
      </c>
      <c r="C19" t="s">
        <v>210</v>
      </c>
      <c r="D19" s="16"/>
      <c r="E19" t="s">
        <v>210</v>
      </c>
      <c r="F19" t="s">
        <v>210</v>
      </c>
      <c r="G19" s="77">
        <v>0</v>
      </c>
      <c r="H19" s="77">
        <v>0</v>
      </c>
      <c r="I19" s="77">
        <v>0</v>
      </c>
      <c r="J19" s="78">
        <v>0</v>
      </c>
      <c r="K19" s="78">
        <v>0</v>
      </c>
      <c r="L19" s="78">
        <v>0</v>
      </c>
    </row>
    <row r="20" spans="2:12">
      <c r="B20" s="79" t="s">
        <v>2161</v>
      </c>
      <c r="C20" s="16"/>
      <c r="D20" s="16"/>
      <c r="E20" s="16"/>
      <c r="G20" s="81">
        <v>0</v>
      </c>
      <c r="I20" s="81">
        <v>0</v>
      </c>
      <c r="K20" s="80">
        <v>0</v>
      </c>
      <c r="L20" s="80">
        <v>0</v>
      </c>
    </row>
    <row r="21" spans="2:12">
      <c r="B21" t="s">
        <v>210</v>
      </c>
      <c r="C21" t="s">
        <v>210</v>
      </c>
      <c r="D21" s="16"/>
      <c r="E21" t="s">
        <v>210</v>
      </c>
      <c r="F21" t="s">
        <v>210</v>
      </c>
      <c r="G21" s="77">
        <v>0</v>
      </c>
      <c r="H21" s="77">
        <v>0</v>
      </c>
      <c r="I21" s="77">
        <v>0</v>
      </c>
      <c r="J21" s="78">
        <v>0</v>
      </c>
      <c r="K21" s="78">
        <v>0</v>
      </c>
      <c r="L21" s="78">
        <v>0</v>
      </c>
    </row>
    <row r="22" spans="2:12">
      <c r="B22" s="79" t="s">
        <v>917</v>
      </c>
      <c r="C22" s="16"/>
      <c r="D22" s="16"/>
      <c r="E22" s="16"/>
      <c r="G22" s="81">
        <v>0</v>
      </c>
      <c r="I22" s="81">
        <v>0</v>
      </c>
      <c r="K22" s="80">
        <v>0</v>
      </c>
      <c r="L22" s="80">
        <v>0</v>
      </c>
    </row>
    <row r="23" spans="2:12">
      <c r="B23" t="s">
        <v>210</v>
      </c>
      <c r="C23" t="s">
        <v>210</v>
      </c>
      <c r="D23" s="16"/>
      <c r="E23" t="s">
        <v>210</v>
      </c>
      <c r="F23" t="s">
        <v>210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  <c r="L23" s="78">
        <v>0</v>
      </c>
    </row>
    <row r="24" spans="2:12">
      <c r="B24" s="79" t="s">
        <v>223</v>
      </c>
      <c r="C24" s="16"/>
      <c r="D24" s="16"/>
      <c r="E24" s="16"/>
      <c r="G24" s="81">
        <v>0</v>
      </c>
      <c r="I24" s="81">
        <v>6.4240800000000001E-2</v>
      </c>
      <c r="K24" s="80">
        <v>1.1000000000000001E-3</v>
      </c>
      <c r="L24" s="80">
        <v>0</v>
      </c>
    </row>
    <row r="25" spans="2:12">
      <c r="B25" s="79" t="s">
        <v>2151</v>
      </c>
      <c r="C25" s="16"/>
      <c r="D25" s="16"/>
      <c r="E25" s="16"/>
      <c r="G25" s="81">
        <v>0</v>
      </c>
      <c r="I25" s="81">
        <v>6.4240800000000001E-2</v>
      </c>
      <c r="K25" s="80">
        <v>1.1000000000000001E-3</v>
      </c>
      <c r="L25" s="80">
        <v>0</v>
      </c>
    </row>
    <row r="26" spans="2:12">
      <c r="B26" t="s">
        <v>2162</v>
      </c>
      <c r="C26" t="s">
        <v>2163</v>
      </c>
      <c r="D26" t="s">
        <v>123</v>
      </c>
      <c r="E26" t="s">
        <v>123</v>
      </c>
      <c r="F26" t="s">
        <v>106</v>
      </c>
      <c r="G26" s="77">
        <v>-3.48</v>
      </c>
      <c r="H26" s="77">
        <v>500</v>
      </c>
      <c r="I26" s="77">
        <v>-6.4240800000000001E-2</v>
      </c>
      <c r="J26" s="78">
        <v>0</v>
      </c>
      <c r="K26" s="78">
        <v>-1.1000000000000001E-3</v>
      </c>
      <c r="L26" s="78">
        <v>0</v>
      </c>
    </row>
    <row r="27" spans="2:12">
      <c r="B27" t="s">
        <v>2164</v>
      </c>
      <c r="C27" t="s">
        <v>2165</v>
      </c>
      <c r="D27" t="s">
        <v>123</v>
      </c>
      <c r="E27" t="s">
        <v>123</v>
      </c>
      <c r="F27" t="s">
        <v>106</v>
      </c>
      <c r="G27" s="77">
        <v>3.48</v>
      </c>
      <c r="H27" s="77">
        <v>1000</v>
      </c>
      <c r="I27" s="77">
        <v>0.1284816</v>
      </c>
      <c r="J27" s="78">
        <v>0</v>
      </c>
      <c r="K27" s="78">
        <v>2.2000000000000001E-3</v>
      </c>
      <c r="L27" s="78">
        <v>0</v>
      </c>
    </row>
    <row r="28" spans="2:12">
      <c r="B28" s="79" t="s">
        <v>2166</v>
      </c>
      <c r="C28" s="16"/>
      <c r="D28" s="16"/>
      <c r="E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210</v>
      </c>
      <c r="C29" t="s">
        <v>210</v>
      </c>
      <c r="D29" s="16"/>
      <c r="E29" t="s">
        <v>210</v>
      </c>
      <c r="F29" t="s">
        <v>210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2161</v>
      </c>
      <c r="C30" s="16"/>
      <c r="D30" s="16"/>
      <c r="E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210</v>
      </c>
      <c r="C31" t="s">
        <v>210</v>
      </c>
      <c r="D31" s="16"/>
      <c r="E31" t="s">
        <v>210</v>
      </c>
      <c r="F31" t="s">
        <v>210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2167</v>
      </c>
      <c r="C32" s="16"/>
      <c r="D32" s="16"/>
      <c r="E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210</v>
      </c>
      <c r="C33" t="s">
        <v>210</v>
      </c>
      <c r="D33" s="16"/>
      <c r="E33" t="s">
        <v>210</v>
      </c>
      <c r="F33" t="s">
        <v>210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s="79" t="s">
        <v>917</v>
      </c>
      <c r="C34" s="16"/>
      <c r="D34" s="16"/>
      <c r="E34" s="16"/>
      <c r="G34" s="81">
        <v>0</v>
      </c>
      <c r="I34" s="81">
        <v>0</v>
      </c>
      <c r="K34" s="80">
        <v>0</v>
      </c>
      <c r="L34" s="80">
        <v>0</v>
      </c>
    </row>
    <row r="35" spans="2:12">
      <c r="B35" t="s">
        <v>210</v>
      </c>
      <c r="C35" t="s">
        <v>210</v>
      </c>
      <c r="D35" s="16"/>
      <c r="E35" t="s">
        <v>210</v>
      </c>
      <c r="F35" t="s">
        <v>210</v>
      </c>
      <c r="G35" s="77">
        <v>0</v>
      </c>
      <c r="H35" s="77">
        <v>0</v>
      </c>
      <c r="I35" s="77">
        <v>0</v>
      </c>
      <c r="J35" s="78">
        <v>0</v>
      </c>
      <c r="K35" s="78">
        <v>0</v>
      </c>
      <c r="L35" s="78">
        <v>0</v>
      </c>
    </row>
    <row r="36" spans="2:12">
      <c r="B36" t="s">
        <v>225</v>
      </c>
      <c r="C36" s="16"/>
      <c r="D36" s="16"/>
      <c r="E36" s="16"/>
    </row>
    <row r="37" spans="2:12">
      <c r="B37" t="s">
        <v>325</v>
      </c>
      <c r="C37" s="16"/>
      <c r="D37" s="16"/>
      <c r="E37" s="16"/>
    </row>
    <row r="38" spans="2:12">
      <c r="B38" t="s">
        <v>326</v>
      </c>
      <c r="C38" s="16"/>
      <c r="D38" s="16"/>
      <c r="E38" s="16"/>
    </row>
    <row r="39" spans="2:12">
      <c r="B39" t="s">
        <v>327</v>
      </c>
      <c r="C39" s="16"/>
      <c r="D39" s="16"/>
      <c r="E39" s="16"/>
    </row>
    <row r="40" spans="2:12">
      <c r="C40" s="16"/>
      <c r="D40" s="16"/>
      <c r="E40" s="16"/>
    </row>
    <row r="41" spans="2:12">
      <c r="C41" s="16"/>
      <c r="D41" s="16"/>
      <c r="E41" s="16"/>
    </row>
    <row r="42" spans="2:12">
      <c r="C42" s="16"/>
      <c r="D42" s="16"/>
      <c r="E42" s="16"/>
    </row>
    <row r="43" spans="2:12">
      <c r="C43" s="16"/>
      <c r="D43" s="16"/>
      <c r="E43" s="16"/>
    </row>
    <row r="44" spans="2:12">
      <c r="C44" s="16"/>
      <c r="D44" s="16"/>
      <c r="E44" s="16"/>
    </row>
    <row r="45" spans="2:12">
      <c r="C45" s="16"/>
      <c r="D45" s="16"/>
      <c r="E45" s="16"/>
    </row>
    <row r="46" spans="2:12">
      <c r="C46" s="16"/>
      <c r="D46" s="16"/>
      <c r="E46" s="16"/>
    </row>
    <row r="47" spans="2:12">
      <c r="C47" s="16"/>
      <c r="D47" s="16"/>
      <c r="E47" s="16"/>
    </row>
    <row r="48" spans="2:12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5:XFD1048576 C1:C4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4"/>
    <pageSetUpPr fitToPage="1"/>
  </sheetPr>
  <dimension ref="A1:BH570"/>
  <sheetViews>
    <sheetView rightToLeft="1" workbookViewId="0">
      <selection sqref="A1:XFD4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 s="1" customFormat="1">
      <c r="B1" s="2" t="s">
        <v>0</v>
      </c>
      <c r="C1" s="87">
        <v>45106</v>
      </c>
    </row>
    <row r="2" spans="1:60" s="1" customFormat="1">
      <c r="B2" s="2" t="s">
        <v>1</v>
      </c>
      <c r="C2" s="12" t="s">
        <v>3591</v>
      </c>
    </row>
    <row r="3" spans="1:60" s="1" customFormat="1">
      <c r="B3" s="2" t="s">
        <v>2</v>
      </c>
      <c r="C3" s="88" t="s">
        <v>3592</v>
      </c>
    </row>
    <row r="4" spans="1:60" s="1" customFormat="1">
      <c r="B4" s="2" t="s">
        <v>3</v>
      </c>
      <c r="C4" s="89" t="s">
        <v>197</v>
      </c>
    </row>
    <row r="6" spans="1:60" ht="26.25" customHeight="1">
      <c r="B6" s="110" t="s">
        <v>68</v>
      </c>
      <c r="C6" s="111"/>
      <c r="D6" s="111"/>
      <c r="E6" s="111"/>
      <c r="F6" s="111"/>
      <c r="G6" s="111"/>
      <c r="H6" s="111"/>
      <c r="I6" s="111"/>
      <c r="J6" s="111"/>
      <c r="K6" s="112"/>
      <c r="BD6" s="16" t="s">
        <v>100</v>
      </c>
      <c r="BF6" s="16" t="s">
        <v>101</v>
      </c>
      <c r="BH6" s="19" t="s">
        <v>102</v>
      </c>
    </row>
    <row r="7" spans="1:60" ht="26.25" customHeight="1">
      <c r="B7" s="110" t="s">
        <v>103</v>
      </c>
      <c r="C7" s="111"/>
      <c r="D7" s="111"/>
      <c r="E7" s="111"/>
      <c r="F7" s="111"/>
      <c r="G7" s="111"/>
      <c r="H7" s="111"/>
      <c r="I7" s="111"/>
      <c r="J7" s="111"/>
      <c r="K7" s="112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51.3</v>
      </c>
      <c r="H11" s="25"/>
      <c r="I11" s="75">
        <v>462.4300163974396</v>
      </c>
      <c r="J11" s="76">
        <v>1</v>
      </c>
      <c r="K11" s="76">
        <v>1.2999999999999999E-3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204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210</v>
      </c>
      <c r="C13" t="s">
        <v>210</v>
      </c>
      <c r="D13" s="19"/>
      <c r="E13" t="s">
        <v>210</v>
      </c>
      <c r="F13" t="s">
        <v>210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223</v>
      </c>
      <c r="C14" s="19"/>
      <c r="D14" s="19"/>
      <c r="E14" s="19"/>
      <c r="F14" s="19"/>
      <c r="G14" s="81">
        <v>51.3</v>
      </c>
      <c r="H14" s="19"/>
      <c r="I14" s="81">
        <v>462.4300163974396</v>
      </c>
      <c r="J14" s="80">
        <v>1</v>
      </c>
      <c r="K14" s="80">
        <v>1.2999999999999999E-3</v>
      </c>
      <c r="BF14" s="16" t="s">
        <v>126</v>
      </c>
    </row>
    <row r="15" spans="1:60">
      <c r="B15" t="s">
        <v>2168</v>
      </c>
      <c r="C15" t="s">
        <v>2169</v>
      </c>
      <c r="D15" t="s">
        <v>123</v>
      </c>
      <c r="E15" t="s">
        <v>123</v>
      </c>
      <c r="F15" t="s">
        <v>106</v>
      </c>
      <c r="G15" s="77">
        <v>2.11</v>
      </c>
      <c r="H15" s="77">
        <v>11814.06</v>
      </c>
      <c r="I15" s="77">
        <v>-13.273390715</v>
      </c>
      <c r="J15" s="78">
        <v>-2.87E-2</v>
      </c>
      <c r="K15" s="78">
        <v>0</v>
      </c>
      <c r="BF15" s="16" t="s">
        <v>127</v>
      </c>
    </row>
    <row r="16" spans="1:60">
      <c r="B16" t="s">
        <v>2170</v>
      </c>
      <c r="C16" t="s">
        <v>2171</v>
      </c>
      <c r="D16" t="s">
        <v>123</v>
      </c>
      <c r="E16" t="s">
        <v>123</v>
      </c>
      <c r="F16" t="s">
        <v>106</v>
      </c>
      <c r="G16" s="77">
        <v>7.3</v>
      </c>
      <c r="H16" s="77">
        <v>99030</v>
      </c>
      <c r="I16" s="77">
        <v>-32.479305781000001</v>
      </c>
      <c r="J16" s="78">
        <v>-7.0199999999999999E-2</v>
      </c>
      <c r="K16" s="78">
        <v>-1E-4</v>
      </c>
      <c r="BF16" s="16" t="s">
        <v>128</v>
      </c>
    </row>
    <row r="17" spans="2:58">
      <c r="B17" t="s">
        <v>2172</v>
      </c>
      <c r="C17" t="s">
        <v>2173</v>
      </c>
      <c r="D17" t="s">
        <v>123</v>
      </c>
      <c r="E17" t="s">
        <v>123</v>
      </c>
      <c r="F17" t="s">
        <v>106</v>
      </c>
      <c r="G17" s="77">
        <v>1.24</v>
      </c>
      <c r="H17" s="77">
        <v>1510025</v>
      </c>
      <c r="I17" s="77">
        <v>18.273593929718398</v>
      </c>
      <c r="J17" s="78">
        <v>3.95E-2</v>
      </c>
      <c r="K17" s="78">
        <v>1E-4</v>
      </c>
      <c r="BF17" s="16" t="s">
        <v>129</v>
      </c>
    </row>
    <row r="18" spans="2:58">
      <c r="B18" t="s">
        <v>2174</v>
      </c>
      <c r="C18" t="s">
        <v>2175</v>
      </c>
      <c r="D18" t="s">
        <v>123</v>
      </c>
      <c r="E18" t="s">
        <v>123</v>
      </c>
      <c r="F18" t="s">
        <v>116</v>
      </c>
      <c r="G18" s="77">
        <v>0.69</v>
      </c>
      <c r="H18" s="77">
        <v>120330</v>
      </c>
      <c r="I18" s="77">
        <v>0.98715928105679995</v>
      </c>
      <c r="J18" s="78">
        <v>2.0999999999999999E-3</v>
      </c>
      <c r="K18" s="78">
        <v>0</v>
      </c>
      <c r="BF18" s="16" t="s">
        <v>130</v>
      </c>
    </row>
    <row r="19" spans="2:58">
      <c r="B19" t="s">
        <v>2176</v>
      </c>
      <c r="C19" t="s">
        <v>2177</v>
      </c>
      <c r="D19" t="s">
        <v>123</v>
      </c>
      <c r="E19" t="s">
        <v>123</v>
      </c>
      <c r="F19" t="s">
        <v>106</v>
      </c>
      <c r="G19" s="77">
        <v>34.24</v>
      </c>
      <c r="H19" s="77">
        <v>443575</v>
      </c>
      <c r="I19" s="77">
        <v>478.98553428793599</v>
      </c>
      <c r="J19" s="78">
        <v>1.0358000000000001</v>
      </c>
      <c r="K19" s="78">
        <v>1.4E-3</v>
      </c>
      <c r="BF19" s="16" t="s">
        <v>131</v>
      </c>
    </row>
    <row r="20" spans="2:58">
      <c r="B20" t="s">
        <v>2178</v>
      </c>
      <c r="C20" t="s">
        <v>2179</v>
      </c>
      <c r="D20" t="s">
        <v>123</v>
      </c>
      <c r="E20" t="s">
        <v>123</v>
      </c>
      <c r="F20" t="s">
        <v>110</v>
      </c>
      <c r="G20" s="77">
        <v>4.41</v>
      </c>
      <c r="H20" s="77">
        <v>45830</v>
      </c>
      <c r="I20" s="77">
        <v>-4.4427733331562003</v>
      </c>
      <c r="J20" s="78">
        <v>-9.5999999999999992E-3</v>
      </c>
      <c r="K20" s="78">
        <v>0</v>
      </c>
      <c r="BF20" s="16" t="s">
        <v>132</v>
      </c>
    </row>
    <row r="21" spans="2:58">
      <c r="B21" t="s">
        <v>2180</v>
      </c>
      <c r="C21" t="s">
        <v>2181</v>
      </c>
      <c r="D21" t="s">
        <v>123</v>
      </c>
      <c r="E21" t="s">
        <v>123</v>
      </c>
      <c r="F21" t="s">
        <v>200</v>
      </c>
      <c r="G21" s="77">
        <v>1.31</v>
      </c>
      <c r="H21" s="77">
        <v>229100</v>
      </c>
      <c r="I21" s="77">
        <v>14.379198727884599</v>
      </c>
      <c r="J21" s="78">
        <v>3.1099999999999999E-2</v>
      </c>
      <c r="K21" s="78">
        <v>0</v>
      </c>
      <c r="BF21" s="16" t="s">
        <v>123</v>
      </c>
    </row>
    <row r="22" spans="2:58">
      <c r="B22" t="s">
        <v>225</v>
      </c>
      <c r="C22" s="19"/>
      <c r="D22" s="19"/>
      <c r="E22" s="19"/>
      <c r="F22" s="19"/>
      <c r="G22" s="19"/>
      <c r="H22" s="19"/>
    </row>
    <row r="23" spans="2:58">
      <c r="B23" t="s">
        <v>325</v>
      </c>
      <c r="C23" s="19"/>
      <c r="D23" s="19"/>
      <c r="E23" s="19"/>
      <c r="F23" s="19"/>
      <c r="G23" s="19"/>
      <c r="H23" s="19"/>
    </row>
    <row r="24" spans="2:58">
      <c r="B24" t="s">
        <v>326</v>
      </c>
      <c r="C24" s="19"/>
      <c r="D24" s="19"/>
      <c r="E24" s="19"/>
      <c r="F24" s="19"/>
      <c r="G24" s="19"/>
      <c r="H24" s="19"/>
    </row>
    <row r="25" spans="2:58">
      <c r="B25" t="s">
        <v>327</v>
      </c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5:XFD1048576 C1:C4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4"/>
    <pageSetUpPr fitToPage="1"/>
  </sheetPr>
  <dimension ref="B1:CC43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 s="1" customFormat="1">
      <c r="B1" s="2" t="s">
        <v>0</v>
      </c>
      <c r="C1" s="87">
        <v>45106</v>
      </c>
    </row>
    <row r="2" spans="2:81" s="1" customFormat="1">
      <c r="B2" s="2" t="s">
        <v>1</v>
      </c>
      <c r="C2" s="12" t="s">
        <v>3591</v>
      </c>
    </row>
    <row r="3" spans="2:81" s="1" customFormat="1">
      <c r="B3" s="2" t="s">
        <v>2</v>
      </c>
      <c r="C3" s="88" t="s">
        <v>3592</v>
      </c>
    </row>
    <row r="4" spans="2:81" s="1" customFormat="1">
      <c r="B4" s="2" t="s">
        <v>3</v>
      </c>
      <c r="C4" s="89" t="s">
        <v>197</v>
      </c>
    </row>
    <row r="6" spans="2:81" ht="26.25" customHeight="1">
      <c r="B6" s="110" t="s">
        <v>68</v>
      </c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2"/>
    </row>
    <row r="7" spans="2:81" ht="26.25" customHeight="1">
      <c r="B7" s="110" t="s">
        <v>133</v>
      </c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2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204</v>
      </c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81">
      <c r="B13" s="79" t="s">
        <v>2182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210</v>
      </c>
      <c r="C14" t="s">
        <v>210</v>
      </c>
      <c r="E14" t="s">
        <v>210</v>
      </c>
      <c r="H14" s="77">
        <v>0</v>
      </c>
      <c r="I14" t="s">
        <v>210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2183</v>
      </c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81">
      <c r="B16" t="s">
        <v>210</v>
      </c>
      <c r="C16" t="s">
        <v>210</v>
      </c>
      <c r="E16" t="s">
        <v>210</v>
      </c>
      <c r="H16" s="77">
        <v>0</v>
      </c>
      <c r="I16" t="s">
        <v>210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2184</v>
      </c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2185</v>
      </c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210</v>
      </c>
      <c r="C19" t="s">
        <v>210</v>
      </c>
      <c r="E19" t="s">
        <v>210</v>
      </c>
      <c r="H19" s="77">
        <v>0</v>
      </c>
      <c r="I19" t="s">
        <v>210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2186</v>
      </c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210</v>
      </c>
      <c r="C21" t="s">
        <v>210</v>
      </c>
      <c r="E21" t="s">
        <v>210</v>
      </c>
      <c r="H21" s="77">
        <v>0</v>
      </c>
      <c r="I21" t="s">
        <v>210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2187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210</v>
      </c>
      <c r="C23" t="s">
        <v>210</v>
      </c>
      <c r="E23" t="s">
        <v>210</v>
      </c>
      <c r="H23" s="77">
        <v>0</v>
      </c>
      <c r="I23" t="s">
        <v>210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2188</v>
      </c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210</v>
      </c>
      <c r="C25" t="s">
        <v>210</v>
      </c>
      <c r="E25" t="s">
        <v>210</v>
      </c>
      <c r="H25" s="77">
        <v>0</v>
      </c>
      <c r="I25" t="s">
        <v>210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223</v>
      </c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2182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210</v>
      </c>
      <c r="C28" t="s">
        <v>210</v>
      </c>
      <c r="E28" t="s">
        <v>210</v>
      </c>
      <c r="H28" s="77">
        <v>0</v>
      </c>
      <c r="I28" t="s">
        <v>210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2183</v>
      </c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210</v>
      </c>
      <c r="C30" t="s">
        <v>210</v>
      </c>
      <c r="E30" t="s">
        <v>210</v>
      </c>
      <c r="H30" s="77">
        <v>0</v>
      </c>
      <c r="I30" t="s">
        <v>210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2184</v>
      </c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2185</v>
      </c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210</v>
      </c>
      <c r="C33" t="s">
        <v>210</v>
      </c>
      <c r="E33" t="s">
        <v>210</v>
      </c>
      <c r="H33" s="77">
        <v>0</v>
      </c>
      <c r="I33" t="s">
        <v>210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2186</v>
      </c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210</v>
      </c>
      <c r="C35" t="s">
        <v>210</v>
      </c>
      <c r="E35" t="s">
        <v>210</v>
      </c>
      <c r="H35" s="77">
        <v>0</v>
      </c>
      <c r="I35" t="s">
        <v>210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2187</v>
      </c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210</v>
      </c>
      <c r="C37" t="s">
        <v>210</v>
      </c>
      <c r="E37" t="s">
        <v>210</v>
      </c>
      <c r="H37" s="77">
        <v>0</v>
      </c>
      <c r="I37" t="s">
        <v>210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2188</v>
      </c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210</v>
      </c>
      <c r="C39" t="s">
        <v>210</v>
      </c>
      <c r="E39" t="s">
        <v>210</v>
      </c>
      <c r="H39" s="77">
        <v>0</v>
      </c>
      <c r="I39" t="s">
        <v>210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225</v>
      </c>
    </row>
    <row r="41" spans="2:17">
      <c r="B41" t="s">
        <v>325</v>
      </c>
    </row>
    <row r="42" spans="2:17">
      <c r="B42" t="s">
        <v>326</v>
      </c>
    </row>
    <row r="43" spans="2:17">
      <c r="B43" t="s">
        <v>327</v>
      </c>
    </row>
  </sheetData>
  <mergeCells count="2">
    <mergeCell ref="B6:Q6"/>
    <mergeCell ref="B7:Q7"/>
  </mergeCells>
  <dataValidations count="1">
    <dataValidation allowBlank="1" showInputMessage="1" showErrorMessage="1" sqref="A5:XFD1048576 C1:C4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B1:BT30"/>
  <sheetViews>
    <sheetView rightToLeft="1" workbookViewId="0">
      <selection sqref="A1:XFD4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 s="1" customFormat="1">
      <c r="B1" s="2" t="s">
        <v>0</v>
      </c>
      <c r="C1" s="87">
        <v>45106</v>
      </c>
    </row>
    <row r="2" spans="2:72" s="1" customFormat="1">
      <c r="B2" s="2" t="s">
        <v>1</v>
      </c>
      <c r="C2" s="12" t="s">
        <v>3591</v>
      </c>
    </row>
    <row r="3" spans="2:72" s="1" customFormat="1">
      <c r="B3" s="2" t="s">
        <v>2</v>
      </c>
      <c r="C3" s="88" t="s">
        <v>3592</v>
      </c>
    </row>
    <row r="4" spans="2:72" s="1" customFormat="1">
      <c r="B4" s="2" t="s">
        <v>3</v>
      </c>
      <c r="C4" s="89" t="s">
        <v>197</v>
      </c>
    </row>
    <row r="6" spans="2:72" ht="26.25" customHeight="1">
      <c r="B6" s="110" t="s">
        <v>136</v>
      </c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2"/>
    </row>
    <row r="7" spans="2:72" ht="26.25" customHeight="1">
      <c r="B7" s="110" t="s">
        <v>69</v>
      </c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2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204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72">
      <c r="B13" s="79" t="s">
        <v>2189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210</v>
      </c>
      <c r="C14" t="s">
        <v>210</v>
      </c>
      <c r="D14" t="s">
        <v>210</v>
      </c>
      <c r="G14" s="77">
        <v>0</v>
      </c>
      <c r="H14" t="s">
        <v>210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2190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72">
      <c r="B16" t="s">
        <v>210</v>
      </c>
      <c r="C16" t="s">
        <v>210</v>
      </c>
      <c r="D16" t="s">
        <v>210</v>
      </c>
      <c r="G16" s="77">
        <v>0</v>
      </c>
      <c r="H16" t="s">
        <v>210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2191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>
      <c r="B18" t="s">
        <v>210</v>
      </c>
      <c r="C18" t="s">
        <v>210</v>
      </c>
      <c r="D18" t="s">
        <v>210</v>
      </c>
      <c r="G18" s="77">
        <v>0</v>
      </c>
      <c r="H18" t="s">
        <v>210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2192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>
      <c r="B20" t="s">
        <v>210</v>
      </c>
      <c r="C20" t="s">
        <v>210</v>
      </c>
      <c r="D20" t="s">
        <v>210</v>
      </c>
      <c r="G20" s="77">
        <v>0</v>
      </c>
      <c r="H20" t="s">
        <v>210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917</v>
      </c>
      <c r="G21" s="81">
        <v>0</v>
      </c>
      <c r="J21" s="80">
        <v>0</v>
      </c>
      <c r="K21" s="81">
        <v>0</v>
      </c>
      <c r="M21" s="81">
        <v>0</v>
      </c>
      <c r="O21" s="80">
        <v>0</v>
      </c>
      <c r="P21" s="80">
        <v>0</v>
      </c>
    </row>
    <row r="22" spans="2:16">
      <c r="B22" t="s">
        <v>210</v>
      </c>
      <c r="C22" t="s">
        <v>210</v>
      </c>
      <c r="D22" t="s">
        <v>210</v>
      </c>
      <c r="G22" s="77">
        <v>0</v>
      </c>
      <c r="H22" t="s">
        <v>210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  <c r="P22" s="78">
        <v>0</v>
      </c>
    </row>
    <row r="23" spans="2:16">
      <c r="B23" s="79" t="s">
        <v>223</v>
      </c>
      <c r="G23" s="81">
        <v>0</v>
      </c>
      <c r="J23" s="80">
        <v>0</v>
      </c>
      <c r="K23" s="81">
        <v>0</v>
      </c>
      <c r="M23" s="81">
        <v>0</v>
      </c>
      <c r="O23" s="80">
        <v>0</v>
      </c>
      <c r="P23" s="80">
        <v>0</v>
      </c>
    </row>
    <row r="24" spans="2:16">
      <c r="B24" s="79" t="s">
        <v>319</v>
      </c>
      <c r="G24" s="81">
        <v>0</v>
      </c>
      <c r="J24" s="80">
        <v>0</v>
      </c>
      <c r="K24" s="81">
        <v>0</v>
      </c>
      <c r="M24" s="81">
        <v>0</v>
      </c>
      <c r="O24" s="80">
        <v>0</v>
      </c>
      <c r="P24" s="80">
        <v>0</v>
      </c>
    </row>
    <row r="25" spans="2:16">
      <c r="B25" t="s">
        <v>210</v>
      </c>
      <c r="C25" t="s">
        <v>210</v>
      </c>
      <c r="D25" t="s">
        <v>210</v>
      </c>
      <c r="G25" s="77">
        <v>0</v>
      </c>
      <c r="H25" t="s">
        <v>210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s="79" t="s">
        <v>2193</v>
      </c>
      <c r="G26" s="81">
        <v>0</v>
      </c>
      <c r="J26" s="80">
        <v>0</v>
      </c>
      <c r="K26" s="81">
        <v>0</v>
      </c>
      <c r="M26" s="81">
        <v>0</v>
      </c>
      <c r="O26" s="80">
        <v>0</v>
      </c>
      <c r="P26" s="80">
        <v>0</v>
      </c>
    </row>
    <row r="27" spans="2:16">
      <c r="B27" t="s">
        <v>210</v>
      </c>
      <c r="C27" t="s">
        <v>210</v>
      </c>
      <c r="D27" t="s">
        <v>210</v>
      </c>
      <c r="G27" s="77">
        <v>0</v>
      </c>
      <c r="H27" t="s">
        <v>210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  <c r="P27" s="78">
        <v>0</v>
      </c>
    </row>
    <row r="28" spans="2:16">
      <c r="B28" t="s">
        <v>325</v>
      </c>
    </row>
    <row r="29" spans="2:16">
      <c r="B29" t="s">
        <v>326</v>
      </c>
    </row>
    <row r="30" spans="2:16">
      <c r="B30" t="s">
        <v>327</v>
      </c>
    </row>
  </sheetData>
  <mergeCells count="2">
    <mergeCell ref="B6:P6"/>
    <mergeCell ref="B7:P7"/>
  </mergeCells>
  <dataValidations count="1">
    <dataValidation allowBlank="1" showInputMessage="1" showErrorMessage="1" sqref="A5:XFD1048576 C1:C4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3"/>
    <pageSetUpPr fitToPage="1"/>
  </sheetPr>
  <dimension ref="B1:BM369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 s="1" customFormat="1">
      <c r="B1" s="2" t="s">
        <v>0</v>
      </c>
      <c r="C1" s="87">
        <v>45106</v>
      </c>
    </row>
    <row r="2" spans="2:65" s="1" customFormat="1">
      <c r="B2" s="2" t="s">
        <v>1</v>
      </c>
      <c r="C2" s="12" t="s">
        <v>3591</v>
      </c>
    </row>
    <row r="3" spans="2:65" s="1" customFormat="1">
      <c r="B3" s="2" t="s">
        <v>2</v>
      </c>
      <c r="C3" s="88" t="s">
        <v>3592</v>
      </c>
    </row>
    <row r="4" spans="2:65" s="1" customFormat="1">
      <c r="B4" s="2" t="s">
        <v>3</v>
      </c>
      <c r="C4" s="89" t="s">
        <v>197</v>
      </c>
    </row>
    <row r="6" spans="2:65" ht="26.25" customHeight="1">
      <c r="B6" s="110" t="s">
        <v>136</v>
      </c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2"/>
    </row>
    <row r="7" spans="2:65" ht="26.25" customHeight="1">
      <c r="B7" s="110" t="s">
        <v>82</v>
      </c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2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204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2194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210</v>
      </c>
      <c r="C14" t="s">
        <v>210</v>
      </c>
      <c r="D14" s="16"/>
      <c r="E14" s="16"/>
      <c r="F14" t="s">
        <v>210</v>
      </c>
      <c r="G14" t="s">
        <v>210</v>
      </c>
      <c r="J14" s="77">
        <v>0</v>
      </c>
      <c r="K14" t="s">
        <v>210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2195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210</v>
      </c>
      <c r="C16" t="s">
        <v>210</v>
      </c>
      <c r="D16" s="16"/>
      <c r="E16" s="16"/>
      <c r="F16" t="s">
        <v>210</v>
      </c>
      <c r="G16" t="s">
        <v>210</v>
      </c>
      <c r="J16" s="77">
        <v>0</v>
      </c>
      <c r="K16" t="s">
        <v>210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330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210</v>
      </c>
      <c r="C18" t="s">
        <v>210</v>
      </c>
      <c r="D18" s="16"/>
      <c r="E18" s="16"/>
      <c r="F18" t="s">
        <v>210</v>
      </c>
      <c r="G18" t="s">
        <v>210</v>
      </c>
      <c r="J18" s="77">
        <v>0</v>
      </c>
      <c r="K18" t="s">
        <v>210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917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210</v>
      </c>
      <c r="C20" t="s">
        <v>210</v>
      </c>
      <c r="D20" s="16"/>
      <c r="E20" s="16"/>
      <c r="F20" t="s">
        <v>210</v>
      </c>
      <c r="G20" t="s">
        <v>210</v>
      </c>
      <c r="J20" s="77">
        <v>0</v>
      </c>
      <c r="K20" t="s">
        <v>210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223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2196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210</v>
      </c>
      <c r="C23" t="s">
        <v>210</v>
      </c>
      <c r="D23" s="16"/>
      <c r="E23" s="16"/>
      <c r="F23" t="s">
        <v>210</v>
      </c>
      <c r="G23" t="s">
        <v>210</v>
      </c>
      <c r="J23" s="77">
        <v>0</v>
      </c>
      <c r="K23" t="s">
        <v>210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2197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210</v>
      </c>
      <c r="C25" t="s">
        <v>210</v>
      </c>
      <c r="D25" s="16"/>
      <c r="E25" s="16"/>
      <c r="F25" t="s">
        <v>210</v>
      </c>
      <c r="G25" t="s">
        <v>210</v>
      </c>
      <c r="J25" s="77">
        <v>0</v>
      </c>
      <c r="K25" t="s">
        <v>210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225</v>
      </c>
      <c r="D26" s="16"/>
      <c r="E26" s="16"/>
      <c r="F26" s="16"/>
    </row>
    <row r="27" spans="2:19">
      <c r="B27" t="s">
        <v>325</v>
      </c>
      <c r="D27" s="16"/>
      <c r="E27" s="16"/>
      <c r="F27" s="16"/>
    </row>
    <row r="28" spans="2:19">
      <c r="B28" t="s">
        <v>326</v>
      </c>
      <c r="D28" s="16"/>
      <c r="E28" s="16"/>
      <c r="F28" s="16"/>
    </row>
    <row r="29" spans="2:19">
      <c r="B29" t="s">
        <v>327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5:XFD1048576 C1:C4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3"/>
    <pageSetUpPr fitToPage="1"/>
  </sheetPr>
  <dimension ref="B1:CC516"/>
  <sheetViews>
    <sheetView rightToLeft="1" topLeftCell="E9" workbookViewId="0">
      <selection activeCell="J39" sqref="J39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 s="1" customFormat="1">
      <c r="B1" s="2" t="s">
        <v>0</v>
      </c>
      <c r="C1" s="87">
        <v>45106</v>
      </c>
    </row>
    <row r="2" spans="2:81" s="1" customFormat="1">
      <c r="B2" s="2" t="s">
        <v>1</v>
      </c>
      <c r="C2" s="12" t="s">
        <v>3591</v>
      </c>
    </row>
    <row r="3" spans="2:81" s="1" customFormat="1">
      <c r="B3" s="2" t="s">
        <v>2</v>
      </c>
      <c r="C3" s="88" t="s">
        <v>3592</v>
      </c>
    </row>
    <row r="4" spans="2:81" s="1" customFormat="1">
      <c r="B4" s="2" t="s">
        <v>3</v>
      </c>
      <c r="C4" s="89" t="s">
        <v>197</v>
      </c>
    </row>
    <row r="6" spans="2:81" ht="26.25" customHeight="1">
      <c r="B6" s="110" t="s">
        <v>136</v>
      </c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2"/>
    </row>
    <row r="7" spans="2:81" ht="26.25" customHeight="1">
      <c r="B7" s="110" t="s">
        <v>89</v>
      </c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2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5">
        <v>5.21</v>
      </c>
      <c r="K11" s="7"/>
      <c r="L11" s="7"/>
      <c r="M11" s="76">
        <v>4.1099999999999998E-2</v>
      </c>
      <c r="N11" s="75">
        <v>2826108.03</v>
      </c>
      <c r="O11" s="7"/>
      <c r="P11" s="75">
        <v>3115.1092835114046</v>
      </c>
      <c r="Q11" s="7"/>
      <c r="R11" s="76">
        <v>1</v>
      </c>
      <c r="S11" s="76">
        <v>8.9999999999999993E-3</v>
      </c>
      <c r="T11" s="35"/>
      <c r="BZ11" s="16"/>
      <c r="CC11" s="16"/>
    </row>
    <row r="12" spans="2:81">
      <c r="B12" s="79" t="s">
        <v>204</v>
      </c>
      <c r="C12" s="16"/>
      <c r="D12" s="16"/>
      <c r="E12" s="16"/>
      <c r="J12" s="81">
        <v>4.63</v>
      </c>
      <c r="M12" s="80">
        <v>3.9600000000000003E-2</v>
      </c>
      <c r="N12" s="81">
        <v>2723301.15</v>
      </c>
      <c r="P12" s="81">
        <v>2877.6206341789016</v>
      </c>
      <c r="R12" s="80">
        <v>0.92379999999999995</v>
      </c>
      <c r="S12" s="80">
        <v>8.3000000000000001E-3</v>
      </c>
    </row>
    <row r="13" spans="2:81">
      <c r="B13" s="79" t="s">
        <v>2194</v>
      </c>
      <c r="C13" s="16"/>
      <c r="D13" s="16"/>
      <c r="E13" s="16"/>
      <c r="J13" s="81">
        <v>7.21</v>
      </c>
      <c r="M13" s="80">
        <v>2.5700000000000001E-2</v>
      </c>
      <c r="N13" s="81">
        <v>1050787.8400000001</v>
      </c>
      <c r="P13" s="81">
        <v>1341.1527791691535</v>
      </c>
      <c r="R13" s="80">
        <v>0.43049999999999999</v>
      </c>
      <c r="S13" s="80">
        <v>3.8999999999999998E-3</v>
      </c>
    </row>
    <row r="14" spans="2:81">
      <c r="B14" t="s">
        <v>2198</v>
      </c>
      <c r="C14" t="s">
        <v>2199</v>
      </c>
      <c r="D14" t="s">
        <v>123</v>
      </c>
      <c r="E14" t="s">
        <v>346</v>
      </c>
      <c r="F14" t="s">
        <v>127</v>
      </c>
      <c r="G14" t="s">
        <v>207</v>
      </c>
      <c r="H14" t="s">
        <v>208</v>
      </c>
      <c r="I14" s="94">
        <v>39076</v>
      </c>
      <c r="J14" s="77">
        <v>6.03</v>
      </c>
      <c r="K14" t="s">
        <v>102</v>
      </c>
      <c r="L14" s="78">
        <v>4.9000000000000002E-2</v>
      </c>
      <c r="M14" s="78">
        <v>2.4799999999999999E-2</v>
      </c>
      <c r="N14" s="77">
        <v>223784.2</v>
      </c>
      <c r="O14" s="77">
        <v>156.69999999999999</v>
      </c>
      <c r="P14" s="77">
        <v>350.6698414</v>
      </c>
      <c r="Q14" s="78">
        <v>1E-4</v>
      </c>
      <c r="R14" s="78">
        <v>0.11260000000000001</v>
      </c>
      <c r="S14" s="78">
        <v>1E-3</v>
      </c>
      <c r="W14" s="96"/>
    </row>
    <row r="15" spans="2:81">
      <c r="B15" t="s">
        <v>2200</v>
      </c>
      <c r="C15" t="s">
        <v>2201</v>
      </c>
      <c r="D15" t="s">
        <v>123</v>
      </c>
      <c r="E15" t="s">
        <v>346</v>
      </c>
      <c r="F15" t="s">
        <v>127</v>
      </c>
      <c r="G15" t="s">
        <v>207</v>
      </c>
      <c r="H15" t="s">
        <v>208</v>
      </c>
      <c r="I15" s="94">
        <v>40738</v>
      </c>
      <c r="J15" s="77">
        <v>9.7799999999999994</v>
      </c>
      <c r="K15" t="s">
        <v>102</v>
      </c>
      <c r="L15" s="78">
        <v>4.1000000000000002E-2</v>
      </c>
      <c r="M15" s="78">
        <v>2.4799999999999999E-2</v>
      </c>
      <c r="N15" s="77">
        <v>456752.84</v>
      </c>
      <c r="O15" s="77">
        <v>137.79</v>
      </c>
      <c r="P15" s="77">
        <v>629.359738236</v>
      </c>
      <c r="Q15" s="78">
        <v>1E-4</v>
      </c>
      <c r="R15" s="78">
        <v>0.20200000000000001</v>
      </c>
      <c r="S15" s="78">
        <v>1.8E-3</v>
      </c>
      <c r="W15" s="96"/>
    </row>
    <row r="16" spans="2:81">
      <c r="B16" t="s">
        <v>2202</v>
      </c>
      <c r="C16" t="s">
        <v>2203</v>
      </c>
      <c r="D16" t="s">
        <v>123</v>
      </c>
      <c r="E16" t="s">
        <v>2204</v>
      </c>
      <c r="F16" t="s">
        <v>727</v>
      </c>
      <c r="G16" t="s">
        <v>207</v>
      </c>
      <c r="H16" t="s">
        <v>208</v>
      </c>
      <c r="I16" s="94">
        <v>42795</v>
      </c>
      <c r="J16" s="77">
        <v>5.3</v>
      </c>
      <c r="K16" t="s">
        <v>102</v>
      </c>
      <c r="L16" s="78">
        <v>2.1399999999999999E-2</v>
      </c>
      <c r="M16" s="78">
        <v>1.9599999999999999E-2</v>
      </c>
      <c r="N16" s="77">
        <v>150262.65</v>
      </c>
      <c r="O16" s="77">
        <v>113.83</v>
      </c>
      <c r="P16" s="77">
        <v>171.04397449499999</v>
      </c>
      <c r="Q16" s="78">
        <v>4.0000000000000002E-4</v>
      </c>
      <c r="R16" s="78">
        <v>5.4899999999999997E-2</v>
      </c>
      <c r="S16" s="78">
        <v>5.0000000000000001E-4</v>
      </c>
      <c r="W16" s="96"/>
    </row>
    <row r="17" spans="2:23">
      <c r="B17" t="s">
        <v>2205</v>
      </c>
      <c r="C17" t="s">
        <v>2206</v>
      </c>
      <c r="D17" t="s">
        <v>123</v>
      </c>
      <c r="E17" t="s">
        <v>335</v>
      </c>
      <c r="F17" t="s">
        <v>336</v>
      </c>
      <c r="G17" t="s">
        <v>380</v>
      </c>
      <c r="H17" t="s">
        <v>208</v>
      </c>
      <c r="I17" s="94">
        <v>36489</v>
      </c>
      <c r="J17" s="77">
        <v>3.09</v>
      </c>
      <c r="K17" t="s">
        <v>102</v>
      </c>
      <c r="L17" s="78">
        <v>6.0499999999999998E-2</v>
      </c>
      <c r="M17" s="78">
        <v>1.6799999999999999E-2</v>
      </c>
      <c r="N17" s="77">
        <v>86.27</v>
      </c>
      <c r="O17" s="77">
        <v>173.84</v>
      </c>
      <c r="P17" s="77">
        <v>0.14997176800000001</v>
      </c>
      <c r="Q17" s="78">
        <v>0</v>
      </c>
      <c r="R17" s="78">
        <v>0</v>
      </c>
      <c r="S17" s="78">
        <v>0</v>
      </c>
      <c r="W17" s="96"/>
    </row>
    <row r="18" spans="2:23">
      <c r="B18" t="s">
        <v>2207</v>
      </c>
      <c r="C18" t="s">
        <v>2208</v>
      </c>
      <c r="D18" t="s">
        <v>123</v>
      </c>
      <c r="E18" t="s">
        <v>379</v>
      </c>
      <c r="F18" t="s">
        <v>127</v>
      </c>
      <c r="G18" t="s">
        <v>380</v>
      </c>
      <c r="H18" t="s">
        <v>208</v>
      </c>
      <c r="I18" s="94">
        <v>39084</v>
      </c>
      <c r="J18" s="77">
        <v>1.93</v>
      </c>
      <c r="K18" t="s">
        <v>102</v>
      </c>
      <c r="L18" s="78">
        <v>5.6000000000000001E-2</v>
      </c>
      <c r="M18" s="78">
        <v>2.47E-2</v>
      </c>
      <c r="N18" s="77">
        <v>41504.5</v>
      </c>
      <c r="O18" s="77">
        <v>141.53</v>
      </c>
      <c r="P18" s="77">
        <v>58.741318849999999</v>
      </c>
      <c r="Q18" s="78">
        <v>1E-4</v>
      </c>
      <c r="R18" s="78">
        <v>1.89E-2</v>
      </c>
      <c r="S18" s="78">
        <v>2.0000000000000001E-4</v>
      </c>
      <c r="W18" s="96"/>
    </row>
    <row r="19" spans="2:23">
      <c r="B19" t="s">
        <v>2209</v>
      </c>
      <c r="C19" t="s">
        <v>2210</v>
      </c>
      <c r="D19" t="s">
        <v>123</v>
      </c>
      <c r="E19" t="s">
        <v>2211</v>
      </c>
      <c r="F19" t="s">
        <v>336</v>
      </c>
      <c r="G19" t="s">
        <v>511</v>
      </c>
      <c r="H19" t="s">
        <v>150</v>
      </c>
      <c r="I19" s="94">
        <v>44381</v>
      </c>
      <c r="J19" s="77">
        <v>2.97</v>
      </c>
      <c r="K19" t="s">
        <v>102</v>
      </c>
      <c r="L19" s="78">
        <v>8.5000000000000006E-3</v>
      </c>
      <c r="M19" s="78">
        <v>4.2799999999999998E-2</v>
      </c>
      <c r="N19" s="77">
        <v>125306.2</v>
      </c>
      <c r="O19" s="77">
        <v>99.04</v>
      </c>
      <c r="P19" s="77">
        <v>124.10326048</v>
      </c>
      <c r="Q19" s="78">
        <v>4.0000000000000002E-4</v>
      </c>
      <c r="R19" s="78">
        <v>3.9800000000000002E-2</v>
      </c>
      <c r="S19" s="78">
        <v>4.0000000000000002E-4</v>
      </c>
      <c r="W19" s="96"/>
    </row>
    <row r="20" spans="2:23">
      <c r="B20" t="s">
        <v>2212</v>
      </c>
      <c r="C20" t="s">
        <v>2213</v>
      </c>
      <c r="D20" t="s">
        <v>123</v>
      </c>
      <c r="E20" t="s">
        <v>2214</v>
      </c>
      <c r="F20" t="s">
        <v>112</v>
      </c>
      <c r="G20" t="s">
        <v>210</v>
      </c>
      <c r="H20" t="s">
        <v>211</v>
      </c>
      <c r="I20" s="94">
        <v>39104</v>
      </c>
      <c r="J20" s="77">
        <v>1.5</v>
      </c>
      <c r="K20" t="s">
        <v>102</v>
      </c>
      <c r="L20" s="78">
        <v>5.6000000000000001E-2</v>
      </c>
      <c r="M20" s="78">
        <v>1E-4</v>
      </c>
      <c r="N20" s="77">
        <v>53091.18</v>
      </c>
      <c r="O20" s="77">
        <v>13.344352000000001</v>
      </c>
      <c r="P20" s="77">
        <v>7.0846739401535999</v>
      </c>
      <c r="Q20" s="78">
        <v>1E-4</v>
      </c>
      <c r="R20" s="78">
        <v>2.3E-3</v>
      </c>
      <c r="S20" s="78">
        <v>0</v>
      </c>
      <c r="W20" s="96"/>
    </row>
    <row r="21" spans="2:23">
      <c r="B21" s="79" t="s">
        <v>2195</v>
      </c>
      <c r="C21" s="16"/>
      <c r="D21" s="16"/>
      <c r="E21" s="16"/>
      <c r="I21" s="96"/>
      <c r="J21" s="81">
        <v>2.38</v>
      </c>
      <c r="M21" s="80">
        <v>5.1700000000000003E-2</v>
      </c>
      <c r="N21" s="81">
        <v>1670867.6</v>
      </c>
      <c r="P21" s="81">
        <v>1529.882120535</v>
      </c>
      <c r="R21" s="80">
        <v>0.49109999999999998</v>
      </c>
      <c r="S21" s="80">
        <v>4.4000000000000003E-3</v>
      </c>
    </row>
    <row r="22" spans="2:23">
      <c r="B22" t="s">
        <v>2215</v>
      </c>
      <c r="C22" t="s">
        <v>2216</v>
      </c>
      <c r="D22" t="s">
        <v>123</v>
      </c>
      <c r="E22" t="s">
        <v>2204</v>
      </c>
      <c r="F22" t="s">
        <v>727</v>
      </c>
      <c r="G22" t="s">
        <v>207</v>
      </c>
      <c r="H22" t="s">
        <v>208</v>
      </c>
      <c r="I22" s="94">
        <v>42795</v>
      </c>
      <c r="J22" s="77">
        <v>1.65</v>
      </c>
      <c r="K22" t="s">
        <v>102</v>
      </c>
      <c r="L22" s="78">
        <v>2.5000000000000001E-2</v>
      </c>
      <c r="M22" s="78">
        <v>4.9599999999999998E-2</v>
      </c>
      <c r="N22" s="77">
        <v>357621.51</v>
      </c>
      <c r="O22" s="77">
        <v>96.86</v>
      </c>
      <c r="P22" s="77">
        <v>346.39219458600002</v>
      </c>
      <c r="Q22" s="78">
        <v>8.9999999999999998E-4</v>
      </c>
      <c r="R22" s="78">
        <v>0.11119999999999999</v>
      </c>
      <c r="S22" s="78">
        <v>1E-3</v>
      </c>
      <c r="W22" s="96"/>
    </row>
    <row r="23" spans="2:23">
      <c r="B23" t="s">
        <v>2217</v>
      </c>
      <c r="C23" t="s">
        <v>2218</v>
      </c>
      <c r="D23" t="s">
        <v>123</v>
      </c>
      <c r="E23" t="s">
        <v>2204</v>
      </c>
      <c r="F23" t="s">
        <v>727</v>
      </c>
      <c r="G23" t="s">
        <v>207</v>
      </c>
      <c r="H23" t="s">
        <v>208</v>
      </c>
      <c r="I23" s="94">
        <v>42795</v>
      </c>
      <c r="J23" s="77">
        <v>4.84</v>
      </c>
      <c r="K23" t="s">
        <v>102</v>
      </c>
      <c r="L23" s="78">
        <v>3.7400000000000003E-2</v>
      </c>
      <c r="M23" s="78">
        <v>5.04E-2</v>
      </c>
      <c r="N23" s="77">
        <v>156896.29</v>
      </c>
      <c r="O23" s="77">
        <v>95.21</v>
      </c>
      <c r="P23" s="77">
        <v>149.380957709</v>
      </c>
      <c r="Q23" s="78">
        <v>2.0000000000000001E-4</v>
      </c>
      <c r="R23" s="78">
        <v>4.8000000000000001E-2</v>
      </c>
      <c r="S23" s="78">
        <v>4.0000000000000002E-4</v>
      </c>
      <c r="W23" s="96"/>
    </row>
    <row r="24" spans="2:23">
      <c r="B24" t="s">
        <v>2219</v>
      </c>
      <c r="C24" t="s">
        <v>2220</v>
      </c>
      <c r="D24" t="s">
        <v>123</v>
      </c>
      <c r="E24" t="s">
        <v>2221</v>
      </c>
      <c r="F24" t="s">
        <v>353</v>
      </c>
      <c r="G24" t="s">
        <v>469</v>
      </c>
      <c r="H24" t="s">
        <v>150</v>
      </c>
      <c r="I24" s="94">
        <v>42598</v>
      </c>
      <c r="J24" s="77">
        <v>2.48</v>
      </c>
      <c r="K24" t="s">
        <v>102</v>
      </c>
      <c r="L24" s="78">
        <v>3.1E-2</v>
      </c>
      <c r="M24" s="78">
        <v>5.2400000000000002E-2</v>
      </c>
      <c r="N24" s="77">
        <v>436140.89</v>
      </c>
      <c r="O24" s="77">
        <v>95.79</v>
      </c>
      <c r="P24" s="77">
        <v>417.77935853100001</v>
      </c>
      <c r="Q24" s="78">
        <v>5.9999999999999995E-4</v>
      </c>
      <c r="R24" s="78">
        <v>0.1341</v>
      </c>
      <c r="S24" s="78">
        <v>1.1999999999999999E-3</v>
      </c>
      <c r="W24" s="96"/>
    </row>
    <row r="25" spans="2:23">
      <c r="B25" t="s">
        <v>2222</v>
      </c>
      <c r="C25" t="s">
        <v>2223</v>
      </c>
      <c r="D25" t="s">
        <v>123</v>
      </c>
      <c r="E25" t="s">
        <v>1280</v>
      </c>
      <c r="F25" t="s">
        <v>702</v>
      </c>
      <c r="G25" t="s">
        <v>506</v>
      </c>
      <c r="H25" t="s">
        <v>208</v>
      </c>
      <c r="I25" s="94">
        <v>44007</v>
      </c>
      <c r="J25" s="77">
        <v>3.94</v>
      </c>
      <c r="K25" t="s">
        <v>102</v>
      </c>
      <c r="L25" s="78">
        <v>3.3500000000000002E-2</v>
      </c>
      <c r="M25" s="78">
        <v>6.6500000000000004E-2</v>
      </c>
      <c r="N25" s="77">
        <v>259470.81</v>
      </c>
      <c r="O25" s="77">
        <v>88.33</v>
      </c>
      <c r="P25" s="77">
        <v>229.19056647299999</v>
      </c>
      <c r="Q25" s="78">
        <v>2.9999999999999997E-4</v>
      </c>
      <c r="R25" s="78">
        <v>7.3599999999999999E-2</v>
      </c>
      <c r="S25" s="78">
        <v>6.9999999999999999E-4</v>
      </c>
      <c r="W25" s="96"/>
    </row>
    <row r="26" spans="2:23">
      <c r="B26" t="s">
        <v>2224</v>
      </c>
      <c r="C26" t="s">
        <v>2225</v>
      </c>
      <c r="D26" t="s">
        <v>123</v>
      </c>
      <c r="E26" t="s">
        <v>2226</v>
      </c>
      <c r="F26" t="s">
        <v>353</v>
      </c>
      <c r="G26" t="s">
        <v>593</v>
      </c>
      <c r="H26" t="s">
        <v>208</v>
      </c>
      <c r="I26" s="94">
        <v>43310</v>
      </c>
      <c r="J26" s="77">
        <v>1.41</v>
      </c>
      <c r="K26" t="s">
        <v>102</v>
      </c>
      <c r="L26" s="78">
        <v>3.5499999999999997E-2</v>
      </c>
      <c r="M26" s="78">
        <v>6.0199999999999997E-2</v>
      </c>
      <c r="N26" s="77">
        <v>292203.65999999997</v>
      </c>
      <c r="O26" s="77">
        <v>98.46</v>
      </c>
      <c r="P26" s="77">
        <v>287.70372363600001</v>
      </c>
      <c r="Q26" s="78">
        <v>1.1000000000000001E-3</v>
      </c>
      <c r="R26" s="78">
        <v>9.2399999999999996E-2</v>
      </c>
      <c r="S26" s="78">
        <v>8.0000000000000004E-4</v>
      </c>
      <c r="W26" s="96"/>
    </row>
    <row r="27" spans="2:23">
      <c r="B27" t="s">
        <v>2227</v>
      </c>
      <c r="C27" t="s">
        <v>2228</v>
      </c>
      <c r="D27" t="s">
        <v>123</v>
      </c>
      <c r="E27" t="s">
        <v>708</v>
      </c>
      <c r="F27" t="s">
        <v>650</v>
      </c>
      <c r="G27" t="s">
        <v>210</v>
      </c>
      <c r="H27" t="s">
        <v>211</v>
      </c>
      <c r="I27" s="94">
        <v>44074</v>
      </c>
      <c r="J27" s="77">
        <v>0.01</v>
      </c>
      <c r="K27" t="s">
        <v>102</v>
      </c>
      <c r="L27" s="78">
        <v>0</v>
      </c>
      <c r="M27" s="78">
        <v>1E-4</v>
      </c>
      <c r="N27" s="77">
        <v>168534.44</v>
      </c>
      <c r="O27" s="77">
        <v>59</v>
      </c>
      <c r="P27" s="77">
        <v>99.4353196</v>
      </c>
      <c r="Q27" s="78">
        <v>2.9999999999999997E-4</v>
      </c>
      <c r="R27" s="78">
        <v>3.1899999999999998E-2</v>
      </c>
      <c r="S27" s="78">
        <v>2.9999999999999997E-4</v>
      </c>
      <c r="W27" s="96"/>
    </row>
    <row r="28" spans="2:23">
      <c r="B28" s="79" t="s">
        <v>330</v>
      </c>
      <c r="C28" s="16"/>
      <c r="D28" s="16"/>
      <c r="E28" s="16"/>
      <c r="I28" s="96"/>
      <c r="J28" s="81">
        <v>1.92</v>
      </c>
      <c r="M28" s="80">
        <v>5.7299999999999997E-2</v>
      </c>
      <c r="N28" s="81">
        <v>1645.71</v>
      </c>
      <c r="P28" s="81">
        <v>6.5857344747479996</v>
      </c>
      <c r="R28" s="80">
        <v>2.0999999999999999E-3</v>
      </c>
      <c r="S28" s="80">
        <v>0</v>
      </c>
    </row>
    <row r="29" spans="2:23">
      <c r="B29" t="s">
        <v>2229</v>
      </c>
      <c r="C29" t="s">
        <v>2230</v>
      </c>
      <c r="D29" t="s">
        <v>123</v>
      </c>
      <c r="E29" t="s">
        <v>2231</v>
      </c>
      <c r="F29" t="s">
        <v>112</v>
      </c>
      <c r="G29" t="s">
        <v>365</v>
      </c>
      <c r="H29" t="s">
        <v>150</v>
      </c>
      <c r="I29" s="94">
        <v>38118</v>
      </c>
      <c r="J29" s="77">
        <v>1.92</v>
      </c>
      <c r="K29" t="s">
        <v>106</v>
      </c>
      <c r="L29" s="78">
        <v>7.9699999999999993E-2</v>
      </c>
      <c r="M29" s="78">
        <v>5.7299999999999997E-2</v>
      </c>
      <c r="N29" s="77">
        <v>1645.71</v>
      </c>
      <c r="O29" s="77">
        <v>108.39</v>
      </c>
      <c r="P29" s="77">
        <v>6.5857344747479996</v>
      </c>
      <c r="Q29" s="78">
        <v>0</v>
      </c>
      <c r="R29" s="78">
        <v>2.0999999999999999E-3</v>
      </c>
      <c r="S29" s="78">
        <v>0</v>
      </c>
      <c r="W29" s="96"/>
    </row>
    <row r="30" spans="2:23">
      <c r="B30" s="79" t="s">
        <v>917</v>
      </c>
      <c r="C30" s="16"/>
      <c r="D30" s="16"/>
      <c r="E30" s="16"/>
      <c r="I30" s="96"/>
      <c r="J30" s="81">
        <v>0</v>
      </c>
      <c r="M30" s="80">
        <v>0</v>
      </c>
      <c r="N30" s="81">
        <v>0</v>
      </c>
      <c r="P30" s="81">
        <v>0</v>
      </c>
      <c r="R30" s="80">
        <v>0</v>
      </c>
      <c r="S30" s="80">
        <v>0</v>
      </c>
    </row>
    <row r="31" spans="2:23">
      <c r="B31" t="s">
        <v>210</v>
      </c>
      <c r="C31" t="s">
        <v>210</v>
      </c>
      <c r="D31" s="16"/>
      <c r="E31" s="16"/>
      <c r="F31" t="s">
        <v>210</v>
      </c>
      <c r="G31" t="s">
        <v>210</v>
      </c>
      <c r="I31" s="96"/>
      <c r="J31" s="77">
        <v>0</v>
      </c>
      <c r="K31" t="s">
        <v>210</v>
      </c>
      <c r="L31" s="78">
        <v>0</v>
      </c>
      <c r="M31" s="78">
        <v>0</v>
      </c>
      <c r="N31" s="77">
        <v>0</v>
      </c>
      <c r="O31" s="77">
        <v>0</v>
      </c>
      <c r="P31" s="77">
        <v>0</v>
      </c>
      <c r="Q31" s="78">
        <v>0</v>
      </c>
      <c r="R31" s="78">
        <v>0</v>
      </c>
      <c r="S31" s="78">
        <v>0</v>
      </c>
    </row>
    <row r="32" spans="2:23">
      <c r="B32" s="79" t="s">
        <v>223</v>
      </c>
      <c r="C32" s="16"/>
      <c r="D32" s="16"/>
      <c r="E32" s="16"/>
      <c r="I32" s="96"/>
      <c r="J32" s="81">
        <v>12.31</v>
      </c>
      <c r="M32" s="80">
        <v>5.96E-2</v>
      </c>
      <c r="N32" s="81">
        <v>102806.88</v>
      </c>
      <c r="P32" s="81">
        <v>237.488649332503</v>
      </c>
      <c r="R32" s="80">
        <v>7.6200000000000004E-2</v>
      </c>
      <c r="S32" s="80">
        <v>6.9999999999999999E-4</v>
      </c>
    </row>
    <row r="33" spans="2:19">
      <c r="B33" s="79" t="s">
        <v>331</v>
      </c>
      <c r="C33" s="16"/>
      <c r="D33" s="16"/>
      <c r="E33" s="16"/>
      <c r="I33" s="96"/>
      <c r="J33" s="81">
        <v>0</v>
      </c>
      <c r="M33" s="80">
        <v>0</v>
      </c>
      <c r="N33" s="81">
        <v>0</v>
      </c>
      <c r="P33" s="81">
        <v>0</v>
      </c>
      <c r="R33" s="80">
        <v>0</v>
      </c>
      <c r="S33" s="80">
        <v>0</v>
      </c>
    </row>
    <row r="34" spans="2:19">
      <c r="B34" t="s">
        <v>210</v>
      </c>
      <c r="C34" t="s">
        <v>210</v>
      </c>
      <c r="D34" s="16"/>
      <c r="E34" s="16"/>
      <c r="F34" t="s">
        <v>210</v>
      </c>
      <c r="G34" t="s">
        <v>210</v>
      </c>
      <c r="I34" s="96"/>
      <c r="J34" s="77">
        <v>0</v>
      </c>
      <c r="K34" t="s">
        <v>210</v>
      </c>
      <c r="L34" s="78">
        <v>0</v>
      </c>
      <c r="M34" s="78">
        <v>0</v>
      </c>
      <c r="N34" s="77">
        <v>0</v>
      </c>
      <c r="O34" s="77">
        <v>0</v>
      </c>
      <c r="P34" s="77">
        <v>0</v>
      </c>
      <c r="Q34" s="78">
        <v>0</v>
      </c>
      <c r="R34" s="78">
        <v>0</v>
      </c>
      <c r="S34" s="78">
        <v>0</v>
      </c>
    </row>
    <row r="35" spans="2:19">
      <c r="B35" s="79" t="s">
        <v>332</v>
      </c>
      <c r="C35" s="16"/>
      <c r="D35" s="16"/>
      <c r="E35" s="16"/>
      <c r="I35" s="96"/>
      <c r="J35" s="81">
        <v>12.31</v>
      </c>
      <c r="M35" s="80">
        <v>5.96E-2</v>
      </c>
      <c r="N35" s="81">
        <v>102806.88</v>
      </c>
      <c r="P35" s="81">
        <v>237.488649332503</v>
      </c>
      <c r="R35" s="80">
        <v>7.6200000000000004E-2</v>
      </c>
      <c r="S35" s="80">
        <v>6.9999999999999999E-4</v>
      </c>
    </row>
    <row r="36" spans="2:19">
      <c r="B36" t="s">
        <v>2232</v>
      </c>
      <c r="C36" t="s">
        <v>2233</v>
      </c>
      <c r="D36" t="s">
        <v>920</v>
      </c>
      <c r="E36" t="s">
        <v>2234</v>
      </c>
      <c r="F36" t="s">
        <v>983</v>
      </c>
      <c r="G36" t="s">
        <v>1101</v>
      </c>
      <c r="H36" t="s">
        <v>923</v>
      </c>
      <c r="I36" s="94">
        <v>42206</v>
      </c>
      <c r="J36" s="77">
        <v>14.34</v>
      </c>
      <c r="K36" t="s">
        <v>116</v>
      </c>
      <c r="L36" s="78">
        <v>4.5600000000000002E-2</v>
      </c>
      <c r="M36" s="78">
        <v>6.25E-2</v>
      </c>
      <c r="N36" s="77">
        <v>55002.59</v>
      </c>
      <c r="O36" s="77">
        <v>79.779999999999745</v>
      </c>
      <c r="P36" s="77">
        <v>122.173664798028</v>
      </c>
      <c r="Q36" s="78">
        <v>2.9999999999999997E-4</v>
      </c>
      <c r="R36" s="78">
        <v>3.9199999999999999E-2</v>
      </c>
      <c r="S36" s="78">
        <v>4.0000000000000002E-4</v>
      </c>
    </row>
    <row r="37" spans="2:19">
      <c r="B37" t="s">
        <v>2235</v>
      </c>
      <c r="C37" t="s">
        <v>2236</v>
      </c>
      <c r="D37" t="s">
        <v>123</v>
      </c>
      <c r="E37" t="s">
        <v>2237</v>
      </c>
      <c r="F37" t="s">
        <v>983</v>
      </c>
      <c r="G37" t="s">
        <v>1204</v>
      </c>
      <c r="H37" s="88" t="s">
        <v>3747</v>
      </c>
      <c r="I37" s="94">
        <v>42408</v>
      </c>
      <c r="J37" s="77">
        <v>10.15</v>
      </c>
      <c r="K37" t="s">
        <v>116</v>
      </c>
      <c r="L37" s="78">
        <v>3.95E-2</v>
      </c>
      <c r="M37" s="78">
        <v>5.6500000000000002E-2</v>
      </c>
      <c r="N37" s="77">
        <v>47804.29</v>
      </c>
      <c r="O37" s="77">
        <v>86.639999999999844</v>
      </c>
      <c r="P37" s="77">
        <v>115.314984534475</v>
      </c>
      <c r="Q37" s="78">
        <v>1E-4</v>
      </c>
      <c r="R37" s="78">
        <v>3.6999999999999998E-2</v>
      </c>
      <c r="S37" s="78">
        <v>2.9999999999999997E-4</v>
      </c>
    </row>
    <row r="38" spans="2:19">
      <c r="B38" t="s">
        <v>225</v>
      </c>
      <c r="C38" s="16"/>
      <c r="D38" s="16"/>
      <c r="E38" s="16"/>
    </row>
    <row r="39" spans="2:19">
      <c r="B39" t="s">
        <v>325</v>
      </c>
      <c r="C39" s="16"/>
      <c r="D39" s="16"/>
      <c r="E39" s="16"/>
    </row>
    <row r="40" spans="2:19">
      <c r="B40" t="s">
        <v>326</v>
      </c>
      <c r="C40" s="16"/>
      <c r="D40" s="16"/>
      <c r="E40" s="16"/>
    </row>
    <row r="41" spans="2:19">
      <c r="B41" t="s">
        <v>327</v>
      </c>
      <c r="C41" s="16"/>
      <c r="D41" s="16"/>
      <c r="E41" s="16"/>
    </row>
    <row r="42" spans="2:19">
      <c r="C42" s="16"/>
      <c r="D42" s="16"/>
      <c r="E42" s="16"/>
    </row>
    <row r="43" spans="2:19">
      <c r="C43" s="16"/>
      <c r="D43" s="16"/>
      <c r="E43" s="16"/>
    </row>
    <row r="44" spans="2:19">
      <c r="C44" s="16"/>
      <c r="D44" s="16"/>
      <c r="E44" s="16"/>
    </row>
    <row r="45" spans="2:19"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5:XFD1048576 C1:C4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  <pageSetUpPr fitToPage="1"/>
  </sheetPr>
  <dimension ref="B1:CT391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 s="1" customFormat="1">
      <c r="B1" s="2" t="s">
        <v>0</v>
      </c>
      <c r="C1" s="87">
        <v>45106</v>
      </c>
    </row>
    <row r="2" spans="2:98" s="1" customFormat="1">
      <c r="B2" s="2" t="s">
        <v>1</v>
      </c>
      <c r="C2" s="12" t="s">
        <v>3591</v>
      </c>
    </row>
    <row r="3" spans="2:98" s="1" customFormat="1">
      <c r="B3" s="2" t="s">
        <v>2</v>
      </c>
      <c r="C3" s="88" t="s">
        <v>3592</v>
      </c>
    </row>
    <row r="4" spans="2:98" s="1" customFormat="1">
      <c r="B4" s="2" t="s">
        <v>3</v>
      </c>
      <c r="C4" s="89" t="s">
        <v>197</v>
      </c>
    </row>
    <row r="6" spans="2:98" ht="26.25" customHeight="1">
      <c r="B6" s="110" t="s">
        <v>136</v>
      </c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2"/>
    </row>
    <row r="7" spans="2:98" ht="26.25" customHeight="1">
      <c r="B7" s="110" t="s">
        <v>91</v>
      </c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2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2472059.9939999999</v>
      </c>
      <c r="I11" s="7"/>
      <c r="J11" s="75">
        <v>6650.7220301426842</v>
      </c>
      <c r="K11" s="7"/>
      <c r="L11" s="76">
        <v>1</v>
      </c>
      <c r="M11" s="76">
        <v>1.9199999999999998E-2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204</v>
      </c>
      <c r="C12" s="16"/>
      <c r="D12" s="16"/>
      <c r="E12" s="16"/>
      <c r="H12" s="81">
        <v>861383.79</v>
      </c>
      <c r="J12" s="81">
        <v>1480.4551764952316</v>
      </c>
      <c r="L12" s="80">
        <v>0.22259999999999999</v>
      </c>
      <c r="M12" s="80">
        <v>4.3E-3</v>
      </c>
    </row>
    <row r="13" spans="2:98">
      <c r="B13" t="s">
        <v>2239</v>
      </c>
      <c r="C13" t="s">
        <v>2240</v>
      </c>
      <c r="D13" t="s">
        <v>123</v>
      </c>
      <c r="E13" t="s">
        <v>2241</v>
      </c>
      <c r="F13" t="s">
        <v>1023</v>
      </c>
      <c r="G13" t="s">
        <v>106</v>
      </c>
      <c r="H13" s="77">
        <v>2498.5100000000002</v>
      </c>
      <c r="I13" s="77">
        <v>100</v>
      </c>
      <c r="J13" s="77">
        <v>9.2244989200000003</v>
      </c>
      <c r="K13" s="78">
        <v>0</v>
      </c>
      <c r="L13" s="78">
        <v>1.4E-3</v>
      </c>
      <c r="M13" s="78">
        <v>0</v>
      </c>
    </row>
    <row r="14" spans="2:98">
      <c r="B14" t="s">
        <v>2242</v>
      </c>
      <c r="C14" t="s">
        <v>2243</v>
      </c>
      <c r="D14" t="s">
        <v>123</v>
      </c>
      <c r="E14" t="s">
        <v>2244</v>
      </c>
      <c r="F14" t="s">
        <v>1759</v>
      </c>
      <c r="G14" t="s">
        <v>106</v>
      </c>
      <c r="H14" s="77">
        <v>10608</v>
      </c>
      <c r="I14" s="77">
        <v>100</v>
      </c>
      <c r="J14" s="77">
        <v>39.164735999999998</v>
      </c>
      <c r="K14" s="78">
        <v>0</v>
      </c>
      <c r="L14" s="78">
        <v>5.8999999999999999E-3</v>
      </c>
      <c r="M14" s="78">
        <v>1E-4</v>
      </c>
    </row>
    <row r="15" spans="2:98">
      <c r="B15" t="s">
        <v>2245</v>
      </c>
      <c r="C15" t="s">
        <v>2246</v>
      </c>
      <c r="D15" t="s">
        <v>123</v>
      </c>
      <c r="E15" t="s">
        <v>2247</v>
      </c>
      <c r="F15" t="s">
        <v>1769</v>
      </c>
      <c r="G15" t="s">
        <v>102</v>
      </c>
      <c r="H15" s="77">
        <v>8474.06</v>
      </c>
      <c r="I15" s="77">
        <v>2168.9050000000002</v>
      </c>
      <c r="J15" s="77">
        <v>183.79431104299999</v>
      </c>
      <c r="K15" s="78">
        <v>2.9999999999999997E-4</v>
      </c>
      <c r="L15" s="78">
        <v>2.76E-2</v>
      </c>
      <c r="M15" s="78">
        <v>5.0000000000000001E-4</v>
      </c>
    </row>
    <row r="16" spans="2:98">
      <c r="B16" t="s">
        <v>2248</v>
      </c>
      <c r="C16" t="s">
        <v>2249</v>
      </c>
      <c r="D16" t="s">
        <v>123</v>
      </c>
      <c r="E16" t="s">
        <v>2247</v>
      </c>
      <c r="F16" t="s">
        <v>1769</v>
      </c>
      <c r="G16" t="s">
        <v>102</v>
      </c>
      <c r="H16" s="77">
        <v>204286.89</v>
      </c>
      <c r="I16" s="77">
        <v>99.493399999999994</v>
      </c>
      <c r="J16" s="77">
        <v>203.25197261526</v>
      </c>
      <c r="K16" s="78">
        <v>4.0000000000000002E-4</v>
      </c>
      <c r="L16" s="78">
        <v>3.0599999999999999E-2</v>
      </c>
      <c r="M16" s="78">
        <v>5.9999999999999995E-4</v>
      </c>
    </row>
    <row r="17" spans="2:13">
      <c r="B17" t="s">
        <v>2250</v>
      </c>
      <c r="C17" t="s">
        <v>2251</v>
      </c>
      <c r="D17" t="s">
        <v>123</v>
      </c>
      <c r="E17" t="s">
        <v>2252</v>
      </c>
      <c r="F17" t="s">
        <v>1016</v>
      </c>
      <c r="G17" t="s">
        <v>106</v>
      </c>
      <c r="H17" s="77">
        <v>3965.02</v>
      </c>
      <c r="I17" s="77">
        <v>334.45</v>
      </c>
      <c r="J17" s="77">
        <v>48.959646667880001</v>
      </c>
      <c r="K17" s="78">
        <v>0</v>
      </c>
      <c r="L17" s="78">
        <v>7.4000000000000003E-3</v>
      </c>
      <c r="M17" s="78">
        <v>1E-4</v>
      </c>
    </row>
    <row r="18" spans="2:13">
      <c r="B18" t="s">
        <v>2253</v>
      </c>
      <c r="C18" t="s">
        <v>2254</v>
      </c>
      <c r="D18" t="s">
        <v>123</v>
      </c>
      <c r="E18" t="s">
        <v>2255</v>
      </c>
      <c r="F18" t="s">
        <v>702</v>
      </c>
      <c r="G18" t="s">
        <v>102</v>
      </c>
      <c r="H18" s="77">
        <v>325650.2</v>
      </c>
      <c r="I18" s="77">
        <v>100</v>
      </c>
      <c r="J18" s="77">
        <v>325.65019999999998</v>
      </c>
      <c r="K18" s="78">
        <v>6.9999999999999999E-4</v>
      </c>
      <c r="L18" s="78">
        <v>4.9000000000000002E-2</v>
      </c>
      <c r="M18" s="78">
        <v>8.9999999999999998E-4</v>
      </c>
    </row>
    <row r="19" spans="2:13">
      <c r="B19" t="s">
        <v>2256</v>
      </c>
      <c r="C19" t="s">
        <v>2257</v>
      </c>
      <c r="D19" t="s">
        <v>123</v>
      </c>
      <c r="E19" t="s">
        <v>2258</v>
      </c>
      <c r="F19" t="s">
        <v>702</v>
      </c>
      <c r="G19" t="s">
        <v>110</v>
      </c>
      <c r="H19" s="77">
        <v>9602.7800000000007</v>
      </c>
      <c r="I19" s="77">
        <v>144.71680000000018</v>
      </c>
      <c r="J19" s="77">
        <v>56.051498028123198</v>
      </c>
      <c r="K19" s="78">
        <v>5.9999999999999995E-4</v>
      </c>
      <c r="L19" s="78">
        <v>8.3999999999999995E-3</v>
      </c>
      <c r="M19" s="78">
        <v>2.0000000000000001E-4</v>
      </c>
    </row>
    <row r="20" spans="2:13">
      <c r="B20" t="s">
        <v>2259</v>
      </c>
      <c r="C20" t="s">
        <v>2260</v>
      </c>
      <c r="D20" t="s">
        <v>123</v>
      </c>
      <c r="E20" t="s">
        <v>2261</v>
      </c>
      <c r="F20" t="s">
        <v>702</v>
      </c>
      <c r="G20" t="s">
        <v>102</v>
      </c>
      <c r="H20" s="77">
        <v>51205.49</v>
      </c>
      <c r="I20" s="77">
        <v>100</v>
      </c>
      <c r="J20" s="77">
        <v>51.205489999999998</v>
      </c>
      <c r="K20" s="78">
        <v>0</v>
      </c>
      <c r="L20" s="78">
        <v>7.7000000000000002E-3</v>
      </c>
      <c r="M20" s="78">
        <v>1E-4</v>
      </c>
    </row>
    <row r="21" spans="2:13">
      <c r="B21" t="s">
        <v>2262</v>
      </c>
      <c r="C21" t="s">
        <v>2263</v>
      </c>
      <c r="D21" t="s">
        <v>123</v>
      </c>
      <c r="E21" t="s">
        <v>2264</v>
      </c>
      <c r="F21" t="s">
        <v>1555</v>
      </c>
      <c r="G21" t="s">
        <v>106</v>
      </c>
      <c r="H21" s="77">
        <v>3040.41</v>
      </c>
      <c r="I21" s="77">
        <v>100</v>
      </c>
      <c r="J21" s="77">
        <v>11.22519372</v>
      </c>
      <c r="K21" s="78">
        <v>0</v>
      </c>
      <c r="L21" s="78">
        <v>1.6999999999999999E-3</v>
      </c>
      <c r="M21" s="78">
        <v>0</v>
      </c>
    </row>
    <row r="22" spans="2:13">
      <c r="B22" t="s">
        <v>2265</v>
      </c>
      <c r="C22" t="s">
        <v>2266</v>
      </c>
      <c r="D22" t="s">
        <v>123</v>
      </c>
      <c r="E22" t="s">
        <v>2267</v>
      </c>
      <c r="F22" t="s">
        <v>1555</v>
      </c>
      <c r="G22" t="s">
        <v>106</v>
      </c>
      <c r="H22" s="77">
        <v>3040.41</v>
      </c>
      <c r="I22" s="77">
        <v>100</v>
      </c>
      <c r="J22" s="77">
        <v>11.22519372</v>
      </c>
      <c r="K22" s="78">
        <v>0</v>
      </c>
      <c r="L22" s="78">
        <v>1.6999999999999999E-3</v>
      </c>
      <c r="M22" s="78">
        <v>0</v>
      </c>
    </row>
    <row r="23" spans="2:13">
      <c r="B23" t="s">
        <v>2268</v>
      </c>
      <c r="C23" t="s">
        <v>2269</v>
      </c>
      <c r="D23" t="s">
        <v>123</v>
      </c>
      <c r="E23" t="s">
        <v>2270</v>
      </c>
      <c r="F23" t="s">
        <v>1555</v>
      </c>
      <c r="G23" t="s">
        <v>106</v>
      </c>
      <c r="H23" s="77">
        <v>3040.41</v>
      </c>
      <c r="I23" s="77">
        <v>100</v>
      </c>
      <c r="J23" s="77">
        <v>11.22519372</v>
      </c>
      <c r="K23" s="78">
        <v>0</v>
      </c>
      <c r="L23" s="78">
        <v>1.6999999999999999E-3</v>
      </c>
      <c r="M23" s="78">
        <v>0</v>
      </c>
    </row>
    <row r="24" spans="2:13">
      <c r="B24" t="s">
        <v>2271</v>
      </c>
      <c r="C24" t="s">
        <v>2272</v>
      </c>
      <c r="D24" t="s">
        <v>123</v>
      </c>
      <c r="E24" t="s">
        <v>2270</v>
      </c>
      <c r="F24" t="s">
        <v>1555</v>
      </c>
      <c r="G24" t="s">
        <v>102</v>
      </c>
      <c r="H24" s="77">
        <v>303.91000000000003</v>
      </c>
      <c r="I24" s="77">
        <v>3904.375</v>
      </c>
      <c r="J24" s="77">
        <v>11.8657860625</v>
      </c>
      <c r="K24" s="78">
        <v>2.9999999999999997E-4</v>
      </c>
      <c r="L24" s="78">
        <v>1.8E-3</v>
      </c>
      <c r="M24" s="78">
        <v>0</v>
      </c>
    </row>
    <row r="25" spans="2:13">
      <c r="B25" t="s">
        <v>2273</v>
      </c>
      <c r="C25" t="s">
        <v>2274</v>
      </c>
      <c r="D25" t="s">
        <v>123</v>
      </c>
      <c r="E25" t="s">
        <v>2275</v>
      </c>
      <c r="F25" t="s">
        <v>1555</v>
      </c>
      <c r="G25" t="s">
        <v>106</v>
      </c>
      <c r="H25" s="77">
        <v>3040.41</v>
      </c>
      <c r="I25" s="77">
        <v>100</v>
      </c>
      <c r="J25" s="77">
        <v>11.22519372</v>
      </c>
      <c r="K25" s="78">
        <v>0</v>
      </c>
      <c r="L25" s="78">
        <v>1.6999999999999999E-3</v>
      </c>
      <c r="M25" s="78">
        <v>0</v>
      </c>
    </row>
    <row r="26" spans="2:13">
      <c r="B26" t="s">
        <v>2276</v>
      </c>
      <c r="C26" t="s">
        <v>2277</v>
      </c>
      <c r="D26" t="s">
        <v>123</v>
      </c>
      <c r="E26" t="s">
        <v>2278</v>
      </c>
      <c r="F26" t="s">
        <v>599</v>
      </c>
      <c r="G26" t="s">
        <v>102</v>
      </c>
      <c r="H26" s="77">
        <v>215113.79</v>
      </c>
      <c r="I26" s="77">
        <v>101.42910000000001</v>
      </c>
      <c r="J26" s="77">
        <v>218.18798117289001</v>
      </c>
      <c r="K26" s="78">
        <v>2.9999999999999997E-4</v>
      </c>
      <c r="L26" s="78">
        <v>3.2800000000000003E-2</v>
      </c>
      <c r="M26" s="78">
        <v>5.9999999999999995E-4</v>
      </c>
    </row>
    <row r="27" spans="2:13">
      <c r="B27" t="s">
        <v>2279</v>
      </c>
      <c r="C27" t="s">
        <v>2280</v>
      </c>
      <c r="D27" t="s">
        <v>123</v>
      </c>
      <c r="E27" t="s">
        <v>2281</v>
      </c>
      <c r="F27" t="s">
        <v>1572</v>
      </c>
      <c r="G27" t="s">
        <v>106</v>
      </c>
      <c r="H27" s="77">
        <v>796.38</v>
      </c>
      <c r="I27" s="77">
        <v>824.19639999999868</v>
      </c>
      <c r="J27" s="77">
        <v>24.233310691861401</v>
      </c>
      <c r="K27" s="78">
        <v>1E-4</v>
      </c>
      <c r="L27" s="78">
        <v>3.5999999999999999E-3</v>
      </c>
      <c r="M27" s="78">
        <v>1E-4</v>
      </c>
    </row>
    <row r="28" spans="2:13">
      <c r="B28" t="s">
        <v>2282</v>
      </c>
      <c r="C28" t="s">
        <v>2283</v>
      </c>
      <c r="D28" t="s">
        <v>123</v>
      </c>
      <c r="E28" t="s">
        <v>2284</v>
      </c>
      <c r="F28" t="s">
        <v>1572</v>
      </c>
      <c r="G28" t="s">
        <v>106</v>
      </c>
      <c r="H28" s="77">
        <v>2956.11</v>
      </c>
      <c r="I28" s="77">
        <v>322.17919999999964</v>
      </c>
      <c r="J28" s="77">
        <v>35.162502959351002</v>
      </c>
      <c r="K28" s="78">
        <v>2.9999999999999997E-4</v>
      </c>
      <c r="L28" s="78">
        <v>5.3E-3</v>
      </c>
      <c r="M28" s="78">
        <v>1E-4</v>
      </c>
    </row>
    <row r="29" spans="2:13">
      <c r="B29" t="s">
        <v>2285</v>
      </c>
      <c r="C29" t="s">
        <v>2286</v>
      </c>
      <c r="D29" t="s">
        <v>123</v>
      </c>
      <c r="E29" t="s">
        <v>2287</v>
      </c>
      <c r="F29" t="s">
        <v>1572</v>
      </c>
      <c r="G29" t="s">
        <v>106</v>
      </c>
      <c r="H29" s="77">
        <v>1142.71</v>
      </c>
      <c r="I29" s="77">
        <v>580.20000000000005</v>
      </c>
      <c r="J29" s="77">
        <v>24.47797262664</v>
      </c>
      <c r="K29" s="78">
        <v>1E-4</v>
      </c>
      <c r="L29" s="78">
        <v>3.7000000000000002E-3</v>
      </c>
      <c r="M29" s="78">
        <v>1E-4</v>
      </c>
    </row>
    <row r="30" spans="2:13">
      <c r="B30" t="s">
        <v>2288</v>
      </c>
      <c r="C30" t="s">
        <v>2289</v>
      </c>
      <c r="D30" t="s">
        <v>123</v>
      </c>
      <c r="E30" t="s">
        <v>2290</v>
      </c>
      <c r="F30" t="s">
        <v>1572</v>
      </c>
      <c r="G30" t="s">
        <v>106</v>
      </c>
      <c r="H30" s="77">
        <v>2923.14</v>
      </c>
      <c r="I30" s="77">
        <v>369.08189999999979</v>
      </c>
      <c r="J30" s="77">
        <v>39.832178165928703</v>
      </c>
      <c r="K30" s="78">
        <v>1E-4</v>
      </c>
      <c r="L30" s="78">
        <v>6.0000000000000001E-3</v>
      </c>
      <c r="M30" s="78">
        <v>1E-4</v>
      </c>
    </row>
    <row r="31" spans="2:13">
      <c r="B31" t="s">
        <v>2291</v>
      </c>
      <c r="C31" t="s">
        <v>2292</v>
      </c>
      <c r="D31" t="s">
        <v>123</v>
      </c>
      <c r="E31" t="s">
        <v>2293</v>
      </c>
      <c r="F31" t="s">
        <v>1572</v>
      </c>
      <c r="G31" t="s">
        <v>106</v>
      </c>
      <c r="H31" s="77">
        <v>17.75</v>
      </c>
      <c r="I31" s="77">
        <v>15266.785099999999</v>
      </c>
      <c r="J31" s="77">
        <v>10.004782279583001</v>
      </c>
      <c r="K31" s="78">
        <v>2.0000000000000001E-4</v>
      </c>
      <c r="L31" s="78">
        <v>1.5E-3</v>
      </c>
      <c r="M31" s="78">
        <v>0</v>
      </c>
    </row>
    <row r="32" spans="2:13">
      <c r="B32" t="s">
        <v>2294</v>
      </c>
      <c r="C32" t="s">
        <v>2295</v>
      </c>
      <c r="D32" t="s">
        <v>123</v>
      </c>
      <c r="E32" t="s">
        <v>2296</v>
      </c>
      <c r="F32" t="s">
        <v>2297</v>
      </c>
      <c r="G32" t="s">
        <v>106</v>
      </c>
      <c r="H32" s="77">
        <v>7403</v>
      </c>
      <c r="I32" s="77">
        <v>222.5001</v>
      </c>
      <c r="J32" s="77">
        <v>60.813451431875997</v>
      </c>
      <c r="K32" s="78">
        <v>1E-4</v>
      </c>
      <c r="L32" s="78">
        <v>9.1000000000000004E-3</v>
      </c>
      <c r="M32" s="78">
        <v>2.0000000000000001E-4</v>
      </c>
    </row>
    <row r="33" spans="2:13">
      <c r="B33" t="s">
        <v>2298</v>
      </c>
      <c r="C33" t="s">
        <v>2299</v>
      </c>
      <c r="D33" t="s">
        <v>123</v>
      </c>
      <c r="E33" t="s">
        <v>2300</v>
      </c>
      <c r="F33" t="s">
        <v>528</v>
      </c>
      <c r="G33" t="s">
        <v>106</v>
      </c>
      <c r="H33" s="77">
        <v>2274.41</v>
      </c>
      <c r="I33" s="77">
        <v>1115.5499000000002</v>
      </c>
      <c r="J33" s="77">
        <v>93.674082950338303</v>
      </c>
      <c r="K33" s="78">
        <v>1E-4</v>
      </c>
      <c r="L33" s="78">
        <v>1.41E-2</v>
      </c>
      <c r="M33" s="78">
        <v>2.9999999999999997E-4</v>
      </c>
    </row>
    <row r="34" spans="2:13">
      <c r="B34" s="79" t="s">
        <v>223</v>
      </c>
      <c r="C34" s="16"/>
      <c r="D34" s="16"/>
      <c r="E34" s="16"/>
      <c r="H34" s="81">
        <v>1610676.2039999999</v>
      </c>
      <c r="J34" s="81">
        <v>5170.266853647453</v>
      </c>
      <c r="L34" s="80">
        <v>0.77739999999999998</v>
      </c>
      <c r="M34" s="80">
        <v>1.49E-2</v>
      </c>
    </row>
    <row r="35" spans="2:13">
      <c r="B35" s="79" t="s">
        <v>331</v>
      </c>
      <c r="C35" s="16"/>
      <c r="D35" s="16"/>
      <c r="E35" s="16"/>
      <c r="H35" s="81">
        <v>0</v>
      </c>
      <c r="J35" s="81">
        <v>0</v>
      </c>
      <c r="L35" s="80">
        <v>0</v>
      </c>
      <c r="M35" s="80">
        <v>0</v>
      </c>
    </row>
    <row r="36" spans="2:13">
      <c r="B36" t="s">
        <v>210</v>
      </c>
      <c r="C36" t="s">
        <v>210</v>
      </c>
      <c r="D36" s="16"/>
      <c r="E36" s="16"/>
      <c r="F36" t="s">
        <v>210</v>
      </c>
      <c r="G36" t="s">
        <v>210</v>
      </c>
      <c r="H36" s="77">
        <v>0</v>
      </c>
      <c r="I36" s="77">
        <v>0</v>
      </c>
      <c r="J36" s="77">
        <v>0</v>
      </c>
      <c r="K36" s="78">
        <v>0</v>
      </c>
      <c r="L36" s="78">
        <v>0</v>
      </c>
      <c r="M36" s="78">
        <v>0</v>
      </c>
    </row>
    <row r="37" spans="2:13">
      <c r="B37" s="79" t="s">
        <v>332</v>
      </c>
      <c r="C37" s="16"/>
      <c r="D37" s="16"/>
      <c r="E37" s="16"/>
      <c r="H37" s="81">
        <v>1610676.2039999999</v>
      </c>
      <c r="J37" s="81">
        <v>5170.266853647453</v>
      </c>
      <c r="L37" s="80">
        <v>0.77739999999999998</v>
      </c>
      <c r="M37" s="80">
        <v>1.49E-2</v>
      </c>
    </row>
    <row r="38" spans="2:13">
      <c r="B38" t="s">
        <v>2301</v>
      </c>
      <c r="C38" t="s">
        <v>2302</v>
      </c>
      <c r="D38" t="s">
        <v>123</v>
      </c>
      <c r="E38" t="s">
        <v>2303</v>
      </c>
      <c r="F38" t="s">
        <v>1023</v>
      </c>
      <c r="G38" t="s">
        <v>106</v>
      </c>
      <c r="H38" s="77">
        <v>147.25</v>
      </c>
      <c r="I38" s="77">
        <v>14777.717699999999</v>
      </c>
      <c r="J38" s="77">
        <v>80.338618944518998</v>
      </c>
      <c r="K38" s="78">
        <v>0</v>
      </c>
      <c r="L38" s="78">
        <v>1.21E-2</v>
      </c>
      <c r="M38" s="78">
        <v>2.0000000000000001E-4</v>
      </c>
    </row>
    <row r="39" spans="2:13">
      <c r="B39" t="s">
        <v>2304</v>
      </c>
      <c r="C39" t="s">
        <v>2305</v>
      </c>
      <c r="D39" t="s">
        <v>123</v>
      </c>
      <c r="E39" t="s">
        <v>1100</v>
      </c>
      <c r="F39" t="s">
        <v>1023</v>
      </c>
      <c r="G39" t="s">
        <v>106</v>
      </c>
      <c r="H39" s="77">
        <v>29381.55</v>
      </c>
      <c r="I39" s="77">
        <v>94.301699999999812</v>
      </c>
      <c r="J39" s="77">
        <v>102.29535579540401</v>
      </c>
      <c r="K39" s="78">
        <v>0</v>
      </c>
      <c r="L39" s="78">
        <v>1.54E-2</v>
      </c>
      <c r="M39" s="78">
        <v>2.9999999999999997E-4</v>
      </c>
    </row>
    <row r="40" spans="2:13">
      <c r="B40" t="s">
        <v>2306</v>
      </c>
      <c r="C40" t="s">
        <v>2307</v>
      </c>
      <c r="D40" t="s">
        <v>123</v>
      </c>
      <c r="E40" t="s">
        <v>2308</v>
      </c>
      <c r="F40" t="s">
        <v>943</v>
      </c>
      <c r="G40" t="s">
        <v>110</v>
      </c>
      <c r="H40" s="77">
        <v>23654</v>
      </c>
      <c r="I40" s="77">
        <v>100</v>
      </c>
      <c r="J40" s="77">
        <v>95.406043600000004</v>
      </c>
      <c r="K40" s="78">
        <v>2.9999999999999997E-4</v>
      </c>
      <c r="L40" s="78">
        <v>1.43E-2</v>
      </c>
      <c r="M40" s="78">
        <v>2.9999999999999997E-4</v>
      </c>
    </row>
    <row r="41" spans="2:13">
      <c r="B41" t="s">
        <v>2309</v>
      </c>
      <c r="C41" t="s">
        <v>2310</v>
      </c>
      <c r="D41" t="s">
        <v>123</v>
      </c>
      <c r="E41" t="s">
        <v>2308</v>
      </c>
      <c r="F41" t="s">
        <v>943</v>
      </c>
      <c r="G41" t="s">
        <v>110</v>
      </c>
      <c r="H41" s="77">
        <v>54939.374000000003</v>
      </c>
      <c r="I41" s="77">
        <v>97.624000000000194</v>
      </c>
      <c r="J41" s="77">
        <v>216.327433978464</v>
      </c>
      <c r="K41" s="78">
        <v>8.0000000000000004E-4</v>
      </c>
      <c r="L41" s="78">
        <v>3.2500000000000001E-2</v>
      </c>
      <c r="M41" s="78">
        <v>5.9999999999999995E-4</v>
      </c>
    </row>
    <row r="42" spans="2:13">
      <c r="B42" t="s">
        <v>2311</v>
      </c>
      <c r="C42" t="s">
        <v>2312</v>
      </c>
      <c r="D42" t="s">
        <v>123</v>
      </c>
      <c r="E42" t="s">
        <v>2308</v>
      </c>
      <c r="F42" t="s">
        <v>943</v>
      </c>
      <c r="G42" t="s">
        <v>110</v>
      </c>
      <c r="H42" s="77">
        <v>7634.31</v>
      </c>
      <c r="I42" s="77">
        <v>100</v>
      </c>
      <c r="J42" s="77">
        <v>30.792225953999999</v>
      </c>
      <c r="K42" s="78">
        <v>8.9999999999999998E-4</v>
      </c>
      <c r="L42" s="78">
        <v>4.5999999999999999E-3</v>
      </c>
      <c r="M42" s="78">
        <v>1E-4</v>
      </c>
    </row>
    <row r="43" spans="2:13">
      <c r="B43" t="s">
        <v>2313</v>
      </c>
      <c r="C43" t="s">
        <v>2314</v>
      </c>
      <c r="D43" t="s">
        <v>123</v>
      </c>
      <c r="E43" t="s">
        <v>2315</v>
      </c>
      <c r="F43" t="s">
        <v>943</v>
      </c>
      <c r="G43" t="s">
        <v>106</v>
      </c>
      <c r="H43" s="77">
        <v>121036.84</v>
      </c>
      <c r="I43" s="77">
        <v>218.58119999999991</v>
      </c>
      <c r="J43" s="77">
        <v>976.76946584358302</v>
      </c>
      <c r="K43" s="78">
        <v>2.9999999999999997E-4</v>
      </c>
      <c r="L43" s="78">
        <v>0.1469</v>
      </c>
      <c r="M43" s="78">
        <v>2.8E-3</v>
      </c>
    </row>
    <row r="44" spans="2:13">
      <c r="B44" t="s">
        <v>2316</v>
      </c>
      <c r="C44" t="s">
        <v>2317</v>
      </c>
      <c r="D44" t="s">
        <v>123</v>
      </c>
      <c r="E44" t="s">
        <v>2318</v>
      </c>
      <c r="F44" t="s">
        <v>943</v>
      </c>
      <c r="G44" t="s">
        <v>106</v>
      </c>
      <c r="H44" s="77">
        <v>105048.07</v>
      </c>
      <c r="I44" s="77">
        <v>114.91610000000004</v>
      </c>
      <c r="J44" s="77">
        <v>445.68769996494501</v>
      </c>
      <c r="K44" s="78">
        <v>8.0000000000000004E-4</v>
      </c>
      <c r="L44" s="78">
        <v>6.7000000000000004E-2</v>
      </c>
      <c r="M44" s="78">
        <v>1.2999999999999999E-3</v>
      </c>
    </row>
    <row r="45" spans="2:13">
      <c r="B45" t="s">
        <v>2319</v>
      </c>
      <c r="C45" t="s">
        <v>2320</v>
      </c>
      <c r="D45" t="s">
        <v>123</v>
      </c>
      <c r="E45" t="s">
        <v>2318</v>
      </c>
      <c r="F45" t="s">
        <v>943</v>
      </c>
      <c r="G45" t="s">
        <v>106</v>
      </c>
      <c r="H45" s="77">
        <v>11153.83</v>
      </c>
      <c r="I45" s="77">
        <v>100</v>
      </c>
      <c r="J45" s="77">
        <v>41.179940360000003</v>
      </c>
      <c r="K45" s="78">
        <v>5.0000000000000001E-4</v>
      </c>
      <c r="L45" s="78">
        <v>6.1999999999999998E-3</v>
      </c>
      <c r="M45" s="78">
        <v>1E-4</v>
      </c>
    </row>
    <row r="46" spans="2:13">
      <c r="B46" t="s">
        <v>2321</v>
      </c>
      <c r="C46" t="s">
        <v>2322</v>
      </c>
      <c r="D46" t="s">
        <v>123</v>
      </c>
      <c r="E46" t="s">
        <v>2323</v>
      </c>
      <c r="F46" t="s">
        <v>943</v>
      </c>
      <c r="G46" t="s">
        <v>106</v>
      </c>
      <c r="H46" s="77">
        <v>186297.7</v>
      </c>
      <c r="I46" s="77">
        <v>142.97959999999995</v>
      </c>
      <c r="J46" s="77">
        <v>983.42957154588601</v>
      </c>
      <c r="K46" s="78">
        <v>2.0000000000000001E-4</v>
      </c>
      <c r="L46" s="78">
        <v>0.1479</v>
      </c>
      <c r="M46" s="78">
        <v>2.8E-3</v>
      </c>
    </row>
    <row r="47" spans="2:13">
      <c r="B47" t="s">
        <v>2324</v>
      </c>
      <c r="C47" t="s">
        <v>2325</v>
      </c>
      <c r="D47" t="s">
        <v>123</v>
      </c>
      <c r="E47" t="s">
        <v>2326</v>
      </c>
      <c r="F47" t="s">
        <v>956</v>
      </c>
      <c r="G47" t="s">
        <v>106</v>
      </c>
      <c r="H47" s="77">
        <v>869.4</v>
      </c>
      <c r="I47" s="77">
        <v>2258.1482999999998</v>
      </c>
      <c r="J47" s="77">
        <v>72.482604154178404</v>
      </c>
      <c r="K47" s="78">
        <v>0</v>
      </c>
      <c r="L47" s="78">
        <v>1.09E-2</v>
      </c>
      <c r="M47" s="78">
        <v>2.0000000000000001E-4</v>
      </c>
    </row>
    <row r="48" spans="2:13">
      <c r="B48" t="s">
        <v>2327</v>
      </c>
      <c r="C48" t="s">
        <v>2328</v>
      </c>
      <c r="D48" t="s">
        <v>123</v>
      </c>
      <c r="E48" t="s">
        <v>2326</v>
      </c>
      <c r="F48" t="s">
        <v>956</v>
      </c>
      <c r="G48" t="s">
        <v>106</v>
      </c>
      <c r="H48" s="77">
        <v>1155.44</v>
      </c>
      <c r="I48" s="77">
        <v>2467.1547000000105</v>
      </c>
      <c r="J48" s="77">
        <v>105.245969444891</v>
      </c>
      <c r="K48" s="78">
        <v>0</v>
      </c>
      <c r="L48" s="78">
        <v>1.5800000000000002E-2</v>
      </c>
      <c r="M48" s="78">
        <v>2.9999999999999997E-4</v>
      </c>
    </row>
    <row r="49" spans="2:13">
      <c r="B49" t="s">
        <v>2329</v>
      </c>
      <c r="C49" t="s">
        <v>2330</v>
      </c>
      <c r="D49" t="s">
        <v>123</v>
      </c>
      <c r="E49" t="s">
        <v>2331</v>
      </c>
      <c r="F49" t="s">
        <v>999</v>
      </c>
      <c r="G49" t="s">
        <v>110</v>
      </c>
      <c r="H49" s="77">
        <v>17717.04</v>
      </c>
      <c r="I49" s="77">
        <v>97.475800000000021</v>
      </c>
      <c r="J49" s="77">
        <v>69.656118109589102</v>
      </c>
      <c r="K49" s="78">
        <v>6.9999999999999999E-4</v>
      </c>
      <c r="L49" s="78">
        <v>1.0500000000000001E-2</v>
      </c>
      <c r="M49" s="78">
        <v>2.0000000000000001E-4</v>
      </c>
    </row>
    <row r="50" spans="2:13">
      <c r="B50" t="s">
        <v>2332</v>
      </c>
      <c r="C50" t="s">
        <v>2333</v>
      </c>
      <c r="D50" t="s">
        <v>123</v>
      </c>
      <c r="E50" t="s">
        <v>2334</v>
      </c>
      <c r="F50" t="s">
        <v>999</v>
      </c>
      <c r="G50" t="s">
        <v>106</v>
      </c>
      <c r="H50" s="77">
        <v>838.28</v>
      </c>
      <c r="I50" s="77">
        <v>11369.545600000014</v>
      </c>
      <c r="J50" s="77">
        <v>351.87945035117099</v>
      </c>
      <c r="K50" s="78">
        <v>5.9999999999999995E-4</v>
      </c>
      <c r="L50" s="78">
        <v>5.2900000000000003E-2</v>
      </c>
      <c r="M50" s="78">
        <v>1E-3</v>
      </c>
    </row>
    <row r="51" spans="2:13">
      <c r="B51" t="s">
        <v>2335</v>
      </c>
      <c r="C51" t="s">
        <v>2336</v>
      </c>
      <c r="D51" t="s">
        <v>123</v>
      </c>
      <c r="E51" t="s">
        <v>2337</v>
      </c>
      <c r="F51" t="s">
        <v>999</v>
      </c>
      <c r="G51" t="s">
        <v>106</v>
      </c>
      <c r="H51" s="77">
        <v>67902.259999999995</v>
      </c>
      <c r="I51" s="77">
        <v>111.07359999999996</v>
      </c>
      <c r="J51" s="77">
        <v>278.45612137712499</v>
      </c>
      <c r="K51" s="78">
        <v>8.0000000000000004E-4</v>
      </c>
      <c r="L51" s="78">
        <v>4.19E-2</v>
      </c>
      <c r="M51" s="78">
        <v>8.0000000000000004E-4</v>
      </c>
    </row>
    <row r="52" spans="2:13">
      <c r="B52" t="s">
        <v>2338</v>
      </c>
      <c r="C52" t="s">
        <v>2339</v>
      </c>
      <c r="D52" t="s">
        <v>123</v>
      </c>
      <c r="E52" t="s">
        <v>2340</v>
      </c>
      <c r="F52" t="s">
        <v>999</v>
      </c>
      <c r="G52" t="s">
        <v>106</v>
      </c>
      <c r="H52" s="77">
        <v>56890.14</v>
      </c>
      <c r="I52" s="77">
        <v>111.63989999999994</v>
      </c>
      <c r="J52" s="77">
        <v>234.48665623843499</v>
      </c>
      <c r="K52" s="78">
        <v>5.9999999999999995E-4</v>
      </c>
      <c r="L52" s="78">
        <v>3.5299999999999998E-2</v>
      </c>
      <c r="M52" s="78">
        <v>6.9999999999999999E-4</v>
      </c>
    </row>
    <row r="53" spans="2:13">
      <c r="B53" t="s">
        <v>2341</v>
      </c>
      <c r="C53" t="s">
        <v>2342</v>
      </c>
      <c r="D53" t="s">
        <v>123</v>
      </c>
      <c r="E53" t="s">
        <v>2129</v>
      </c>
      <c r="F53" t="s">
        <v>999</v>
      </c>
      <c r="G53" t="s">
        <v>106</v>
      </c>
      <c r="H53" s="77">
        <v>160417.22</v>
      </c>
      <c r="I53" s="77">
        <v>90.118700000000018</v>
      </c>
      <c r="J53" s="77">
        <v>533.73735168259702</v>
      </c>
      <c r="K53" s="78">
        <v>5.0000000000000001E-4</v>
      </c>
      <c r="L53" s="78">
        <v>8.0299999999999996E-2</v>
      </c>
      <c r="M53" s="78">
        <v>1.5E-3</v>
      </c>
    </row>
    <row r="54" spans="2:13">
      <c r="B54" t="s">
        <v>2343</v>
      </c>
      <c r="C54" t="s">
        <v>2344</v>
      </c>
      <c r="D54" t="s">
        <v>123</v>
      </c>
      <c r="E54" t="s">
        <v>2345</v>
      </c>
      <c r="F54" t="s">
        <v>1079</v>
      </c>
      <c r="G54" t="s">
        <v>106</v>
      </c>
      <c r="H54" s="77">
        <v>504.91</v>
      </c>
      <c r="I54" s="77">
        <v>4245.3095000000003</v>
      </c>
      <c r="J54" s="77">
        <v>79.137991189293402</v>
      </c>
      <c r="K54" s="78">
        <v>0</v>
      </c>
      <c r="L54" s="78">
        <v>1.1900000000000001E-2</v>
      </c>
      <c r="M54" s="78">
        <v>2.0000000000000001E-4</v>
      </c>
    </row>
    <row r="55" spans="2:13">
      <c r="B55" t="s">
        <v>2346</v>
      </c>
      <c r="C55" t="s">
        <v>2347</v>
      </c>
      <c r="D55" t="s">
        <v>123</v>
      </c>
      <c r="E55" t="s">
        <v>2348</v>
      </c>
      <c r="F55" t="s">
        <v>1079</v>
      </c>
      <c r="G55" t="s">
        <v>106</v>
      </c>
      <c r="H55" s="77">
        <v>1538.64</v>
      </c>
      <c r="I55" s="77">
        <v>3362.7687999999921</v>
      </c>
      <c r="J55" s="77">
        <v>191.02742445106901</v>
      </c>
      <c r="K55" s="78">
        <v>0</v>
      </c>
      <c r="L55" s="78">
        <v>2.87E-2</v>
      </c>
      <c r="M55" s="78">
        <v>5.9999999999999995E-4</v>
      </c>
    </row>
    <row r="56" spans="2:13">
      <c r="B56" t="s">
        <v>2349</v>
      </c>
      <c r="C56" t="s">
        <v>2350</v>
      </c>
      <c r="D56" t="s">
        <v>123</v>
      </c>
      <c r="E56" t="s">
        <v>2351</v>
      </c>
      <c r="F56" t="s">
        <v>1528</v>
      </c>
      <c r="G56" t="s">
        <v>102</v>
      </c>
      <c r="H56" s="77">
        <v>57527</v>
      </c>
      <c r="I56" s="77">
        <v>183</v>
      </c>
      <c r="J56" s="77">
        <v>105.27441</v>
      </c>
      <c r="K56" s="78">
        <v>1E-4</v>
      </c>
      <c r="L56" s="78">
        <v>1.5800000000000002E-2</v>
      </c>
      <c r="M56" s="78">
        <v>2.9999999999999997E-4</v>
      </c>
    </row>
    <row r="57" spans="2:13">
      <c r="B57" t="s">
        <v>2352</v>
      </c>
      <c r="C57" t="s">
        <v>2353</v>
      </c>
      <c r="D57" t="s">
        <v>123</v>
      </c>
      <c r="E57" t="s">
        <v>2308</v>
      </c>
      <c r="F57" t="s">
        <v>364</v>
      </c>
      <c r="G57" t="s">
        <v>110</v>
      </c>
      <c r="H57" s="77">
        <v>21570.09</v>
      </c>
      <c r="I57" s="77">
        <v>95.15</v>
      </c>
      <c r="J57" s="77">
        <v>82.781262157208999</v>
      </c>
      <c r="K57" s="78">
        <v>8.0000000000000004E-4</v>
      </c>
      <c r="L57" s="78">
        <v>1.24E-2</v>
      </c>
      <c r="M57" s="78">
        <v>2.0000000000000001E-4</v>
      </c>
    </row>
    <row r="58" spans="2:13">
      <c r="B58" t="s">
        <v>2354</v>
      </c>
      <c r="C58" t="s">
        <v>2355</v>
      </c>
      <c r="D58" t="s">
        <v>123</v>
      </c>
      <c r="E58" t="s">
        <v>2356</v>
      </c>
      <c r="F58" t="s">
        <v>616</v>
      </c>
      <c r="G58" t="s">
        <v>106</v>
      </c>
      <c r="H58" s="77">
        <v>680844.16</v>
      </c>
      <c r="I58" s="77">
        <v>1E-4</v>
      </c>
      <c r="J58" s="77">
        <v>2.5136766387199999E-3</v>
      </c>
      <c r="K58" s="78">
        <v>1E-4</v>
      </c>
      <c r="L58" s="78">
        <v>0</v>
      </c>
      <c r="M58" s="78">
        <v>0</v>
      </c>
    </row>
    <row r="59" spans="2:13">
      <c r="B59" t="s">
        <v>2357</v>
      </c>
      <c r="C59" t="s">
        <v>2358</v>
      </c>
      <c r="D59" t="s">
        <v>123</v>
      </c>
      <c r="E59" t="s">
        <v>2359</v>
      </c>
      <c r="F59" t="s">
        <v>1572</v>
      </c>
      <c r="G59" t="s">
        <v>106</v>
      </c>
      <c r="H59" s="77">
        <v>3608.7</v>
      </c>
      <c r="I59" s="77">
        <v>704.57380000000001</v>
      </c>
      <c r="J59" s="77">
        <v>93.872624828455201</v>
      </c>
      <c r="K59" s="78">
        <v>0</v>
      </c>
      <c r="L59" s="78">
        <v>1.41E-2</v>
      </c>
      <c r="M59" s="78">
        <v>2.9999999999999997E-4</v>
      </c>
    </row>
    <row r="60" spans="2:13">
      <c r="B60" t="s">
        <v>225</v>
      </c>
      <c r="C60" s="16"/>
      <c r="D60" s="16"/>
      <c r="E60" s="16"/>
    </row>
    <row r="61" spans="2:13">
      <c r="B61" t="s">
        <v>325</v>
      </c>
      <c r="C61" s="16"/>
      <c r="D61" s="16"/>
      <c r="E61" s="16"/>
    </row>
    <row r="62" spans="2:13">
      <c r="B62" t="s">
        <v>326</v>
      </c>
      <c r="C62" s="16"/>
      <c r="D62" s="16"/>
      <c r="E62" s="16"/>
    </row>
    <row r="63" spans="2:13">
      <c r="B63" t="s">
        <v>327</v>
      </c>
      <c r="C63" s="16"/>
      <c r="D63" s="16"/>
      <c r="E63" s="16"/>
    </row>
    <row r="64" spans="2:13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5:XFD1048576 C1:C4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3"/>
    <pageSetUpPr fitToPage="1"/>
  </sheetPr>
  <dimension ref="B1:BB586"/>
  <sheetViews>
    <sheetView rightToLeft="1" topLeftCell="A90" workbookViewId="0">
      <selection activeCell="E106" sqref="E10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54" s="1" customFormat="1">
      <c r="B1" s="2" t="s">
        <v>0</v>
      </c>
      <c r="C1" s="87">
        <v>45106</v>
      </c>
    </row>
    <row r="2" spans="2:54" s="1" customFormat="1">
      <c r="B2" s="2" t="s">
        <v>1</v>
      </c>
      <c r="C2" s="12" t="s">
        <v>3591</v>
      </c>
    </row>
    <row r="3" spans="2:54" s="1" customFormat="1">
      <c r="B3" s="2" t="s">
        <v>2</v>
      </c>
      <c r="C3" s="88" t="s">
        <v>3592</v>
      </c>
    </row>
    <row r="4" spans="2:54" s="1" customFormat="1">
      <c r="B4" s="2" t="s">
        <v>3</v>
      </c>
      <c r="C4" s="89" t="s">
        <v>197</v>
      </c>
    </row>
    <row r="6" spans="2:54" ht="26.25" customHeight="1">
      <c r="B6" s="110" t="s">
        <v>136</v>
      </c>
      <c r="C6" s="111"/>
      <c r="D6" s="111"/>
      <c r="E6" s="111"/>
      <c r="F6" s="111"/>
      <c r="G6" s="111"/>
      <c r="H6" s="111"/>
      <c r="I6" s="111"/>
      <c r="J6" s="111"/>
      <c r="K6" s="112"/>
    </row>
    <row r="7" spans="2:54" ht="26.25" customHeight="1">
      <c r="B7" s="110" t="s">
        <v>139</v>
      </c>
      <c r="C7" s="111"/>
      <c r="D7" s="111"/>
      <c r="E7" s="111"/>
      <c r="F7" s="111"/>
      <c r="G7" s="111"/>
      <c r="H7" s="111"/>
      <c r="I7" s="111"/>
      <c r="J7" s="111"/>
      <c r="K7" s="112"/>
    </row>
    <row r="8" spans="2:54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B8" s="16"/>
    </row>
    <row r="9" spans="2:54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B9" s="16"/>
    </row>
    <row r="10" spans="2:54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B10" s="16"/>
    </row>
    <row r="11" spans="2:54" s="23" customFormat="1" ht="18" customHeight="1">
      <c r="B11" s="24" t="s">
        <v>140</v>
      </c>
      <c r="C11" s="7"/>
      <c r="D11" s="7"/>
      <c r="E11" s="7"/>
      <c r="F11" s="75">
        <v>10793013.597999999</v>
      </c>
      <c r="G11" s="7"/>
      <c r="H11" s="75">
        <v>35757.345152717622</v>
      </c>
      <c r="I11" s="7"/>
      <c r="J11" s="76">
        <v>1</v>
      </c>
      <c r="K11" s="76">
        <v>0.1032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B11" s="16"/>
    </row>
    <row r="12" spans="2:54">
      <c r="B12" s="79" t="s">
        <v>204</v>
      </c>
      <c r="C12" s="16"/>
      <c r="F12" s="81">
        <v>1788838.8</v>
      </c>
      <c r="H12" s="81">
        <v>2302.7162129773351</v>
      </c>
      <c r="J12" s="80">
        <v>6.4399999999999999E-2</v>
      </c>
      <c r="K12" s="80">
        <v>6.6E-3</v>
      </c>
    </row>
    <row r="13" spans="2:54">
      <c r="B13" s="79" t="s">
        <v>2360</v>
      </c>
      <c r="C13" s="16"/>
      <c r="F13" s="81">
        <v>69818.58</v>
      </c>
      <c r="H13" s="81">
        <v>216.54359069580431</v>
      </c>
      <c r="J13" s="80">
        <v>6.1000000000000004E-3</v>
      </c>
      <c r="K13" s="80">
        <v>5.9999999999999995E-4</v>
      </c>
    </row>
    <row r="14" spans="2:54">
      <c r="B14" t="s">
        <v>2361</v>
      </c>
      <c r="C14" t="s">
        <v>2362</v>
      </c>
      <c r="D14" t="s">
        <v>106</v>
      </c>
      <c r="E14" s="94">
        <v>44742</v>
      </c>
      <c r="F14" s="77">
        <v>11935.24</v>
      </c>
      <c r="G14" s="77">
        <v>101.30129999999991</v>
      </c>
      <c r="H14" s="77">
        <v>44.638322702819003</v>
      </c>
      <c r="I14" s="78">
        <v>6.9999999999999999E-4</v>
      </c>
      <c r="J14" s="78">
        <v>1.1999999999999999E-3</v>
      </c>
      <c r="K14" s="78">
        <v>1E-4</v>
      </c>
    </row>
    <row r="15" spans="2:54">
      <c r="B15" t="s">
        <v>2363</v>
      </c>
      <c r="C15" t="s">
        <v>2364</v>
      </c>
      <c r="D15" t="s">
        <v>106</v>
      </c>
      <c r="E15" s="94">
        <v>44560</v>
      </c>
      <c r="F15" s="77">
        <v>4334.88</v>
      </c>
      <c r="G15" s="77">
        <v>105.05130000000013</v>
      </c>
      <c r="H15" s="77">
        <v>16.812806053380498</v>
      </c>
      <c r="I15" s="78">
        <v>2.0000000000000001E-4</v>
      </c>
      <c r="J15" s="78">
        <v>5.0000000000000001E-4</v>
      </c>
      <c r="K15" s="78">
        <v>0</v>
      </c>
    </row>
    <row r="16" spans="2:54">
      <c r="B16" t="s">
        <v>2365</v>
      </c>
      <c r="C16" t="s">
        <v>2366</v>
      </c>
      <c r="D16" t="s">
        <v>106</v>
      </c>
      <c r="E16" s="94">
        <v>44621</v>
      </c>
      <c r="F16" s="77">
        <v>5861.98</v>
      </c>
      <c r="G16" s="77">
        <v>75.303199999999904</v>
      </c>
      <c r="H16" s="77">
        <v>16.297442468245102</v>
      </c>
      <c r="I16" s="78">
        <v>2.9999999999999997E-4</v>
      </c>
      <c r="J16" s="78">
        <v>5.0000000000000001E-4</v>
      </c>
      <c r="K16" s="78">
        <v>0</v>
      </c>
    </row>
    <row r="17" spans="2:11">
      <c r="B17" t="s">
        <v>2367</v>
      </c>
      <c r="C17" t="s">
        <v>2368</v>
      </c>
      <c r="D17" t="s">
        <v>106</v>
      </c>
      <c r="E17" s="94">
        <v>44581</v>
      </c>
      <c r="F17" s="77">
        <v>2467.52</v>
      </c>
      <c r="G17" s="77">
        <v>131.99100000000001</v>
      </c>
      <c r="H17" s="77">
        <v>12.0244907612544</v>
      </c>
      <c r="I17" s="78">
        <v>2.0000000000000001E-4</v>
      </c>
      <c r="J17" s="78">
        <v>2.9999999999999997E-4</v>
      </c>
      <c r="K17" s="78">
        <v>0</v>
      </c>
    </row>
    <row r="18" spans="2:11">
      <c r="B18" t="s">
        <v>2369</v>
      </c>
      <c r="C18" t="s">
        <v>2370</v>
      </c>
      <c r="D18" t="s">
        <v>106</v>
      </c>
      <c r="E18" s="94">
        <v>44279</v>
      </c>
      <c r="F18" s="77">
        <v>4973.04</v>
      </c>
      <c r="G18" s="77">
        <v>101.68639999999989</v>
      </c>
      <c r="H18" s="77">
        <v>18.670094539499502</v>
      </c>
      <c r="I18" s="78">
        <v>5.9999999999999995E-4</v>
      </c>
      <c r="J18" s="78">
        <v>5.0000000000000001E-4</v>
      </c>
      <c r="K18" s="78">
        <v>1E-4</v>
      </c>
    </row>
    <row r="19" spans="2:11">
      <c r="B19" t="s">
        <v>2371</v>
      </c>
      <c r="C19" t="s">
        <v>2372</v>
      </c>
      <c r="D19" t="s">
        <v>106</v>
      </c>
      <c r="E19" s="94">
        <v>42555</v>
      </c>
      <c r="F19" s="77">
        <v>6630.84</v>
      </c>
      <c r="G19" s="77">
        <v>100.19470000000017</v>
      </c>
      <c r="H19" s="77">
        <v>24.5287259063122</v>
      </c>
      <c r="I19" s="78">
        <v>1.2999999999999999E-3</v>
      </c>
      <c r="J19" s="78">
        <v>6.9999999999999999E-4</v>
      </c>
      <c r="K19" s="78">
        <v>1E-4</v>
      </c>
    </row>
    <row r="20" spans="2:11">
      <c r="B20" t="s">
        <v>2373</v>
      </c>
      <c r="C20" t="s">
        <v>2374</v>
      </c>
      <c r="D20" t="s">
        <v>106</v>
      </c>
      <c r="E20" s="94">
        <v>43850</v>
      </c>
      <c r="F20" s="77">
        <v>33615.08</v>
      </c>
      <c r="G20" s="77">
        <v>67.338499999999996</v>
      </c>
      <c r="H20" s="77">
        <v>83.571708264293605</v>
      </c>
      <c r="I20" s="78">
        <v>5.0000000000000001E-4</v>
      </c>
      <c r="J20" s="78">
        <v>2.3E-3</v>
      </c>
      <c r="K20" s="78">
        <v>2.0000000000000001E-4</v>
      </c>
    </row>
    <row r="21" spans="2:11">
      <c r="B21" s="79" t="s">
        <v>2375</v>
      </c>
      <c r="C21" s="16"/>
      <c r="E21" s="96"/>
      <c r="F21" s="81">
        <v>0</v>
      </c>
      <c r="H21" s="81">
        <v>0</v>
      </c>
      <c r="J21" s="80">
        <v>0</v>
      </c>
      <c r="K21" s="80">
        <v>0</v>
      </c>
    </row>
    <row r="22" spans="2:11">
      <c r="B22" t="s">
        <v>210</v>
      </c>
      <c r="C22" t="s">
        <v>210</v>
      </c>
      <c r="D22" t="s">
        <v>210</v>
      </c>
      <c r="E22" s="96"/>
      <c r="F22" s="77">
        <v>0</v>
      </c>
      <c r="G22" s="77">
        <v>0</v>
      </c>
      <c r="H22" s="77">
        <v>0</v>
      </c>
      <c r="I22" s="78">
        <v>0</v>
      </c>
      <c r="J22" s="78">
        <v>0</v>
      </c>
      <c r="K22" s="78">
        <v>0</v>
      </c>
    </row>
    <row r="23" spans="2:11">
      <c r="B23" s="79" t="s">
        <v>2376</v>
      </c>
      <c r="C23" s="16"/>
      <c r="E23" s="96"/>
      <c r="F23" s="81">
        <v>191997</v>
      </c>
      <c r="H23" s="81">
        <v>168.40060517942999</v>
      </c>
      <c r="J23" s="80">
        <v>4.7000000000000002E-3</v>
      </c>
      <c r="K23" s="80">
        <v>5.0000000000000001E-4</v>
      </c>
    </row>
    <row r="24" spans="2:11">
      <c r="B24" t="s">
        <v>2377</v>
      </c>
      <c r="C24" t="s">
        <v>2378</v>
      </c>
      <c r="D24" t="s">
        <v>102</v>
      </c>
      <c r="E24" s="94">
        <v>44655</v>
      </c>
      <c r="F24" s="77">
        <v>191997</v>
      </c>
      <c r="G24" s="77">
        <v>87.710019000000003</v>
      </c>
      <c r="H24" s="77">
        <v>168.40060517942999</v>
      </c>
      <c r="I24" s="78">
        <v>2.9999999999999997E-4</v>
      </c>
      <c r="J24" s="78">
        <v>4.7000000000000002E-3</v>
      </c>
      <c r="K24" s="78">
        <v>5.0000000000000001E-4</v>
      </c>
    </row>
    <row r="25" spans="2:11">
      <c r="B25" s="79" t="s">
        <v>2379</v>
      </c>
      <c r="C25" s="16"/>
      <c r="E25" s="96"/>
      <c r="F25" s="81">
        <v>1527023.22</v>
      </c>
      <c r="H25" s="81">
        <v>1917.7720171021006</v>
      </c>
      <c r="J25" s="80">
        <v>5.3600000000000002E-2</v>
      </c>
      <c r="K25" s="80">
        <v>5.4999999999999997E-3</v>
      </c>
    </row>
    <row r="26" spans="2:11">
      <c r="B26" t="s">
        <v>2380</v>
      </c>
      <c r="C26" t="s">
        <v>2381</v>
      </c>
      <c r="D26" t="s">
        <v>102</v>
      </c>
      <c r="E26" s="94">
        <v>44166</v>
      </c>
      <c r="F26" s="77">
        <v>227826.8</v>
      </c>
      <c r="G26" s="77">
        <v>54.359994999999998</v>
      </c>
      <c r="H26" s="77">
        <v>123.84663708866</v>
      </c>
      <c r="I26" s="78">
        <v>5.9999999999999995E-4</v>
      </c>
      <c r="J26" s="78">
        <v>3.5000000000000001E-3</v>
      </c>
      <c r="K26" s="78">
        <v>4.0000000000000002E-4</v>
      </c>
    </row>
    <row r="27" spans="2:11">
      <c r="B27" t="s">
        <v>2382</v>
      </c>
      <c r="C27" t="s">
        <v>2383</v>
      </c>
      <c r="D27" t="s">
        <v>102</v>
      </c>
      <c r="E27" s="94">
        <v>44048</v>
      </c>
      <c r="F27" s="77">
        <v>177887.37</v>
      </c>
      <c r="G27" s="77">
        <v>139.68743400000011</v>
      </c>
      <c r="H27" s="77">
        <v>248.48630256308601</v>
      </c>
      <c r="I27" s="78">
        <v>5.9999999999999995E-4</v>
      </c>
      <c r="J27" s="78">
        <v>6.8999999999999999E-3</v>
      </c>
      <c r="K27" s="78">
        <v>6.9999999999999999E-4</v>
      </c>
    </row>
    <row r="28" spans="2:11">
      <c r="B28" t="s">
        <v>2384</v>
      </c>
      <c r="C28" t="s">
        <v>2385</v>
      </c>
      <c r="D28" t="s">
        <v>110</v>
      </c>
      <c r="E28" s="94">
        <v>44743</v>
      </c>
      <c r="F28" s="77">
        <v>9290.61</v>
      </c>
      <c r="G28" s="77">
        <v>95.864599999999996</v>
      </c>
      <c r="H28" s="77">
        <v>35.923098420449598</v>
      </c>
      <c r="I28" s="78">
        <v>2.0000000000000001E-4</v>
      </c>
      <c r="J28" s="78">
        <v>1E-3</v>
      </c>
      <c r="K28" s="78">
        <v>1E-4</v>
      </c>
    </row>
    <row r="29" spans="2:11">
      <c r="B29" t="s">
        <v>2386</v>
      </c>
      <c r="C29" t="s">
        <v>2387</v>
      </c>
      <c r="D29" t="s">
        <v>106</v>
      </c>
      <c r="E29" s="94">
        <v>43556</v>
      </c>
      <c r="F29" s="77">
        <v>59171.35</v>
      </c>
      <c r="G29" s="77">
        <v>118.42109999999991</v>
      </c>
      <c r="H29" s="77">
        <v>258.70347424450603</v>
      </c>
      <c r="I29" s="78">
        <v>1E-4</v>
      </c>
      <c r="J29" s="78">
        <v>7.1999999999999998E-3</v>
      </c>
      <c r="K29" s="78">
        <v>6.9999999999999999E-4</v>
      </c>
    </row>
    <row r="30" spans="2:11">
      <c r="B30" t="s">
        <v>2388</v>
      </c>
      <c r="C30" t="s">
        <v>2389</v>
      </c>
      <c r="D30" t="s">
        <v>102</v>
      </c>
      <c r="E30" s="94">
        <v>44317</v>
      </c>
      <c r="F30" s="77">
        <v>195897</v>
      </c>
      <c r="G30" s="77">
        <v>112.24363</v>
      </c>
      <c r="H30" s="77">
        <v>219.8819038611</v>
      </c>
      <c r="I30" s="78">
        <v>2.0000000000000001E-4</v>
      </c>
      <c r="J30" s="78">
        <v>6.1000000000000004E-3</v>
      </c>
      <c r="K30" s="78">
        <v>5.9999999999999995E-4</v>
      </c>
    </row>
    <row r="31" spans="2:11">
      <c r="B31" t="s">
        <v>2390</v>
      </c>
      <c r="C31" t="s">
        <v>2391</v>
      </c>
      <c r="D31" t="s">
        <v>106</v>
      </c>
      <c r="E31" s="94">
        <v>44317</v>
      </c>
      <c r="F31" s="77">
        <v>23798.01</v>
      </c>
      <c r="G31" s="77">
        <v>116.07800000000046</v>
      </c>
      <c r="H31" s="77">
        <v>101.988745944478</v>
      </c>
      <c r="I31" s="78">
        <v>1E-4</v>
      </c>
      <c r="J31" s="78">
        <v>2.8999999999999998E-3</v>
      </c>
      <c r="K31" s="78">
        <v>2.9999999999999997E-4</v>
      </c>
    </row>
    <row r="32" spans="2:11">
      <c r="B32" t="s">
        <v>2392</v>
      </c>
      <c r="C32" t="s">
        <v>2393</v>
      </c>
      <c r="D32" t="s">
        <v>102</v>
      </c>
      <c r="E32" s="94">
        <v>43739</v>
      </c>
      <c r="F32" s="77">
        <v>345403.82</v>
      </c>
      <c r="G32" s="77">
        <v>104.34860900000005</v>
      </c>
      <c r="H32" s="77">
        <v>360.42408160286402</v>
      </c>
      <c r="I32" s="78">
        <v>2.9999999999999997E-4</v>
      </c>
      <c r="J32" s="78">
        <v>1.01E-2</v>
      </c>
      <c r="K32" s="78">
        <v>1E-3</v>
      </c>
    </row>
    <row r="33" spans="2:11">
      <c r="B33" t="s">
        <v>2394</v>
      </c>
      <c r="C33" t="s">
        <v>2395</v>
      </c>
      <c r="D33" t="s">
        <v>102</v>
      </c>
      <c r="E33" s="94">
        <v>44104</v>
      </c>
      <c r="F33" s="77">
        <v>264951.42</v>
      </c>
      <c r="G33" s="77">
        <v>67.570455999999922</v>
      </c>
      <c r="H33" s="77">
        <v>179.02888267247499</v>
      </c>
      <c r="I33" s="78">
        <v>5.0000000000000001E-4</v>
      </c>
      <c r="J33" s="78">
        <v>5.0000000000000001E-3</v>
      </c>
      <c r="K33" s="78">
        <v>5.0000000000000001E-4</v>
      </c>
    </row>
    <row r="34" spans="2:11">
      <c r="B34" t="s">
        <v>2396</v>
      </c>
      <c r="C34" t="s">
        <v>2397</v>
      </c>
      <c r="D34" t="s">
        <v>106</v>
      </c>
      <c r="E34" s="94">
        <v>44196</v>
      </c>
      <c r="F34" s="77">
        <v>41625</v>
      </c>
      <c r="G34" s="77">
        <v>110.896</v>
      </c>
      <c r="H34" s="77">
        <v>170.42441832</v>
      </c>
      <c r="I34" s="78">
        <v>6.9999999999999999E-4</v>
      </c>
      <c r="J34" s="78">
        <v>4.7999999999999996E-3</v>
      </c>
      <c r="K34" s="78">
        <v>5.0000000000000001E-4</v>
      </c>
    </row>
    <row r="35" spans="2:11">
      <c r="B35" t="s">
        <v>2398</v>
      </c>
      <c r="C35" t="s">
        <v>2399</v>
      </c>
      <c r="D35" t="s">
        <v>106</v>
      </c>
      <c r="E35" s="94">
        <v>44257</v>
      </c>
      <c r="F35" s="77">
        <v>13392.05</v>
      </c>
      <c r="G35" s="77">
        <v>100.822</v>
      </c>
      <c r="H35" s="77">
        <v>49.849873747491998</v>
      </c>
      <c r="I35" s="78">
        <v>1.5E-3</v>
      </c>
      <c r="J35" s="78">
        <v>1.4E-3</v>
      </c>
      <c r="K35" s="78">
        <v>1E-4</v>
      </c>
    </row>
    <row r="36" spans="2:11">
      <c r="B36" t="s">
        <v>2400</v>
      </c>
      <c r="C36" t="s">
        <v>2401</v>
      </c>
      <c r="D36" t="s">
        <v>102</v>
      </c>
      <c r="E36" s="94">
        <v>44308</v>
      </c>
      <c r="F36" s="77">
        <v>30816.7</v>
      </c>
      <c r="G36" s="77">
        <v>100.329408</v>
      </c>
      <c r="H36" s="77">
        <v>30.918212675136001</v>
      </c>
      <c r="I36" s="78">
        <v>5.0000000000000001E-4</v>
      </c>
      <c r="J36" s="78">
        <v>8.9999999999999998E-4</v>
      </c>
      <c r="K36" s="78">
        <v>1E-4</v>
      </c>
    </row>
    <row r="37" spans="2:11">
      <c r="B37" t="s">
        <v>2402</v>
      </c>
      <c r="C37" t="s">
        <v>2403</v>
      </c>
      <c r="D37" t="s">
        <v>102</v>
      </c>
      <c r="E37" s="94">
        <v>44311</v>
      </c>
      <c r="F37" s="77">
        <v>136963.09</v>
      </c>
      <c r="G37" s="77">
        <v>100.97347100000007</v>
      </c>
      <c r="H37" s="77">
        <v>138.29638596185401</v>
      </c>
      <c r="I37" s="78">
        <v>1.5E-3</v>
      </c>
      <c r="J37" s="78">
        <v>3.8999999999999998E-3</v>
      </c>
      <c r="K37" s="78">
        <v>4.0000000000000002E-4</v>
      </c>
    </row>
    <row r="38" spans="2:11">
      <c r="B38" s="79" t="s">
        <v>223</v>
      </c>
      <c r="C38" s="16"/>
      <c r="E38" s="94"/>
      <c r="F38" s="81">
        <v>9004174.7980000004</v>
      </c>
      <c r="H38" s="81">
        <v>33454.628939740287</v>
      </c>
      <c r="J38" s="80">
        <v>0.93559999999999999</v>
      </c>
      <c r="K38" s="80">
        <v>9.6600000000000005E-2</v>
      </c>
    </row>
    <row r="39" spans="2:11">
      <c r="B39" s="79" t="s">
        <v>2404</v>
      </c>
      <c r="C39" s="16"/>
      <c r="E39" s="94"/>
      <c r="F39" s="81">
        <v>334481.90000000002</v>
      </c>
      <c r="H39" s="81">
        <v>1430.9134674772924</v>
      </c>
      <c r="J39" s="80">
        <v>0.04</v>
      </c>
      <c r="K39" s="80">
        <v>4.1000000000000003E-3</v>
      </c>
    </row>
    <row r="40" spans="2:11">
      <c r="B40" t="s">
        <v>2405</v>
      </c>
      <c r="C40" t="s">
        <v>2406</v>
      </c>
      <c r="D40" t="s">
        <v>106</v>
      </c>
      <c r="E40" s="94">
        <v>44852</v>
      </c>
      <c r="F40" s="77">
        <v>10519</v>
      </c>
      <c r="G40" s="77">
        <v>82.215999999999994</v>
      </c>
      <c r="H40" s="77">
        <v>31.929527439680001</v>
      </c>
      <c r="I40" s="78">
        <v>5.0000000000000001E-4</v>
      </c>
      <c r="J40" s="78">
        <v>8.9999999999999998E-4</v>
      </c>
      <c r="K40" s="78">
        <v>1E-4</v>
      </c>
    </row>
    <row r="41" spans="2:11">
      <c r="B41" t="s">
        <v>2407</v>
      </c>
      <c r="C41" t="s">
        <v>2408</v>
      </c>
      <c r="D41" t="s">
        <v>106</v>
      </c>
      <c r="E41" s="94">
        <v>44518</v>
      </c>
      <c r="F41" s="77">
        <v>26574.18</v>
      </c>
      <c r="G41" s="77">
        <v>93.63330000000002</v>
      </c>
      <c r="H41" s="77">
        <v>91.865383969722501</v>
      </c>
      <c r="I41" s="78">
        <v>2.2000000000000001E-3</v>
      </c>
      <c r="J41" s="78">
        <v>2.5999999999999999E-3</v>
      </c>
      <c r="K41" s="78">
        <v>2.9999999999999997E-4</v>
      </c>
    </row>
    <row r="42" spans="2:11">
      <c r="B42" t="s">
        <v>2409</v>
      </c>
      <c r="C42" t="s">
        <v>2410</v>
      </c>
      <c r="D42" t="s">
        <v>106</v>
      </c>
      <c r="E42" s="94">
        <v>43885</v>
      </c>
      <c r="F42" s="77">
        <v>64457.4</v>
      </c>
      <c r="G42" s="77">
        <v>108.15410000000008</v>
      </c>
      <c r="H42" s="77">
        <v>257.381580590753</v>
      </c>
      <c r="I42" s="78">
        <v>1E-4</v>
      </c>
      <c r="J42" s="78">
        <v>7.1999999999999998E-3</v>
      </c>
      <c r="K42" s="78">
        <v>6.9999999999999999E-4</v>
      </c>
    </row>
    <row r="43" spans="2:11">
      <c r="B43" t="s">
        <v>2411</v>
      </c>
      <c r="C43" t="s">
        <v>2412</v>
      </c>
      <c r="D43" t="s">
        <v>106</v>
      </c>
      <c r="E43" s="94">
        <v>44197</v>
      </c>
      <c r="F43" s="77">
        <v>87001</v>
      </c>
      <c r="G43" s="77">
        <v>102.2908</v>
      </c>
      <c r="H43" s="77">
        <v>328.565917808336</v>
      </c>
      <c r="I43" s="78">
        <v>4.0000000000000002E-4</v>
      </c>
      <c r="J43" s="78">
        <v>9.1999999999999998E-3</v>
      </c>
      <c r="K43" s="78">
        <v>8.9999999999999998E-4</v>
      </c>
    </row>
    <row r="44" spans="2:11">
      <c r="B44" t="s">
        <v>2413</v>
      </c>
      <c r="C44" t="s">
        <v>2414</v>
      </c>
      <c r="D44" t="s">
        <v>106</v>
      </c>
      <c r="E44" s="94">
        <v>43800</v>
      </c>
      <c r="F44" s="77">
        <v>29249.79</v>
      </c>
      <c r="G44" s="77">
        <v>211.35</v>
      </c>
      <c r="H44" s="77">
        <v>228.23733986118</v>
      </c>
      <c r="I44" s="78">
        <v>2.0000000000000001E-4</v>
      </c>
      <c r="J44" s="78">
        <v>6.4000000000000003E-3</v>
      </c>
      <c r="K44" s="78">
        <v>6.9999999999999999E-4</v>
      </c>
    </row>
    <row r="45" spans="2:11">
      <c r="B45" t="s">
        <v>2415</v>
      </c>
      <c r="C45" t="s">
        <v>2416</v>
      </c>
      <c r="D45" t="s">
        <v>106</v>
      </c>
      <c r="E45" s="94">
        <v>44287</v>
      </c>
      <c r="F45" s="77">
        <v>43436.59</v>
      </c>
      <c r="G45" s="77">
        <v>122.12390000000005</v>
      </c>
      <c r="H45" s="77">
        <v>195.84752195765699</v>
      </c>
      <c r="I45" s="78">
        <v>2.9999999999999997E-4</v>
      </c>
      <c r="J45" s="78">
        <v>5.4999999999999997E-3</v>
      </c>
      <c r="K45" s="78">
        <v>5.9999999999999995E-4</v>
      </c>
    </row>
    <row r="46" spans="2:11">
      <c r="B46" t="s">
        <v>2417</v>
      </c>
      <c r="C46" t="s">
        <v>2418</v>
      </c>
      <c r="D46" t="s">
        <v>106</v>
      </c>
      <c r="E46" s="94">
        <v>44378</v>
      </c>
      <c r="F46" s="77">
        <v>73243.94</v>
      </c>
      <c r="G46" s="77">
        <v>109.86240000000018</v>
      </c>
      <c r="H46" s="77">
        <v>297.08619584996399</v>
      </c>
      <c r="I46" s="78">
        <v>5.0000000000000001E-4</v>
      </c>
      <c r="J46" s="78">
        <v>8.3000000000000001E-3</v>
      </c>
      <c r="K46" s="78">
        <v>8.9999999999999998E-4</v>
      </c>
    </row>
    <row r="47" spans="2:11">
      <c r="B47" s="79" t="s">
        <v>2419</v>
      </c>
      <c r="C47" s="16"/>
      <c r="E47" s="96"/>
      <c r="F47" s="81">
        <v>15.45</v>
      </c>
      <c r="H47" s="81">
        <v>57.842369634660002</v>
      </c>
      <c r="J47" s="80">
        <v>1.6000000000000001E-3</v>
      </c>
      <c r="K47" s="80">
        <v>2.0000000000000001E-4</v>
      </c>
    </row>
    <row r="48" spans="2:11">
      <c r="B48" t="s">
        <v>2420</v>
      </c>
      <c r="C48" t="s">
        <v>2421</v>
      </c>
      <c r="D48" t="s">
        <v>106</v>
      </c>
      <c r="E48" s="94">
        <v>44616</v>
      </c>
      <c r="F48" s="77">
        <v>15.45</v>
      </c>
      <c r="G48" s="77">
        <v>101404.19</v>
      </c>
      <c r="H48" s="77">
        <v>57.842369634660002</v>
      </c>
      <c r="I48" s="78">
        <v>0</v>
      </c>
      <c r="J48" s="78">
        <v>1.6000000000000001E-3</v>
      </c>
      <c r="K48" s="78">
        <v>2.0000000000000001E-4</v>
      </c>
    </row>
    <row r="49" spans="2:11">
      <c r="B49" s="79" t="s">
        <v>2422</v>
      </c>
      <c r="C49" s="16"/>
      <c r="E49" s="96"/>
      <c r="F49" s="81">
        <v>248977.91899999999</v>
      </c>
      <c r="H49" s="81">
        <v>1045.042216016669</v>
      </c>
      <c r="J49" s="80">
        <v>2.92E-2</v>
      </c>
      <c r="K49" s="80">
        <v>3.0000000000000001E-3</v>
      </c>
    </row>
    <row r="50" spans="2:11">
      <c r="B50" t="s">
        <v>2423</v>
      </c>
      <c r="C50" t="s">
        <v>2424</v>
      </c>
      <c r="D50" t="s">
        <v>106</v>
      </c>
      <c r="E50" s="94">
        <v>44665</v>
      </c>
      <c r="F50" s="77">
        <v>50384.169000000002</v>
      </c>
      <c r="G50" s="77">
        <v>100</v>
      </c>
      <c r="H50" s="77">
        <v>186.018351948</v>
      </c>
      <c r="I50" s="78">
        <v>2.0000000000000001E-4</v>
      </c>
      <c r="J50" s="78">
        <v>5.1999999999999998E-3</v>
      </c>
      <c r="K50" s="78">
        <v>5.0000000000000001E-4</v>
      </c>
    </row>
    <row r="51" spans="2:11">
      <c r="B51" t="s">
        <v>2425</v>
      </c>
      <c r="C51" t="s">
        <v>2426</v>
      </c>
      <c r="D51" t="s">
        <v>106</v>
      </c>
      <c r="E51" s="94">
        <v>44469</v>
      </c>
      <c r="F51" s="77">
        <v>110358</v>
      </c>
      <c r="G51" s="77">
        <v>102.2801</v>
      </c>
      <c r="H51" s="77">
        <v>416.73181502253601</v>
      </c>
      <c r="I51" s="78">
        <v>2.9999999999999997E-4</v>
      </c>
      <c r="J51" s="78">
        <v>1.17E-2</v>
      </c>
      <c r="K51" s="78">
        <v>1.1999999999999999E-3</v>
      </c>
    </row>
    <row r="52" spans="2:11">
      <c r="B52" t="s">
        <v>2427</v>
      </c>
      <c r="C52" t="s">
        <v>2428</v>
      </c>
      <c r="D52" t="s">
        <v>106</v>
      </c>
      <c r="E52" s="94">
        <v>43830</v>
      </c>
      <c r="F52" s="77">
        <v>88235.75</v>
      </c>
      <c r="G52" s="77">
        <v>135.7697</v>
      </c>
      <c r="H52" s="77">
        <v>442.292049046133</v>
      </c>
      <c r="I52" s="78">
        <v>1E-4</v>
      </c>
      <c r="J52" s="78">
        <v>1.24E-2</v>
      </c>
      <c r="K52" s="78">
        <v>1.2999999999999999E-3</v>
      </c>
    </row>
    <row r="53" spans="2:11">
      <c r="B53" s="79" t="s">
        <v>2429</v>
      </c>
      <c r="C53" s="16"/>
      <c r="E53" s="96"/>
      <c r="F53" s="81">
        <v>8420699.5289999992</v>
      </c>
      <c r="H53" s="81">
        <v>30920.830886611668</v>
      </c>
      <c r="J53" s="80">
        <v>0.86470000000000002</v>
      </c>
      <c r="K53" s="80">
        <v>8.9300000000000004E-2</v>
      </c>
    </row>
    <row r="54" spans="2:11">
      <c r="B54" t="s">
        <v>2430</v>
      </c>
      <c r="C54" t="s">
        <v>2431</v>
      </c>
      <c r="D54" t="s">
        <v>106</v>
      </c>
      <c r="E54" s="94">
        <v>44425</v>
      </c>
      <c r="F54" s="77">
        <v>326925.34000000003</v>
      </c>
      <c r="G54" s="77">
        <v>73.230300000000014</v>
      </c>
      <c r="H54" s="77">
        <v>883.89583959661002</v>
      </c>
      <c r="I54" s="78">
        <v>1.4E-3</v>
      </c>
      <c r="J54" s="78">
        <v>2.47E-2</v>
      </c>
      <c r="K54" s="78">
        <v>2.5999999999999999E-3</v>
      </c>
    </row>
    <row r="55" spans="2:11">
      <c r="B55" t="s">
        <v>2432</v>
      </c>
      <c r="C55" t="s">
        <v>2433</v>
      </c>
      <c r="D55" t="s">
        <v>106</v>
      </c>
      <c r="E55" s="94">
        <v>39264</v>
      </c>
      <c r="F55" s="77">
        <v>944143.78</v>
      </c>
      <c r="G55" s="77">
        <v>90.406900000000078</v>
      </c>
      <c r="H55" s="77">
        <v>3151.3845862667099</v>
      </c>
      <c r="I55" s="78">
        <v>1E-4</v>
      </c>
      <c r="J55" s="78">
        <v>8.8099999999999998E-2</v>
      </c>
      <c r="K55" s="78">
        <v>9.1000000000000004E-3</v>
      </c>
    </row>
    <row r="56" spans="2:11">
      <c r="B56" t="s">
        <v>2434</v>
      </c>
      <c r="C56" t="s">
        <v>2435</v>
      </c>
      <c r="D56" t="s">
        <v>106</v>
      </c>
      <c r="E56" s="94">
        <v>44742</v>
      </c>
      <c r="F56" s="77">
        <v>2205.1</v>
      </c>
      <c r="G56" s="77">
        <v>100</v>
      </c>
      <c r="H56" s="77">
        <v>8.1412291999999997</v>
      </c>
      <c r="I56" s="78">
        <v>1E-4</v>
      </c>
      <c r="J56" s="78">
        <v>2.0000000000000001E-4</v>
      </c>
      <c r="K56" s="78">
        <v>0</v>
      </c>
    </row>
    <row r="57" spans="2:11">
      <c r="B57" t="s">
        <v>2436</v>
      </c>
      <c r="C57" t="s">
        <v>2437</v>
      </c>
      <c r="D57" t="s">
        <v>110</v>
      </c>
      <c r="E57" s="94">
        <v>45007</v>
      </c>
      <c r="F57" s="77">
        <v>77847.11</v>
      </c>
      <c r="G57" s="77">
        <v>100.5012000000001</v>
      </c>
      <c r="H57" s="77">
        <v>315.56224400377198</v>
      </c>
      <c r="I57" s="78">
        <v>8.0000000000000004E-4</v>
      </c>
      <c r="J57" s="78">
        <v>8.8000000000000005E-3</v>
      </c>
      <c r="K57" s="78">
        <v>8.9999999999999998E-4</v>
      </c>
    </row>
    <row r="58" spans="2:11">
      <c r="B58" t="s">
        <v>2438</v>
      </c>
      <c r="C58" t="s">
        <v>2439</v>
      </c>
      <c r="D58" t="s">
        <v>102</v>
      </c>
      <c r="E58" s="94">
        <v>45015</v>
      </c>
      <c r="F58" s="77">
        <v>111424.48</v>
      </c>
      <c r="G58" s="77">
        <v>100</v>
      </c>
      <c r="H58" s="77">
        <v>111.42448</v>
      </c>
      <c r="I58" s="78">
        <v>2.9999999999999997E-4</v>
      </c>
      <c r="J58" s="78">
        <v>3.0999999999999999E-3</v>
      </c>
      <c r="K58" s="78">
        <v>2.9999999999999997E-4</v>
      </c>
    </row>
    <row r="59" spans="2:11">
      <c r="B59" t="s">
        <v>2440</v>
      </c>
      <c r="C59" t="s">
        <v>2441</v>
      </c>
      <c r="D59" t="s">
        <v>106</v>
      </c>
      <c r="E59" s="94">
        <v>43983</v>
      </c>
      <c r="F59" s="77">
        <v>192024.73</v>
      </c>
      <c r="G59" s="77">
        <v>98.304800000000043</v>
      </c>
      <c r="H59" s="77">
        <v>696.93709286083197</v>
      </c>
      <c r="I59" s="78">
        <v>1E-4</v>
      </c>
      <c r="J59" s="78">
        <v>1.95E-2</v>
      </c>
      <c r="K59" s="78">
        <v>2E-3</v>
      </c>
    </row>
    <row r="60" spans="2:11">
      <c r="B60" t="s">
        <v>2442</v>
      </c>
      <c r="C60" t="s">
        <v>2443</v>
      </c>
      <c r="D60" t="s">
        <v>106</v>
      </c>
      <c r="E60" s="94">
        <v>44931</v>
      </c>
      <c r="F60" s="77">
        <v>37357.230000000003</v>
      </c>
      <c r="G60" s="77">
        <v>94.92779999999965</v>
      </c>
      <c r="H60" s="77">
        <v>130.927168173138</v>
      </c>
      <c r="I60" s="78">
        <v>1E-4</v>
      </c>
      <c r="J60" s="78">
        <v>3.7000000000000002E-3</v>
      </c>
      <c r="K60" s="78">
        <v>4.0000000000000002E-4</v>
      </c>
    </row>
    <row r="61" spans="2:11">
      <c r="B61" t="s">
        <v>2444</v>
      </c>
      <c r="C61" t="s">
        <v>2445</v>
      </c>
      <c r="D61" t="s">
        <v>106</v>
      </c>
      <c r="E61" s="94">
        <v>44470</v>
      </c>
      <c r="F61" s="77">
        <v>36080</v>
      </c>
      <c r="G61" s="77">
        <v>140.2731</v>
      </c>
      <c r="H61" s="77">
        <v>186.85409330016</v>
      </c>
      <c r="I61" s="78">
        <v>1E-4</v>
      </c>
      <c r="J61" s="78">
        <v>5.1999999999999998E-3</v>
      </c>
      <c r="K61" s="78">
        <v>5.0000000000000001E-4</v>
      </c>
    </row>
    <row r="62" spans="2:11">
      <c r="B62" t="s">
        <v>2446</v>
      </c>
      <c r="C62" t="s">
        <v>2447</v>
      </c>
      <c r="D62" t="s">
        <v>106</v>
      </c>
      <c r="E62" s="94">
        <v>44712</v>
      </c>
      <c r="F62" s="77">
        <v>33502.47</v>
      </c>
      <c r="G62" s="77">
        <v>134.37169999999995</v>
      </c>
      <c r="H62" s="77">
        <v>166.20585967181501</v>
      </c>
      <c r="I62" s="78">
        <v>0</v>
      </c>
      <c r="J62" s="78">
        <v>4.5999999999999999E-3</v>
      </c>
      <c r="K62" s="78">
        <v>5.0000000000000001E-4</v>
      </c>
    </row>
    <row r="63" spans="2:11">
      <c r="B63" t="s">
        <v>2448</v>
      </c>
      <c r="C63" t="s">
        <v>2449</v>
      </c>
      <c r="D63" t="s">
        <v>110</v>
      </c>
      <c r="E63" s="94">
        <v>44661</v>
      </c>
      <c r="F63" s="77">
        <v>7053.42</v>
      </c>
      <c r="G63" s="77">
        <v>96.896000000000072</v>
      </c>
      <c r="H63" s="77">
        <v>27.566199066362898</v>
      </c>
      <c r="I63" s="78">
        <v>0</v>
      </c>
      <c r="J63" s="78">
        <v>8.0000000000000004E-4</v>
      </c>
      <c r="K63" s="78">
        <v>1E-4</v>
      </c>
    </row>
    <row r="64" spans="2:11">
      <c r="B64" t="s">
        <v>2450</v>
      </c>
      <c r="C64" t="s">
        <v>2451</v>
      </c>
      <c r="D64" t="s">
        <v>110</v>
      </c>
      <c r="E64" s="94">
        <v>44302</v>
      </c>
      <c r="F64" s="77">
        <v>98979.83</v>
      </c>
      <c r="G64" s="77">
        <v>135.29889999999989</v>
      </c>
      <c r="H64" s="77">
        <v>540.14736679595603</v>
      </c>
      <c r="I64" s="78">
        <v>0</v>
      </c>
      <c r="J64" s="78">
        <v>1.5100000000000001E-2</v>
      </c>
      <c r="K64" s="78">
        <v>1.6000000000000001E-3</v>
      </c>
    </row>
    <row r="65" spans="2:11">
      <c r="B65" t="s">
        <v>2452</v>
      </c>
      <c r="C65" t="s">
        <v>2453</v>
      </c>
      <c r="D65" t="s">
        <v>106</v>
      </c>
      <c r="E65" s="94">
        <v>44502</v>
      </c>
      <c r="F65" s="77">
        <v>48133.15</v>
      </c>
      <c r="G65" s="77">
        <v>103.04789999999988</v>
      </c>
      <c r="H65" s="77">
        <v>183.123939429514</v>
      </c>
      <c r="I65" s="78">
        <v>2.9999999999999997E-4</v>
      </c>
      <c r="J65" s="78">
        <v>5.1000000000000004E-3</v>
      </c>
      <c r="K65" s="78">
        <v>5.0000000000000001E-4</v>
      </c>
    </row>
    <row r="66" spans="2:11">
      <c r="B66" t="s">
        <v>2454</v>
      </c>
      <c r="C66" t="s">
        <v>2455</v>
      </c>
      <c r="D66" t="s">
        <v>110</v>
      </c>
      <c r="E66" s="94">
        <v>44228</v>
      </c>
      <c r="F66" s="77">
        <v>112608.79</v>
      </c>
      <c r="G66" s="77">
        <v>115.44199999999998</v>
      </c>
      <c r="H66" s="77">
        <v>524.33328524155002</v>
      </c>
      <c r="I66" s="78">
        <v>2.0000000000000001E-4</v>
      </c>
      <c r="J66" s="78">
        <v>1.47E-2</v>
      </c>
      <c r="K66" s="78">
        <v>1.5E-3</v>
      </c>
    </row>
    <row r="67" spans="2:11">
      <c r="B67" t="s">
        <v>2456</v>
      </c>
      <c r="C67" t="s">
        <v>2457</v>
      </c>
      <c r="D67" t="s">
        <v>106</v>
      </c>
      <c r="E67" s="94">
        <v>43556</v>
      </c>
      <c r="F67" s="77">
        <v>69336.06</v>
      </c>
      <c r="G67" s="77">
        <v>111.3688999999999</v>
      </c>
      <c r="H67" s="77">
        <v>285.09183664515501</v>
      </c>
      <c r="I67" s="78">
        <v>0</v>
      </c>
      <c r="J67" s="78">
        <v>8.0000000000000002E-3</v>
      </c>
      <c r="K67" s="78">
        <v>8.0000000000000004E-4</v>
      </c>
    </row>
    <row r="68" spans="2:11">
      <c r="B68" t="s">
        <v>2458</v>
      </c>
      <c r="C68" t="s">
        <v>2459</v>
      </c>
      <c r="D68" t="s">
        <v>106</v>
      </c>
      <c r="E68" s="94">
        <v>44896</v>
      </c>
      <c r="F68" s="77">
        <v>2091.3890000000001</v>
      </c>
      <c r="G68" s="77">
        <v>120.539</v>
      </c>
      <c r="H68" s="77">
        <v>9.30730821573332</v>
      </c>
      <c r="I68" s="78">
        <v>1E-4</v>
      </c>
      <c r="J68" s="78">
        <v>2.9999999999999997E-4</v>
      </c>
      <c r="K68" s="78">
        <v>0</v>
      </c>
    </row>
    <row r="69" spans="2:11">
      <c r="B69" t="s">
        <v>2460</v>
      </c>
      <c r="C69" t="s">
        <v>2461</v>
      </c>
      <c r="D69" t="s">
        <v>106</v>
      </c>
      <c r="E69" s="94">
        <v>43914</v>
      </c>
      <c r="F69" s="77">
        <v>60562.89</v>
      </c>
      <c r="G69" s="77">
        <v>110.72860000000014</v>
      </c>
      <c r="H69" s="77">
        <v>247.587145279466</v>
      </c>
      <c r="I69" s="78">
        <v>2.9999999999999997E-4</v>
      </c>
      <c r="J69" s="78">
        <v>6.8999999999999999E-3</v>
      </c>
      <c r="K69" s="78">
        <v>6.9999999999999999E-4</v>
      </c>
    </row>
    <row r="70" spans="2:11">
      <c r="B70" t="s">
        <v>2462</v>
      </c>
      <c r="C70" t="s">
        <v>2463</v>
      </c>
      <c r="D70" t="s">
        <v>106</v>
      </c>
      <c r="E70" s="94">
        <v>44621</v>
      </c>
      <c r="F70" s="77">
        <v>100528</v>
      </c>
      <c r="G70" s="77">
        <v>100</v>
      </c>
      <c r="H70" s="77">
        <v>371.14937600000002</v>
      </c>
      <c r="I70" s="78">
        <v>1E-4</v>
      </c>
      <c r="J70" s="78">
        <v>1.04E-2</v>
      </c>
      <c r="K70" s="78">
        <v>1.1000000000000001E-3</v>
      </c>
    </row>
    <row r="71" spans="2:11">
      <c r="B71" t="s">
        <v>2464</v>
      </c>
      <c r="C71" t="s">
        <v>2465</v>
      </c>
      <c r="D71" t="s">
        <v>106</v>
      </c>
      <c r="E71" s="94">
        <v>44621</v>
      </c>
      <c r="F71" s="77">
        <v>158700.25</v>
      </c>
      <c r="G71" s="77">
        <v>100.4263</v>
      </c>
      <c r="H71" s="77">
        <v>588.41910559994903</v>
      </c>
      <c r="I71" s="78">
        <v>1E-4</v>
      </c>
      <c r="J71" s="78">
        <v>1.6500000000000001E-2</v>
      </c>
      <c r="K71" s="78">
        <v>1.6999999999999999E-3</v>
      </c>
    </row>
    <row r="72" spans="2:11">
      <c r="B72" t="s">
        <v>2466</v>
      </c>
      <c r="C72" t="s">
        <v>2467</v>
      </c>
      <c r="D72" t="s">
        <v>110</v>
      </c>
      <c r="E72" s="94">
        <v>44713</v>
      </c>
      <c r="F72" s="77">
        <v>21217</v>
      </c>
      <c r="G72" s="77">
        <v>104.3445</v>
      </c>
      <c r="H72" s="77">
        <v>89.294525263671005</v>
      </c>
      <c r="I72" s="78">
        <v>0</v>
      </c>
      <c r="J72" s="78">
        <v>2.5000000000000001E-3</v>
      </c>
      <c r="K72" s="78">
        <v>2.9999999999999997E-4</v>
      </c>
    </row>
    <row r="73" spans="2:11">
      <c r="B73" t="s">
        <v>2468</v>
      </c>
      <c r="C73" t="s">
        <v>2469</v>
      </c>
      <c r="D73" t="s">
        <v>106</v>
      </c>
      <c r="E73" s="94">
        <v>44562</v>
      </c>
      <c r="F73" s="77">
        <v>15896.4</v>
      </c>
      <c r="G73" s="77">
        <v>100.0979</v>
      </c>
      <c r="H73" s="77">
        <v>58.746965829115197</v>
      </c>
      <c r="I73" s="78">
        <v>0</v>
      </c>
      <c r="J73" s="78">
        <v>1.6000000000000001E-3</v>
      </c>
      <c r="K73" s="78">
        <v>2.0000000000000001E-4</v>
      </c>
    </row>
    <row r="74" spans="2:11">
      <c r="B74" t="s">
        <v>2470</v>
      </c>
      <c r="C74" t="s">
        <v>2471</v>
      </c>
      <c r="D74" t="s">
        <v>110</v>
      </c>
      <c r="E74" s="94">
        <v>44256</v>
      </c>
      <c r="F74" s="77">
        <v>22760</v>
      </c>
      <c r="G74" s="77">
        <v>104.997</v>
      </c>
      <c r="H74" s="77">
        <v>96.387439194479995</v>
      </c>
      <c r="I74" s="78">
        <v>1E-4</v>
      </c>
      <c r="J74" s="78">
        <v>2.7000000000000001E-3</v>
      </c>
      <c r="K74" s="78">
        <v>2.9999999999999997E-4</v>
      </c>
    </row>
    <row r="75" spans="2:11">
      <c r="B75" t="s">
        <v>2472</v>
      </c>
      <c r="C75" t="s">
        <v>2473</v>
      </c>
      <c r="D75" t="s">
        <v>106</v>
      </c>
      <c r="E75" s="94">
        <v>44264</v>
      </c>
      <c r="F75" s="77">
        <v>24601.97</v>
      </c>
      <c r="G75" s="77">
        <v>101.26470000000002</v>
      </c>
      <c r="H75" s="77">
        <v>91.9792062350663</v>
      </c>
      <c r="I75" s="78">
        <v>1E-4</v>
      </c>
      <c r="J75" s="78">
        <v>2.5999999999999999E-3</v>
      </c>
      <c r="K75" s="78">
        <v>2.9999999999999997E-4</v>
      </c>
    </row>
    <row r="76" spans="2:11">
      <c r="B76" t="s">
        <v>2474</v>
      </c>
      <c r="C76" t="s">
        <v>2475</v>
      </c>
      <c r="D76" t="s">
        <v>110</v>
      </c>
      <c r="E76" s="94">
        <v>44896</v>
      </c>
      <c r="F76" s="77">
        <v>47044.09</v>
      </c>
      <c r="G76" s="77">
        <v>101.77809999999985</v>
      </c>
      <c r="H76" s="77">
        <v>193.121535261367</v>
      </c>
      <c r="I76" s="78">
        <v>1E-4</v>
      </c>
      <c r="J76" s="78">
        <v>5.4000000000000003E-3</v>
      </c>
      <c r="K76" s="78">
        <v>5.9999999999999995E-4</v>
      </c>
    </row>
    <row r="77" spans="2:11">
      <c r="B77" t="s">
        <v>2476</v>
      </c>
      <c r="C77" t="s">
        <v>2477</v>
      </c>
      <c r="D77" t="s">
        <v>110</v>
      </c>
      <c r="E77" s="94">
        <v>44816</v>
      </c>
      <c r="F77" s="77">
        <v>146523</v>
      </c>
      <c r="G77" s="77">
        <v>88.216900000000038</v>
      </c>
      <c r="H77" s="77">
        <v>521.34941236412601</v>
      </c>
      <c r="I77" s="78">
        <v>1E-4</v>
      </c>
      <c r="J77" s="78">
        <v>1.46E-2</v>
      </c>
      <c r="K77" s="78">
        <v>1.5E-3</v>
      </c>
    </row>
    <row r="78" spans="2:11">
      <c r="B78" t="s">
        <v>2478</v>
      </c>
      <c r="C78" t="s">
        <v>2479</v>
      </c>
      <c r="D78" t="s">
        <v>106</v>
      </c>
      <c r="E78" s="94">
        <v>44816</v>
      </c>
      <c r="F78" s="77">
        <v>13726.49</v>
      </c>
      <c r="G78" s="77">
        <v>100.83</v>
      </c>
      <c r="H78" s="77">
        <v>51.098830148963998</v>
      </c>
      <c r="I78" s="78">
        <v>1E-4</v>
      </c>
      <c r="J78" s="78">
        <v>1.4E-3</v>
      </c>
      <c r="K78" s="78">
        <v>1E-4</v>
      </c>
    </row>
    <row r="79" spans="2:11">
      <c r="B79" t="s">
        <v>2480</v>
      </c>
      <c r="C79" t="s">
        <v>2481</v>
      </c>
      <c r="D79" t="s">
        <v>106</v>
      </c>
      <c r="E79" s="94">
        <v>44002</v>
      </c>
      <c r="F79" s="77">
        <v>79321</v>
      </c>
      <c r="G79" s="77">
        <v>110.38420000000001</v>
      </c>
      <c r="H79" s="77">
        <v>323.26358693314398</v>
      </c>
      <c r="I79" s="78">
        <v>2.9999999999999997E-4</v>
      </c>
      <c r="J79" s="78">
        <v>8.9999999999999993E-3</v>
      </c>
      <c r="K79" s="78">
        <v>8.9999999999999998E-4</v>
      </c>
    </row>
    <row r="80" spans="2:11">
      <c r="B80" t="s">
        <v>2482</v>
      </c>
      <c r="C80" t="s">
        <v>2483</v>
      </c>
      <c r="D80" t="s">
        <v>106</v>
      </c>
      <c r="E80" s="94">
        <v>42555</v>
      </c>
      <c r="F80" s="77">
        <v>15012.24</v>
      </c>
      <c r="G80" s="77">
        <v>115.23960000000004</v>
      </c>
      <c r="H80" s="77">
        <v>63.8717673474317</v>
      </c>
      <c r="I80" s="78">
        <v>0</v>
      </c>
      <c r="J80" s="78">
        <v>1.8E-3</v>
      </c>
      <c r="K80" s="78">
        <v>2.0000000000000001E-4</v>
      </c>
    </row>
    <row r="81" spans="2:11">
      <c r="B81" t="s">
        <v>2484</v>
      </c>
      <c r="C81" t="s">
        <v>2485</v>
      </c>
      <c r="D81" t="s">
        <v>106</v>
      </c>
      <c r="E81" s="94">
        <v>44874</v>
      </c>
      <c r="F81" s="77">
        <v>47283.32</v>
      </c>
      <c r="G81" s="77">
        <v>89.074300000000051</v>
      </c>
      <c r="H81" s="77">
        <v>155.49702104455801</v>
      </c>
      <c r="I81" s="78">
        <v>1.2999999999999999E-3</v>
      </c>
      <c r="J81" s="78">
        <v>4.3E-3</v>
      </c>
      <c r="K81" s="78">
        <v>4.0000000000000002E-4</v>
      </c>
    </row>
    <row r="82" spans="2:11">
      <c r="B82" t="s">
        <v>2486</v>
      </c>
      <c r="C82" t="s">
        <v>2487</v>
      </c>
      <c r="D82" t="s">
        <v>110</v>
      </c>
      <c r="E82" s="94">
        <v>43909</v>
      </c>
      <c r="F82" s="77">
        <v>156441.67000000001</v>
      </c>
      <c r="G82" s="77">
        <v>96.73869999999998</v>
      </c>
      <c r="H82" s="77">
        <v>610.41329516822395</v>
      </c>
      <c r="I82" s="78">
        <v>1E-4</v>
      </c>
      <c r="J82" s="78">
        <v>1.7100000000000001E-2</v>
      </c>
      <c r="K82" s="78">
        <v>1.8E-3</v>
      </c>
    </row>
    <row r="83" spans="2:11">
      <c r="B83" t="s">
        <v>2488</v>
      </c>
      <c r="C83" t="s">
        <v>2489</v>
      </c>
      <c r="D83" t="s">
        <v>110</v>
      </c>
      <c r="E83" s="94">
        <v>44440</v>
      </c>
      <c r="F83" s="77">
        <v>23653.7</v>
      </c>
      <c r="G83" s="77">
        <v>104.27360000000002</v>
      </c>
      <c r="H83" s="77">
        <v>99.482054547874895</v>
      </c>
      <c r="I83" s="78">
        <v>1E-4</v>
      </c>
      <c r="J83" s="78">
        <v>2.8E-3</v>
      </c>
      <c r="K83" s="78">
        <v>2.9999999999999997E-4</v>
      </c>
    </row>
    <row r="84" spans="2:11">
      <c r="B84" t="s">
        <v>2490</v>
      </c>
      <c r="C84" t="s">
        <v>2491</v>
      </c>
      <c r="D84" t="s">
        <v>110</v>
      </c>
      <c r="E84" s="94">
        <v>42928</v>
      </c>
      <c r="F84" s="77">
        <v>100947.79</v>
      </c>
      <c r="G84" s="77">
        <v>56.195000000000071</v>
      </c>
      <c r="H84" s="77">
        <v>228.80514455572299</v>
      </c>
      <c r="I84" s="78">
        <v>0</v>
      </c>
      <c r="J84" s="78">
        <v>6.4000000000000003E-3</v>
      </c>
      <c r="K84" s="78">
        <v>6.9999999999999999E-4</v>
      </c>
    </row>
    <row r="85" spans="2:11">
      <c r="B85" t="s">
        <v>2492</v>
      </c>
      <c r="C85" t="s">
        <v>2493</v>
      </c>
      <c r="D85" t="s">
        <v>113</v>
      </c>
      <c r="E85" s="94">
        <v>44644</v>
      </c>
      <c r="F85" s="77">
        <v>109773.06</v>
      </c>
      <c r="G85" s="77">
        <v>103.40690000000005</v>
      </c>
      <c r="H85" s="77">
        <v>530.29830080117199</v>
      </c>
      <c r="I85" s="78">
        <v>1E-4</v>
      </c>
      <c r="J85" s="78">
        <v>1.4800000000000001E-2</v>
      </c>
      <c r="K85" s="78">
        <v>1.5E-3</v>
      </c>
    </row>
    <row r="86" spans="2:11">
      <c r="B86" t="s">
        <v>2494</v>
      </c>
      <c r="C86" t="s">
        <v>2495</v>
      </c>
      <c r="D86" t="s">
        <v>106</v>
      </c>
      <c r="E86" s="94">
        <v>44256</v>
      </c>
      <c r="F86" s="77">
        <v>15762.38</v>
      </c>
      <c r="G86" s="77">
        <v>121.0505</v>
      </c>
      <c r="H86" s="77">
        <v>70.444983748614803</v>
      </c>
      <c r="I86" s="78">
        <v>1E-4</v>
      </c>
      <c r="J86" s="78">
        <v>2E-3</v>
      </c>
      <c r="K86" s="78">
        <v>2.0000000000000001E-4</v>
      </c>
    </row>
    <row r="87" spans="2:11">
      <c r="B87" t="s">
        <v>2496</v>
      </c>
      <c r="C87" t="s">
        <v>2497</v>
      </c>
      <c r="D87" t="s">
        <v>106</v>
      </c>
      <c r="E87" s="94">
        <v>44406</v>
      </c>
      <c r="F87" s="77">
        <v>142560.99</v>
      </c>
      <c r="G87" s="77">
        <v>87.685599999999909</v>
      </c>
      <c r="H87" s="77">
        <v>461.52015627994803</v>
      </c>
      <c r="I87" s="78">
        <v>0</v>
      </c>
      <c r="J87" s="78">
        <v>1.29E-2</v>
      </c>
      <c r="K87" s="78">
        <v>1.2999999999999999E-3</v>
      </c>
    </row>
    <row r="88" spans="2:11">
      <c r="B88" t="s">
        <v>2498</v>
      </c>
      <c r="C88" t="s">
        <v>2499</v>
      </c>
      <c r="D88" t="s">
        <v>110</v>
      </c>
      <c r="E88" s="94">
        <v>44197</v>
      </c>
      <c r="F88" s="77">
        <v>81388.41</v>
      </c>
      <c r="G88" s="77">
        <v>113.13469999999994</v>
      </c>
      <c r="H88" s="77">
        <v>371.38955697158798</v>
      </c>
      <c r="I88" s="78">
        <v>0</v>
      </c>
      <c r="J88" s="78">
        <v>1.04E-2</v>
      </c>
      <c r="K88" s="78">
        <v>1.1000000000000001E-3</v>
      </c>
    </row>
    <row r="89" spans="2:11">
      <c r="B89" t="s">
        <v>2500</v>
      </c>
      <c r="C89" t="s">
        <v>2501</v>
      </c>
      <c r="D89" t="s">
        <v>106</v>
      </c>
      <c r="E89" s="94">
        <v>44085</v>
      </c>
      <c r="F89" s="77">
        <v>54286</v>
      </c>
      <c r="G89" s="77">
        <v>121.708</v>
      </c>
      <c r="H89" s="77">
        <v>243.93193481695999</v>
      </c>
      <c r="I89" s="78">
        <v>0</v>
      </c>
      <c r="J89" s="78">
        <v>6.7999999999999996E-3</v>
      </c>
      <c r="K89" s="78">
        <v>6.9999999999999999E-4</v>
      </c>
    </row>
    <row r="90" spans="2:11">
      <c r="B90" t="s">
        <v>2502</v>
      </c>
      <c r="C90" t="s">
        <v>2503</v>
      </c>
      <c r="D90" t="s">
        <v>106</v>
      </c>
      <c r="E90" s="94">
        <v>44105</v>
      </c>
      <c r="F90" s="77">
        <v>103561.83</v>
      </c>
      <c r="G90" s="77">
        <v>113.50580000000004</v>
      </c>
      <c r="H90" s="77">
        <v>433.98973998462901</v>
      </c>
      <c r="I90" s="78">
        <v>0</v>
      </c>
      <c r="J90" s="78">
        <v>1.21E-2</v>
      </c>
      <c r="K90" s="78">
        <v>1.2999999999999999E-3</v>
      </c>
    </row>
    <row r="91" spans="2:11">
      <c r="B91" t="s">
        <v>2504</v>
      </c>
      <c r="C91" t="s">
        <v>2505</v>
      </c>
      <c r="D91" t="s">
        <v>106</v>
      </c>
      <c r="E91" s="94">
        <v>44735</v>
      </c>
      <c r="F91" s="77">
        <v>27755.43</v>
      </c>
      <c r="G91" s="77">
        <v>99.06460000000024</v>
      </c>
      <c r="H91" s="77">
        <v>101.514514673124</v>
      </c>
      <c r="I91" s="78">
        <v>1E-4</v>
      </c>
      <c r="J91" s="78">
        <v>2.8E-3</v>
      </c>
      <c r="K91" s="78">
        <v>2.9999999999999997E-4</v>
      </c>
    </row>
    <row r="92" spans="2:11">
      <c r="B92" t="s">
        <v>2506</v>
      </c>
      <c r="C92" t="s">
        <v>2507</v>
      </c>
      <c r="D92" t="s">
        <v>113</v>
      </c>
      <c r="E92" s="94">
        <v>43738</v>
      </c>
      <c r="F92" s="77">
        <v>92293.8</v>
      </c>
      <c r="G92" s="77">
        <v>113.45679999999993</v>
      </c>
      <c r="H92" s="77">
        <v>489.190488112661</v>
      </c>
      <c r="I92" s="78">
        <v>0</v>
      </c>
      <c r="J92" s="78">
        <v>1.37E-2</v>
      </c>
      <c r="K92" s="78">
        <v>1.4E-3</v>
      </c>
    </row>
    <row r="93" spans="2:11">
      <c r="B93" t="s">
        <v>2508</v>
      </c>
      <c r="C93" t="s">
        <v>2509</v>
      </c>
      <c r="D93" t="s">
        <v>106</v>
      </c>
      <c r="E93" s="94">
        <v>43917</v>
      </c>
      <c r="F93" s="77">
        <v>5521.92</v>
      </c>
      <c r="G93" s="77">
        <v>117.3137999999999</v>
      </c>
      <c r="H93" s="77">
        <v>23.916680690872301</v>
      </c>
      <c r="I93" s="78">
        <v>5.9999999999999995E-4</v>
      </c>
      <c r="J93" s="78">
        <v>6.9999999999999999E-4</v>
      </c>
      <c r="K93" s="78">
        <v>1E-4</v>
      </c>
    </row>
    <row r="94" spans="2:11">
      <c r="B94" t="s">
        <v>2510</v>
      </c>
      <c r="C94" t="s">
        <v>2511</v>
      </c>
      <c r="D94" t="s">
        <v>106</v>
      </c>
      <c r="E94" s="94">
        <v>43558</v>
      </c>
      <c r="F94" s="77">
        <v>50673.55</v>
      </c>
      <c r="G94" s="77">
        <v>100.44089999999979</v>
      </c>
      <c r="H94" s="77">
        <v>187.91161206575899</v>
      </c>
      <c r="I94" s="78">
        <v>1E-4</v>
      </c>
      <c r="J94" s="78">
        <v>5.3E-3</v>
      </c>
      <c r="K94" s="78">
        <v>5.0000000000000001E-4</v>
      </c>
    </row>
    <row r="95" spans="2:11">
      <c r="B95" t="s">
        <v>2512</v>
      </c>
      <c r="C95" t="s">
        <v>2513</v>
      </c>
      <c r="D95" t="s">
        <v>106</v>
      </c>
      <c r="E95" s="94">
        <v>43525</v>
      </c>
      <c r="F95" s="77">
        <v>147857.85999999999</v>
      </c>
      <c r="G95" s="77">
        <v>109.15449999999993</v>
      </c>
      <c r="H95" s="77">
        <v>595.86483077434002</v>
      </c>
      <c r="I95" s="78">
        <v>0</v>
      </c>
      <c r="J95" s="78">
        <v>1.67E-2</v>
      </c>
      <c r="K95" s="78">
        <v>1.6999999999999999E-3</v>
      </c>
    </row>
    <row r="96" spans="2:11">
      <c r="B96" t="s">
        <v>2514</v>
      </c>
      <c r="C96" t="s">
        <v>2515</v>
      </c>
      <c r="D96" t="s">
        <v>110</v>
      </c>
      <c r="E96" s="94">
        <v>43860</v>
      </c>
      <c r="F96" s="77">
        <v>198958.83</v>
      </c>
      <c r="G96" s="77">
        <v>93.164200000000008</v>
      </c>
      <c r="H96" s="77">
        <v>747.62457983222203</v>
      </c>
      <c r="I96" s="78">
        <v>1E-4</v>
      </c>
      <c r="J96" s="78">
        <v>2.0899999999999998E-2</v>
      </c>
      <c r="K96" s="78">
        <v>2.2000000000000001E-3</v>
      </c>
    </row>
    <row r="97" spans="2:11">
      <c r="B97" t="s">
        <v>2516</v>
      </c>
      <c r="C97" t="s">
        <v>2517</v>
      </c>
      <c r="D97" t="s">
        <v>106</v>
      </c>
      <c r="E97" s="94">
        <v>43795</v>
      </c>
      <c r="F97" s="77">
        <v>90656.87</v>
      </c>
      <c r="G97" s="77">
        <v>145.29950000000005</v>
      </c>
      <c r="H97" s="77">
        <v>486.3249298243</v>
      </c>
      <c r="I97" s="78">
        <v>0</v>
      </c>
      <c r="J97" s="78">
        <v>1.3599999999999999E-2</v>
      </c>
      <c r="K97" s="78">
        <v>1.4E-3</v>
      </c>
    </row>
    <row r="98" spans="2:11">
      <c r="B98" t="s">
        <v>2518</v>
      </c>
      <c r="C98" t="s">
        <v>2519</v>
      </c>
      <c r="D98" t="s">
        <v>106</v>
      </c>
      <c r="E98" s="94">
        <v>44337</v>
      </c>
      <c r="F98" s="77">
        <v>145533.62</v>
      </c>
      <c r="G98" s="77">
        <v>91.908399999999929</v>
      </c>
      <c r="H98" s="77">
        <v>493.83313896226298</v>
      </c>
      <c r="I98" s="78">
        <v>0</v>
      </c>
      <c r="J98" s="78">
        <v>1.38E-2</v>
      </c>
      <c r="K98" s="78">
        <v>1.4E-3</v>
      </c>
    </row>
    <row r="99" spans="2:11">
      <c r="B99" t="s">
        <v>2520</v>
      </c>
      <c r="C99" t="s">
        <v>2521</v>
      </c>
      <c r="D99" t="s">
        <v>110</v>
      </c>
      <c r="E99" s="94">
        <v>44545</v>
      </c>
      <c r="F99" s="77">
        <v>126702.68</v>
      </c>
      <c r="G99" s="77">
        <v>103.51380000000006</v>
      </c>
      <c r="H99" s="77">
        <v>528.99960402227305</v>
      </c>
      <c r="I99" s="78">
        <v>0</v>
      </c>
      <c r="J99" s="78">
        <v>1.4800000000000001E-2</v>
      </c>
      <c r="K99" s="78">
        <v>1.5E-3</v>
      </c>
    </row>
    <row r="100" spans="2:11">
      <c r="B100" t="s">
        <v>2522</v>
      </c>
      <c r="C100" t="s">
        <v>2523</v>
      </c>
      <c r="D100" t="s">
        <v>110</v>
      </c>
      <c r="E100" s="94">
        <v>44651</v>
      </c>
      <c r="F100" s="77">
        <v>25654.73</v>
      </c>
      <c r="G100" s="77">
        <v>117.68560000000039</v>
      </c>
      <c r="H100" s="77">
        <v>121.776101941345</v>
      </c>
      <c r="I100" s="78">
        <v>1E-4</v>
      </c>
      <c r="J100" s="78">
        <v>3.3999999999999998E-3</v>
      </c>
      <c r="K100" s="78">
        <v>4.0000000000000002E-4</v>
      </c>
    </row>
    <row r="101" spans="2:11">
      <c r="B101" t="s">
        <v>2524</v>
      </c>
      <c r="C101" t="s">
        <v>2525</v>
      </c>
      <c r="D101" t="s">
        <v>110</v>
      </c>
      <c r="E101" s="94">
        <v>44910</v>
      </c>
      <c r="F101" s="77">
        <v>7242.41</v>
      </c>
      <c r="G101" s="77">
        <v>91.305400000000077</v>
      </c>
      <c r="H101" s="77">
        <v>26.671710241992699</v>
      </c>
      <c r="I101" s="78">
        <v>1E-4</v>
      </c>
      <c r="J101" s="78">
        <v>6.9999999999999999E-4</v>
      </c>
      <c r="K101" s="78">
        <v>1E-4</v>
      </c>
    </row>
    <row r="102" spans="2:11">
      <c r="B102" t="s">
        <v>2526</v>
      </c>
      <c r="C102" t="s">
        <v>2527</v>
      </c>
      <c r="D102" t="s">
        <v>110</v>
      </c>
      <c r="E102" s="94">
        <v>43651</v>
      </c>
      <c r="F102" s="77">
        <v>122474.17</v>
      </c>
      <c r="G102" s="77">
        <v>98.567699999999959</v>
      </c>
      <c r="H102" s="77">
        <v>486.91193693262699</v>
      </c>
      <c r="I102" s="78">
        <v>1E-4</v>
      </c>
      <c r="J102" s="78">
        <v>1.3599999999999999E-2</v>
      </c>
      <c r="K102" s="78">
        <v>1.4E-3</v>
      </c>
    </row>
    <row r="103" spans="2:11">
      <c r="B103" t="s">
        <v>2528</v>
      </c>
      <c r="C103" t="s">
        <v>2529</v>
      </c>
      <c r="D103" t="s">
        <v>110</v>
      </c>
      <c r="E103" s="94">
        <v>44377</v>
      </c>
      <c r="F103" s="77">
        <v>31772.95</v>
      </c>
      <c r="G103" s="77">
        <v>105.88900000000024</v>
      </c>
      <c r="H103" s="77">
        <v>135.69994767345199</v>
      </c>
      <c r="I103" s="78">
        <v>0</v>
      </c>
      <c r="J103" s="78">
        <v>3.8E-3</v>
      </c>
      <c r="K103" s="78">
        <v>4.0000000000000002E-4</v>
      </c>
    </row>
    <row r="104" spans="2:11">
      <c r="B104" t="s">
        <v>2530</v>
      </c>
      <c r="C104" t="s">
        <v>2531</v>
      </c>
      <c r="D104" t="s">
        <v>110</v>
      </c>
      <c r="E104" s="94">
        <v>44651</v>
      </c>
      <c r="F104" s="77">
        <v>34167.440000000002</v>
      </c>
      <c r="G104" s="77">
        <v>104.73529999999994</v>
      </c>
      <c r="H104" s="77">
        <v>144.336714529543</v>
      </c>
      <c r="I104" s="78">
        <v>1E-4</v>
      </c>
      <c r="J104" s="78">
        <v>4.0000000000000001E-3</v>
      </c>
      <c r="K104" s="78">
        <v>4.0000000000000002E-4</v>
      </c>
    </row>
    <row r="105" spans="2:11">
      <c r="B105" t="s">
        <v>2532</v>
      </c>
      <c r="C105" t="s">
        <v>2533</v>
      </c>
      <c r="D105" t="s">
        <v>106</v>
      </c>
      <c r="E105" s="94">
        <v>44501</v>
      </c>
      <c r="F105" s="77">
        <v>14730</v>
      </c>
      <c r="G105" s="77">
        <v>129.0412</v>
      </c>
      <c r="H105" s="77">
        <v>70.176682261920007</v>
      </c>
      <c r="I105" s="78">
        <v>0</v>
      </c>
      <c r="J105" s="78">
        <v>2E-3</v>
      </c>
      <c r="K105" s="78">
        <v>2.0000000000000001E-4</v>
      </c>
    </row>
    <row r="106" spans="2:11">
      <c r="B106" t="s">
        <v>2534</v>
      </c>
      <c r="C106" t="s">
        <v>2535</v>
      </c>
      <c r="D106" t="s">
        <v>102</v>
      </c>
      <c r="E106" s="94">
        <v>43709</v>
      </c>
      <c r="F106" s="77">
        <v>206738.93</v>
      </c>
      <c r="G106" s="77">
        <v>98.397369999999995</v>
      </c>
      <c r="H106" s="77">
        <v>203.42566988614101</v>
      </c>
      <c r="I106" s="78">
        <v>1E-4</v>
      </c>
      <c r="J106" s="78">
        <v>5.7000000000000002E-3</v>
      </c>
      <c r="K106" s="78">
        <v>5.9999999999999995E-4</v>
      </c>
    </row>
    <row r="107" spans="2:11">
      <c r="B107" t="s">
        <v>2536</v>
      </c>
      <c r="C107" t="s">
        <v>2537</v>
      </c>
      <c r="D107" t="s">
        <v>110</v>
      </c>
      <c r="E107" s="94">
        <v>42555</v>
      </c>
      <c r="F107" s="77">
        <v>198552.33</v>
      </c>
      <c r="G107" s="77">
        <v>90.940000000000026</v>
      </c>
      <c r="H107" s="77">
        <v>728.28477613732696</v>
      </c>
      <c r="I107" s="78">
        <v>2.0000000000000001E-4</v>
      </c>
      <c r="J107" s="78">
        <v>2.0400000000000001E-2</v>
      </c>
      <c r="K107" s="78">
        <v>2.0999999999999999E-3</v>
      </c>
    </row>
    <row r="108" spans="2:11">
      <c r="B108" t="s">
        <v>2538</v>
      </c>
      <c r="C108" t="s">
        <v>2539</v>
      </c>
      <c r="D108" t="s">
        <v>106</v>
      </c>
      <c r="E108" s="94">
        <v>43973</v>
      </c>
      <c r="F108" s="77">
        <v>29396.57</v>
      </c>
      <c r="G108" s="77">
        <v>105.42580000000044</v>
      </c>
      <c r="H108" s="77">
        <v>114.42087309896201</v>
      </c>
      <c r="I108" s="78">
        <v>1E-4</v>
      </c>
      <c r="J108" s="78">
        <v>3.2000000000000002E-3</v>
      </c>
      <c r="K108" s="78">
        <v>2.9999999999999997E-4</v>
      </c>
    </row>
    <row r="109" spans="2:11">
      <c r="B109" t="s">
        <v>2540</v>
      </c>
      <c r="C109" t="s">
        <v>2541</v>
      </c>
      <c r="D109" t="s">
        <v>106</v>
      </c>
      <c r="E109" s="94">
        <v>44012</v>
      </c>
      <c r="F109" s="77">
        <v>171133.33</v>
      </c>
      <c r="G109" s="77">
        <v>118.6464</v>
      </c>
      <c r="H109" s="77">
        <v>749.63673212498304</v>
      </c>
      <c r="I109" s="78">
        <v>1E-4</v>
      </c>
      <c r="J109" s="78">
        <v>2.1000000000000001E-2</v>
      </c>
      <c r="K109" s="78">
        <v>2.2000000000000001E-3</v>
      </c>
    </row>
    <row r="110" spans="2:11">
      <c r="B110" t="s">
        <v>2542</v>
      </c>
      <c r="C110" t="s">
        <v>2543</v>
      </c>
      <c r="D110" t="s">
        <v>106</v>
      </c>
      <c r="E110" s="94">
        <v>44256</v>
      </c>
      <c r="F110" s="77">
        <v>11661.53</v>
      </c>
      <c r="G110" s="77">
        <v>114.28239999999991</v>
      </c>
      <c r="H110" s="77">
        <v>49.2035659237782</v>
      </c>
      <c r="I110" s="78">
        <v>0</v>
      </c>
      <c r="J110" s="78">
        <v>1.4E-3</v>
      </c>
      <c r="K110" s="78">
        <v>1E-4</v>
      </c>
    </row>
    <row r="111" spans="2:11">
      <c r="B111" t="s">
        <v>2544</v>
      </c>
      <c r="C111" t="s">
        <v>2545</v>
      </c>
      <c r="D111" t="s">
        <v>106</v>
      </c>
      <c r="E111" s="94">
        <v>44412</v>
      </c>
      <c r="F111" s="77">
        <v>103381.33</v>
      </c>
      <c r="G111" s="77">
        <v>98.858899999999991</v>
      </c>
      <c r="H111" s="77">
        <v>377.32847571532199</v>
      </c>
      <c r="I111" s="78">
        <v>2.9999999999999997E-4</v>
      </c>
      <c r="J111" s="78">
        <v>1.06E-2</v>
      </c>
      <c r="K111" s="78">
        <v>1.1000000000000001E-3</v>
      </c>
    </row>
    <row r="112" spans="2:11">
      <c r="B112" t="s">
        <v>2546</v>
      </c>
      <c r="C112" t="s">
        <v>2547</v>
      </c>
      <c r="D112" t="s">
        <v>106</v>
      </c>
      <c r="E112" s="94">
        <v>44377</v>
      </c>
      <c r="F112" s="77">
        <v>19321</v>
      </c>
      <c r="G112" s="77">
        <v>105.7394</v>
      </c>
      <c r="H112" s="77">
        <v>75.427225778007994</v>
      </c>
      <c r="I112" s="78">
        <v>0</v>
      </c>
      <c r="J112" s="78">
        <v>2.0999999999999999E-3</v>
      </c>
      <c r="K112" s="78">
        <v>2.0000000000000001E-4</v>
      </c>
    </row>
    <row r="113" spans="2:11">
      <c r="B113" t="s">
        <v>2548</v>
      </c>
      <c r="C113" t="s">
        <v>2549</v>
      </c>
      <c r="D113" t="s">
        <v>110</v>
      </c>
      <c r="E113" s="94">
        <v>43507</v>
      </c>
      <c r="F113" s="77">
        <v>97099.68</v>
      </c>
      <c r="G113" s="77">
        <v>96.100399999999937</v>
      </c>
      <c r="H113" s="77">
        <v>376.36938375622901</v>
      </c>
      <c r="I113" s="78">
        <v>1E-4</v>
      </c>
      <c r="J113" s="78">
        <v>1.0500000000000001E-2</v>
      </c>
      <c r="K113" s="78">
        <v>1.1000000000000001E-3</v>
      </c>
    </row>
    <row r="114" spans="2:11">
      <c r="B114" t="s">
        <v>2550</v>
      </c>
      <c r="C114" t="s">
        <v>2551</v>
      </c>
      <c r="D114" t="s">
        <v>110</v>
      </c>
      <c r="E114" s="94">
        <v>42735</v>
      </c>
      <c r="F114" s="77">
        <v>81780.429999999993</v>
      </c>
      <c r="G114" s="77">
        <v>29.861799999999995</v>
      </c>
      <c r="H114" s="77">
        <v>98.500098805047699</v>
      </c>
      <c r="I114" s="78">
        <v>1E-4</v>
      </c>
      <c r="J114" s="78">
        <v>2.8E-3</v>
      </c>
      <c r="K114" s="78">
        <v>2.9999999999999997E-4</v>
      </c>
    </row>
    <row r="115" spans="2:11">
      <c r="B115" t="s">
        <v>2552</v>
      </c>
      <c r="C115" t="s">
        <v>2553</v>
      </c>
      <c r="D115" t="s">
        <v>110</v>
      </c>
      <c r="E115" s="94">
        <v>43754</v>
      </c>
      <c r="F115" s="77">
        <v>121362.88</v>
      </c>
      <c r="G115" s="77">
        <v>108.25329999999992</v>
      </c>
      <c r="H115" s="77">
        <v>529.90535967416599</v>
      </c>
      <c r="I115" s="78">
        <v>0</v>
      </c>
      <c r="J115" s="78">
        <v>1.4800000000000001E-2</v>
      </c>
      <c r="K115" s="78">
        <v>1.5E-3</v>
      </c>
    </row>
    <row r="116" spans="2:11">
      <c r="B116" t="s">
        <v>2554</v>
      </c>
      <c r="C116" t="s">
        <v>2555</v>
      </c>
      <c r="D116" t="s">
        <v>110</v>
      </c>
      <c r="E116" s="94">
        <v>44713</v>
      </c>
      <c r="F116" s="77">
        <v>29580.48</v>
      </c>
      <c r="G116" s="77">
        <v>104.17219999999992</v>
      </c>
      <c r="H116" s="77">
        <v>124.287756014911</v>
      </c>
      <c r="I116" s="78">
        <v>0</v>
      </c>
      <c r="J116" s="78">
        <v>3.5000000000000001E-3</v>
      </c>
      <c r="K116" s="78">
        <v>4.0000000000000002E-4</v>
      </c>
    </row>
    <row r="117" spans="2:11">
      <c r="B117" t="s">
        <v>2556</v>
      </c>
      <c r="C117" t="s">
        <v>2557</v>
      </c>
      <c r="D117" t="s">
        <v>106</v>
      </c>
      <c r="E117" s="94">
        <v>44440</v>
      </c>
      <c r="F117" s="77">
        <v>15609.79</v>
      </c>
      <c r="G117" s="77">
        <v>74.700999999999993</v>
      </c>
      <c r="H117" s="77">
        <v>43.051190789406803</v>
      </c>
      <c r="I117" s="78">
        <v>0</v>
      </c>
      <c r="J117" s="78">
        <v>1.1999999999999999E-3</v>
      </c>
      <c r="K117" s="78">
        <v>1E-4</v>
      </c>
    </row>
    <row r="118" spans="2:11">
      <c r="B118" t="s">
        <v>2558</v>
      </c>
      <c r="C118" t="s">
        <v>2559</v>
      </c>
      <c r="D118" t="s">
        <v>113</v>
      </c>
      <c r="E118" s="94">
        <v>44286</v>
      </c>
      <c r="F118" s="77">
        <v>95739.38</v>
      </c>
      <c r="G118" s="77">
        <v>100.87390000000012</v>
      </c>
      <c r="H118" s="77">
        <v>451.17431616225099</v>
      </c>
      <c r="I118" s="78">
        <v>4.0000000000000002E-4</v>
      </c>
      <c r="J118" s="78">
        <v>1.26E-2</v>
      </c>
      <c r="K118" s="78">
        <v>1.2999999999999999E-3</v>
      </c>
    </row>
    <row r="119" spans="2:11">
      <c r="B119" t="s">
        <v>2560</v>
      </c>
      <c r="C119" t="s">
        <v>2561</v>
      </c>
      <c r="D119" t="s">
        <v>106</v>
      </c>
      <c r="E119" s="94">
        <v>44055</v>
      </c>
      <c r="F119" s="77">
        <v>39291.67</v>
      </c>
      <c r="G119" s="77">
        <v>1E-4</v>
      </c>
      <c r="H119" s="77">
        <v>1.4506484564000001E-4</v>
      </c>
      <c r="I119" s="78">
        <v>1E-4</v>
      </c>
      <c r="J119" s="78">
        <v>0</v>
      </c>
      <c r="K119" s="78">
        <v>0</v>
      </c>
    </row>
    <row r="120" spans="2:11">
      <c r="B120" t="s">
        <v>2562</v>
      </c>
      <c r="C120" t="s">
        <v>2563</v>
      </c>
      <c r="D120" t="s">
        <v>106</v>
      </c>
      <c r="E120" s="94">
        <v>43516</v>
      </c>
      <c r="F120" s="77">
        <v>81114.399999999994</v>
      </c>
      <c r="G120" s="77">
        <v>82.046399999999934</v>
      </c>
      <c r="H120" s="77">
        <v>245.70793524126699</v>
      </c>
      <c r="I120" s="78">
        <v>1E-4</v>
      </c>
      <c r="J120" s="78">
        <v>6.8999999999999999E-3</v>
      </c>
      <c r="K120" s="78">
        <v>6.9999999999999999E-4</v>
      </c>
    </row>
    <row r="121" spans="2:11">
      <c r="B121" t="s">
        <v>2564</v>
      </c>
      <c r="C121" t="s">
        <v>2565</v>
      </c>
      <c r="D121" t="s">
        <v>106</v>
      </c>
      <c r="E121" s="94">
        <v>44228</v>
      </c>
      <c r="F121" s="77">
        <v>86197</v>
      </c>
      <c r="G121" s="77">
        <v>103.127</v>
      </c>
      <c r="H121" s="77">
        <v>328.19066766148001</v>
      </c>
      <c r="I121" s="78">
        <v>0</v>
      </c>
      <c r="J121" s="78">
        <v>9.1999999999999998E-3</v>
      </c>
      <c r="K121" s="78">
        <v>8.9999999999999998E-4</v>
      </c>
    </row>
    <row r="122" spans="2:11">
      <c r="B122" t="s">
        <v>2566</v>
      </c>
      <c r="C122" t="s">
        <v>2567</v>
      </c>
      <c r="D122" t="s">
        <v>110</v>
      </c>
      <c r="E122" s="94">
        <v>43922</v>
      </c>
      <c r="F122" s="77">
        <v>36052.82</v>
      </c>
      <c r="G122" s="77">
        <v>102.45439999999981</v>
      </c>
      <c r="H122" s="77">
        <v>148.98452085015001</v>
      </c>
      <c r="I122" s="78">
        <v>1E-4</v>
      </c>
      <c r="J122" s="78">
        <v>4.1999999999999997E-3</v>
      </c>
      <c r="K122" s="78">
        <v>4.0000000000000002E-4</v>
      </c>
    </row>
    <row r="123" spans="2:11">
      <c r="B123" t="s">
        <v>2568</v>
      </c>
      <c r="C123" t="s">
        <v>2569</v>
      </c>
      <c r="D123" t="s">
        <v>106</v>
      </c>
      <c r="E123" s="94">
        <v>43621</v>
      </c>
      <c r="F123" s="77">
        <v>37440</v>
      </c>
      <c r="G123" s="77">
        <v>87.900999999999996</v>
      </c>
      <c r="H123" s="77">
        <v>121.5042162048</v>
      </c>
      <c r="I123" s="78">
        <v>0</v>
      </c>
      <c r="J123" s="78">
        <v>3.3999999999999998E-3</v>
      </c>
      <c r="K123" s="78">
        <v>4.0000000000000002E-4</v>
      </c>
    </row>
    <row r="124" spans="2:11">
      <c r="B124" t="s">
        <v>2570</v>
      </c>
      <c r="C124" t="s">
        <v>2571</v>
      </c>
      <c r="D124" t="s">
        <v>110</v>
      </c>
      <c r="E124" s="94">
        <v>44075</v>
      </c>
      <c r="F124" s="77">
        <v>234850.47</v>
      </c>
      <c r="G124" s="77">
        <v>102.39150000000004</v>
      </c>
      <c r="H124" s="77">
        <v>969.89927105446804</v>
      </c>
      <c r="I124" s="78">
        <v>0</v>
      </c>
      <c r="J124" s="78">
        <v>2.7099999999999999E-2</v>
      </c>
      <c r="K124" s="78">
        <v>2.8E-3</v>
      </c>
    </row>
    <row r="125" spans="2:11">
      <c r="B125" t="s">
        <v>2572</v>
      </c>
      <c r="C125" t="s">
        <v>2573</v>
      </c>
      <c r="D125" t="s">
        <v>106</v>
      </c>
      <c r="E125" s="94">
        <v>44160</v>
      </c>
      <c r="F125" s="77">
        <v>109905.47</v>
      </c>
      <c r="G125" s="77">
        <v>96.479900000000058</v>
      </c>
      <c r="H125" s="77">
        <v>391.48745043655703</v>
      </c>
      <c r="I125" s="78">
        <v>0</v>
      </c>
      <c r="J125" s="78">
        <v>1.09E-2</v>
      </c>
      <c r="K125" s="78">
        <v>1.1000000000000001E-3</v>
      </c>
    </row>
    <row r="126" spans="2:11">
      <c r="B126" t="s">
        <v>2574</v>
      </c>
      <c r="C126" t="s">
        <v>2575</v>
      </c>
      <c r="D126" t="s">
        <v>110</v>
      </c>
      <c r="E126" s="94">
        <v>44773</v>
      </c>
      <c r="F126" s="77">
        <v>66326.8</v>
      </c>
      <c r="G126" s="77">
        <v>106.17570000000006</v>
      </c>
      <c r="H126" s="77">
        <v>284.04390308626603</v>
      </c>
      <c r="I126" s="78">
        <v>1.1999999999999999E-3</v>
      </c>
      <c r="J126" s="78">
        <v>7.9000000000000008E-3</v>
      </c>
      <c r="K126" s="78">
        <v>8.0000000000000004E-4</v>
      </c>
    </row>
    <row r="127" spans="2:11">
      <c r="B127" t="s">
        <v>2576</v>
      </c>
      <c r="C127" t="s">
        <v>2577</v>
      </c>
      <c r="D127" t="s">
        <v>106</v>
      </c>
      <c r="E127" s="94">
        <v>44257</v>
      </c>
      <c r="F127" s="77">
        <v>19924.28</v>
      </c>
      <c r="G127" s="77">
        <v>100.59699999999999</v>
      </c>
      <c r="H127" s="77">
        <v>73.999597597307201</v>
      </c>
      <c r="I127" s="78">
        <v>1.2999999999999999E-3</v>
      </c>
      <c r="J127" s="78">
        <v>2.0999999999999999E-3</v>
      </c>
      <c r="K127" s="78">
        <v>2.0000000000000001E-4</v>
      </c>
    </row>
    <row r="128" spans="2:11">
      <c r="B128" t="s">
        <v>2578</v>
      </c>
      <c r="C128" t="s">
        <v>2579</v>
      </c>
      <c r="D128" t="s">
        <v>106</v>
      </c>
      <c r="E128" s="94">
        <v>44329</v>
      </c>
      <c r="F128" s="77">
        <v>84744</v>
      </c>
      <c r="G128" s="77">
        <v>96.119100000000003</v>
      </c>
      <c r="H128" s="77">
        <v>300.73248802396802</v>
      </c>
      <c r="I128" s="78">
        <v>8.9999999999999998E-4</v>
      </c>
      <c r="J128" s="78">
        <v>8.3999999999999995E-3</v>
      </c>
      <c r="K128" s="78">
        <v>8.9999999999999998E-4</v>
      </c>
    </row>
    <row r="129" spans="2:11">
      <c r="B129" t="s">
        <v>2580</v>
      </c>
      <c r="C129" t="s">
        <v>2581</v>
      </c>
      <c r="D129" t="s">
        <v>106</v>
      </c>
      <c r="E129" s="94">
        <v>37987</v>
      </c>
      <c r="F129" s="77">
        <v>383761.13</v>
      </c>
      <c r="G129" s="77">
        <v>128.96029999999988</v>
      </c>
      <c r="H129" s="77">
        <v>1827.1689707298899</v>
      </c>
      <c r="I129" s="78">
        <v>0</v>
      </c>
      <c r="J129" s="78">
        <v>5.11E-2</v>
      </c>
      <c r="K129" s="78">
        <v>5.3E-3</v>
      </c>
    </row>
    <row r="130" spans="2:11">
      <c r="B130" t="s">
        <v>2582</v>
      </c>
      <c r="C130" t="s">
        <v>2583</v>
      </c>
      <c r="D130" t="s">
        <v>106</v>
      </c>
      <c r="E130" s="94">
        <v>43922</v>
      </c>
      <c r="F130" s="77">
        <v>209323.73</v>
      </c>
      <c r="G130" s="77">
        <v>69.8125</v>
      </c>
      <c r="H130" s="77">
        <v>539.52720429107501</v>
      </c>
      <c r="I130" s="78">
        <v>1E-4</v>
      </c>
      <c r="J130" s="78">
        <v>1.5100000000000001E-2</v>
      </c>
      <c r="K130" s="78">
        <v>1.6000000000000001E-3</v>
      </c>
    </row>
    <row r="131" spans="2:11">
      <c r="B131" t="s">
        <v>2584</v>
      </c>
      <c r="C131" t="s">
        <v>2585</v>
      </c>
      <c r="D131" t="s">
        <v>106</v>
      </c>
      <c r="E131" s="94">
        <v>44848</v>
      </c>
      <c r="F131" s="77">
        <v>23561.200000000001</v>
      </c>
      <c r="G131" s="77">
        <v>105.18510000000001</v>
      </c>
      <c r="H131" s="77">
        <v>91.498362616190406</v>
      </c>
      <c r="I131" s="78">
        <v>2.9999999999999997E-4</v>
      </c>
      <c r="J131" s="78">
        <v>2.5999999999999999E-3</v>
      </c>
      <c r="K131" s="78">
        <v>2.9999999999999997E-4</v>
      </c>
    </row>
    <row r="132" spans="2:11">
      <c r="B132" t="s">
        <v>2586</v>
      </c>
      <c r="C132" t="s">
        <v>2587</v>
      </c>
      <c r="D132" t="s">
        <v>106</v>
      </c>
      <c r="E132" s="94">
        <v>44544</v>
      </c>
      <c r="F132" s="77">
        <v>24279.95</v>
      </c>
      <c r="G132" s="77">
        <v>111.94720000000022</v>
      </c>
      <c r="H132" s="77">
        <v>100.351233696189</v>
      </c>
      <c r="I132" s="78">
        <v>1E-4</v>
      </c>
      <c r="J132" s="78">
        <v>2.8E-3</v>
      </c>
      <c r="K132" s="78">
        <v>2.9999999999999997E-4</v>
      </c>
    </row>
    <row r="133" spans="2:11">
      <c r="B133" t="s">
        <v>2588</v>
      </c>
      <c r="C133" t="s">
        <v>2589</v>
      </c>
      <c r="D133" t="s">
        <v>106</v>
      </c>
      <c r="E133" s="94">
        <v>44621</v>
      </c>
      <c r="F133" s="77">
        <v>5158.55</v>
      </c>
      <c r="G133" s="77">
        <v>92.704099999999997</v>
      </c>
      <c r="H133" s="77">
        <v>17.6558356982306</v>
      </c>
      <c r="I133" s="78">
        <v>2.0000000000000001E-4</v>
      </c>
      <c r="J133" s="78">
        <v>5.0000000000000001E-4</v>
      </c>
      <c r="K133" s="78">
        <v>1E-4</v>
      </c>
    </row>
    <row r="134" spans="2:11">
      <c r="B134" t="s">
        <v>2590</v>
      </c>
      <c r="C134" t="s">
        <v>2591</v>
      </c>
      <c r="D134" t="s">
        <v>106</v>
      </c>
      <c r="E134" s="94">
        <v>44980</v>
      </c>
      <c r="F134" s="77">
        <v>114879.8</v>
      </c>
      <c r="G134" s="77">
        <v>100.35410000000009</v>
      </c>
      <c r="H134" s="77">
        <v>425.63808796068599</v>
      </c>
      <c r="I134" s="78">
        <v>2.9999999999999997E-4</v>
      </c>
      <c r="J134" s="78">
        <v>1.1900000000000001E-2</v>
      </c>
      <c r="K134" s="78">
        <v>1.1999999999999999E-3</v>
      </c>
    </row>
    <row r="135" spans="2:11">
      <c r="B135" t="s">
        <v>2592</v>
      </c>
      <c r="C135" t="s">
        <v>2593</v>
      </c>
      <c r="D135" t="s">
        <v>106</v>
      </c>
      <c r="E135" s="94">
        <v>44893</v>
      </c>
      <c r="F135" s="77">
        <v>1531.88</v>
      </c>
      <c r="G135" s="77">
        <v>100</v>
      </c>
      <c r="H135" s="77">
        <v>5.6557009599999999</v>
      </c>
      <c r="I135" s="78">
        <v>6.9999999999999999E-4</v>
      </c>
      <c r="J135" s="78">
        <v>2.0000000000000001E-4</v>
      </c>
      <c r="K135" s="78">
        <v>0</v>
      </c>
    </row>
    <row r="136" spans="2:11">
      <c r="B136" t="s">
        <v>2594</v>
      </c>
      <c r="C136" t="s">
        <v>2595</v>
      </c>
      <c r="D136" t="s">
        <v>110</v>
      </c>
      <c r="E136" s="94">
        <v>44440</v>
      </c>
      <c r="F136" s="77">
        <v>231292</v>
      </c>
      <c r="G136" s="77">
        <v>115.53140000000009</v>
      </c>
      <c r="H136" s="77">
        <v>1077.7845199339799</v>
      </c>
      <c r="I136" s="78">
        <v>4.0000000000000002E-4</v>
      </c>
      <c r="J136" s="78">
        <v>3.0099999999999998E-2</v>
      </c>
      <c r="K136" s="78">
        <v>3.0999999999999999E-3</v>
      </c>
    </row>
    <row r="137" spans="2:11">
      <c r="B137" t="s">
        <v>2596</v>
      </c>
      <c r="C137" t="s">
        <v>2597</v>
      </c>
      <c r="D137" t="s">
        <v>106</v>
      </c>
      <c r="E137" s="94">
        <v>44896</v>
      </c>
      <c r="F137" s="77">
        <v>0.19</v>
      </c>
      <c r="G137" s="77">
        <v>1401.6792250000001</v>
      </c>
      <c r="H137" s="77">
        <v>0.98299999999999998</v>
      </c>
      <c r="I137" s="78">
        <v>1E-4</v>
      </c>
      <c r="J137" s="78">
        <v>0</v>
      </c>
      <c r="K137" s="78">
        <v>0</v>
      </c>
    </row>
    <row r="138" spans="2:11">
      <c r="B138" t="s">
        <v>2598</v>
      </c>
      <c r="C138" t="s">
        <v>2599</v>
      </c>
      <c r="D138" t="s">
        <v>106</v>
      </c>
      <c r="E138" s="94">
        <v>44967</v>
      </c>
      <c r="F138" s="77">
        <v>191240.09</v>
      </c>
      <c r="G138" s="77">
        <v>100.35350000000003</v>
      </c>
      <c r="H138" s="77">
        <v>708.55432876740997</v>
      </c>
      <c r="I138" s="78">
        <v>8.0000000000000004E-4</v>
      </c>
      <c r="J138" s="78">
        <v>1.9800000000000002E-2</v>
      </c>
      <c r="K138" s="78">
        <v>2E-3</v>
      </c>
    </row>
    <row r="139" spans="2:11">
      <c r="B139" t="s">
        <v>2600</v>
      </c>
      <c r="C139" t="s">
        <v>2601</v>
      </c>
      <c r="D139" t="s">
        <v>106</v>
      </c>
      <c r="E139" s="94">
        <v>43810</v>
      </c>
      <c r="F139" s="77">
        <v>85449</v>
      </c>
      <c r="G139" s="77">
        <v>109.4639</v>
      </c>
      <c r="H139" s="77">
        <v>345.334202807412</v>
      </c>
      <c r="I139" s="78">
        <v>0</v>
      </c>
      <c r="J139" s="78">
        <v>9.7000000000000003E-3</v>
      </c>
      <c r="K139" s="78">
        <v>1E-3</v>
      </c>
    </row>
    <row r="140" spans="2:11">
      <c r="B140" t="s">
        <v>2602</v>
      </c>
      <c r="C140" t="s">
        <v>2603</v>
      </c>
      <c r="D140" t="s">
        <v>106</v>
      </c>
      <c r="E140" s="94">
        <v>44377</v>
      </c>
      <c r="F140" s="77">
        <v>39307.69</v>
      </c>
      <c r="G140" s="77">
        <v>35.569100000000013</v>
      </c>
      <c r="H140" s="77">
        <v>51.619297653512703</v>
      </c>
      <c r="I140" s="78">
        <v>1E-4</v>
      </c>
      <c r="J140" s="78">
        <v>1.4E-3</v>
      </c>
      <c r="K140" s="78">
        <v>1E-4</v>
      </c>
    </row>
    <row r="141" spans="2:11">
      <c r="B141" t="s">
        <v>2604</v>
      </c>
      <c r="C141" t="s">
        <v>2605</v>
      </c>
      <c r="D141" t="s">
        <v>106</v>
      </c>
      <c r="E141" s="94">
        <v>44539</v>
      </c>
      <c r="F141" s="77">
        <v>19880.5</v>
      </c>
      <c r="G141" s="77">
        <v>99.307299999999998</v>
      </c>
      <c r="H141" s="77">
        <v>72.890372470838003</v>
      </c>
      <c r="I141" s="78">
        <v>0</v>
      </c>
      <c r="J141" s="78">
        <v>2E-3</v>
      </c>
      <c r="K141" s="78">
        <v>2.0000000000000001E-4</v>
      </c>
    </row>
    <row r="142" spans="2:11">
      <c r="B142" t="s">
        <v>2606</v>
      </c>
      <c r="C142" t="s">
        <v>2607</v>
      </c>
      <c r="D142" t="s">
        <v>106</v>
      </c>
      <c r="E142" s="94">
        <v>44217</v>
      </c>
      <c r="F142" s="77">
        <v>104865.32</v>
      </c>
      <c r="G142" s="77">
        <v>93.64380000000007</v>
      </c>
      <c r="H142" s="77">
        <v>362.55392199735098</v>
      </c>
      <c r="I142" s="78">
        <v>2.9999999999999997E-4</v>
      </c>
      <c r="J142" s="78">
        <v>1.01E-2</v>
      </c>
      <c r="K142" s="78">
        <v>1E-3</v>
      </c>
    </row>
    <row r="143" spans="2:11">
      <c r="B143" t="s">
        <v>2608</v>
      </c>
      <c r="C143" t="s">
        <v>2609</v>
      </c>
      <c r="D143" t="s">
        <v>106</v>
      </c>
      <c r="E143" s="94">
        <v>44531</v>
      </c>
      <c r="F143" s="77">
        <v>159422.87</v>
      </c>
      <c r="G143" s="77">
        <v>71.344000000000065</v>
      </c>
      <c r="H143" s="77">
        <v>419.92310456037802</v>
      </c>
      <c r="I143" s="78">
        <v>1E-4</v>
      </c>
      <c r="J143" s="78">
        <v>1.17E-2</v>
      </c>
      <c r="K143" s="78">
        <v>1.1999999999999999E-3</v>
      </c>
    </row>
    <row r="144" spans="2:11">
      <c r="B144" t="s">
        <v>2610</v>
      </c>
      <c r="C144" t="s">
        <v>2611</v>
      </c>
      <c r="D144" t="s">
        <v>106</v>
      </c>
      <c r="E144" s="94">
        <v>44561</v>
      </c>
      <c r="F144" s="77">
        <v>7567.58</v>
      </c>
      <c r="G144" s="77">
        <v>72.008199999999931</v>
      </c>
      <c r="H144" s="77">
        <v>20.118734898639499</v>
      </c>
      <c r="I144" s="78">
        <v>2.9999999999999997E-4</v>
      </c>
      <c r="J144" s="78">
        <v>5.9999999999999995E-4</v>
      </c>
      <c r="K144" s="78">
        <v>1E-4</v>
      </c>
    </row>
    <row r="145" spans="2:11">
      <c r="B145" t="s">
        <v>2612</v>
      </c>
      <c r="C145" t="s">
        <v>2613</v>
      </c>
      <c r="D145" t="s">
        <v>110</v>
      </c>
      <c r="E145" s="94">
        <v>44608</v>
      </c>
      <c r="F145" s="77">
        <v>78711.86</v>
      </c>
      <c r="G145" s="77">
        <v>95.853200000000015</v>
      </c>
      <c r="H145" s="77">
        <v>304.31130410016999</v>
      </c>
      <c r="I145" s="78">
        <v>0</v>
      </c>
      <c r="J145" s="78">
        <v>8.5000000000000006E-3</v>
      </c>
      <c r="K145" s="78">
        <v>8.9999999999999998E-4</v>
      </c>
    </row>
    <row r="146" spans="2:11">
      <c r="B146" t="s">
        <v>225</v>
      </c>
      <c r="C146" s="16"/>
    </row>
    <row r="147" spans="2:11">
      <c r="B147" t="s">
        <v>325</v>
      </c>
      <c r="C147" s="16"/>
    </row>
    <row r="148" spans="2:11">
      <c r="B148" t="s">
        <v>326</v>
      </c>
      <c r="C148" s="16"/>
    </row>
    <row r="149" spans="2:11">
      <c r="B149" t="s">
        <v>327</v>
      </c>
      <c r="C149" s="16"/>
    </row>
    <row r="150" spans="2:11">
      <c r="C150" s="16"/>
    </row>
    <row r="151" spans="2:11">
      <c r="C151" s="16"/>
    </row>
    <row r="152" spans="2:11">
      <c r="C152" s="16"/>
    </row>
    <row r="153" spans="2:11">
      <c r="C153" s="16"/>
    </row>
    <row r="154" spans="2:11">
      <c r="C154" s="16"/>
    </row>
    <row r="155" spans="2:11">
      <c r="C155" s="16"/>
    </row>
    <row r="156" spans="2:11">
      <c r="C156" s="16"/>
    </row>
    <row r="157" spans="2:11">
      <c r="C157" s="16"/>
    </row>
    <row r="158" spans="2:11">
      <c r="C158" s="16"/>
    </row>
    <row r="159" spans="2:11">
      <c r="C159" s="16"/>
    </row>
    <row r="160" spans="2:11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C1:C4 A5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43"/>
    <pageSetUpPr fitToPage="1"/>
  </sheetPr>
  <dimension ref="B1:BG565"/>
  <sheetViews>
    <sheetView rightToLeft="1" workbookViewId="0">
      <selection activeCell="F13" sqref="F13:F17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 s="1" customFormat="1">
      <c r="B1" s="2" t="s">
        <v>0</v>
      </c>
      <c r="C1" s="87">
        <v>45106</v>
      </c>
    </row>
    <row r="2" spans="2:59" s="1" customFormat="1">
      <c r="B2" s="2" t="s">
        <v>1</v>
      </c>
      <c r="C2" s="12" t="s">
        <v>3591</v>
      </c>
    </row>
    <row r="3" spans="2:59" s="1" customFormat="1">
      <c r="B3" s="2" t="s">
        <v>2</v>
      </c>
      <c r="C3" s="88" t="s">
        <v>3592</v>
      </c>
    </row>
    <row r="4" spans="2:59" s="1" customFormat="1">
      <c r="B4" s="2" t="s">
        <v>3</v>
      </c>
      <c r="C4" s="89" t="s">
        <v>197</v>
      </c>
    </row>
    <row r="6" spans="2:59" ht="26.25" customHeight="1">
      <c r="B6" s="110" t="s">
        <v>136</v>
      </c>
      <c r="C6" s="111"/>
      <c r="D6" s="111"/>
      <c r="E6" s="111"/>
      <c r="F6" s="111"/>
      <c r="G6" s="111"/>
      <c r="H6" s="111"/>
      <c r="I6" s="111"/>
      <c r="J6" s="111"/>
      <c r="K6" s="111"/>
      <c r="L6" s="112"/>
    </row>
    <row r="7" spans="2:59" ht="26.25" customHeight="1">
      <c r="B7" s="110" t="s">
        <v>141</v>
      </c>
      <c r="C7" s="111"/>
      <c r="D7" s="111"/>
      <c r="E7" s="111"/>
      <c r="F7" s="111"/>
      <c r="G7" s="111"/>
      <c r="H7" s="111"/>
      <c r="I7" s="111"/>
      <c r="J7" s="111"/>
      <c r="K7" s="111"/>
      <c r="L7" s="112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6358.79</v>
      </c>
      <c r="H11" s="7"/>
      <c r="I11" s="75">
        <v>0.36770344679</v>
      </c>
      <c r="J11" s="7"/>
      <c r="K11" s="76">
        <v>1</v>
      </c>
      <c r="L11" s="76">
        <v>0</v>
      </c>
      <c r="M11" s="16"/>
      <c r="N11" s="16"/>
      <c r="O11" s="16"/>
      <c r="P11" s="16"/>
      <c r="BG11" s="16"/>
    </row>
    <row r="12" spans="2:59">
      <c r="B12" s="79" t="s">
        <v>2614</v>
      </c>
      <c r="C12" s="16"/>
      <c r="D12" s="16"/>
      <c r="G12" s="81">
        <v>5960.6</v>
      </c>
      <c r="I12" s="81">
        <v>0.12292888637</v>
      </c>
      <c r="K12" s="80">
        <v>0.33429999999999999</v>
      </c>
      <c r="L12" s="80">
        <v>0</v>
      </c>
    </row>
    <row r="13" spans="2:59">
      <c r="B13" t="s">
        <v>2615</v>
      </c>
      <c r="C13" t="s">
        <v>2616</v>
      </c>
      <c r="D13" t="s">
        <v>650</v>
      </c>
      <c r="E13" t="s">
        <v>102</v>
      </c>
      <c r="F13" s="94">
        <v>44607</v>
      </c>
      <c r="G13" s="77">
        <v>1995.45</v>
      </c>
      <c r="H13" s="77">
        <v>6.1585999999999999</v>
      </c>
      <c r="I13" s="77">
        <v>0.12289178370000001</v>
      </c>
      <c r="J13" s="78">
        <v>0</v>
      </c>
      <c r="K13" s="78">
        <v>0.3342</v>
      </c>
      <c r="L13" s="78">
        <v>0</v>
      </c>
    </row>
    <row r="14" spans="2:59">
      <c r="B14" t="s">
        <v>2617</v>
      </c>
      <c r="C14" t="s">
        <v>2618</v>
      </c>
      <c r="D14" t="s">
        <v>125</v>
      </c>
      <c r="E14" t="s">
        <v>102</v>
      </c>
      <c r="F14" s="94">
        <v>44537</v>
      </c>
      <c r="G14" s="77">
        <v>424.84</v>
      </c>
      <c r="H14" s="77">
        <v>7.9000000000000008E-3</v>
      </c>
      <c r="I14" s="77">
        <v>3.356236E-5</v>
      </c>
      <c r="J14" s="78">
        <v>1E-4</v>
      </c>
      <c r="K14" s="78">
        <v>1E-4</v>
      </c>
      <c r="L14" s="78">
        <v>0</v>
      </c>
      <c r="W14" s="96"/>
    </row>
    <row r="15" spans="2:59">
      <c r="B15" t="s">
        <v>2619</v>
      </c>
      <c r="C15" t="s">
        <v>2620</v>
      </c>
      <c r="D15" t="s">
        <v>1474</v>
      </c>
      <c r="E15" t="s">
        <v>102</v>
      </c>
      <c r="F15" s="94">
        <v>44628</v>
      </c>
      <c r="G15" s="77">
        <v>3540.31</v>
      </c>
      <c r="H15" s="77">
        <v>1E-4</v>
      </c>
      <c r="I15" s="77">
        <v>3.5403100000000001E-6</v>
      </c>
      <c r="J15" s="78">
        <v>0</v>
      </c>
      <c r="K15" s="78">
        <v>0</v>
      </c>
      <c r="L15" s="78">
        <v>0</v>
      </c>
      <c r="W15" s="96"/>
    </row>
    <row r="16" spans="2:59">
      <c r="B16" s="79" t="s">
        <v>2146</v>
      </c>
      <c r="C16" s="16"/>
      <c r="D16" s="16"/>
      <c r="F16" s="96"/>
      <c r="G16" s="81">
        <v>398.19</v>
      </c>
      <c r="I16" s="81">
        <v>0.24477456042000001</v>
      </c>
      <c r="K16" s="80">
        <v>0.66569999999999996</v>
      </c>
      <c r="L16" s="80">
        <v>0</v>
      </c>
    </row>
    <row r="17" spans="2:23">
      <c r="B17" t="s">
        <v>2621</v>
      </c>
      <c r="C17" t="s">
        <v>2622</v>
      </c>
      <c r="D17" t="s">
        <v>1572</v>
      </c>
      <c r="E17" t="s">
        <v>106</v>
      </c>
      <c r="F17" s="94">
        <v>44742</v>
      </c>
      <c r="G17" s="77">
        <v>398.19</v>
      </c>
      <c r="H17" s="77">
        <v>16.649999999999999</v>
      </c>
      <c r="I17" s="77">
        <v>0.24477456042000001</v>
      </c>
      <c r="J17" s="78">
        <v>0</v>
      </c>
      <c r="K17" s="78">
        <v>0.66569999999999996</v>
      </c>
      <c r="L17" s="78">
        <v>0</v>
      </c>
      <c r="W17" s="96"/>
    </row>
    <row r="18" spans="2:23">
      <c r="B18" t="s">
        <v>225</v>
      </c>
      <c r="C18" s="16"/>
      <c r="D18" s="16"/>
    </row>
    <row r="19" spans="2:23">
      <c r="B19" t="s">
        <v>325</v>
      </c>
      <c r="C19" s="16"/>
      <c r="D19" s="16"/>
    </row>
    <row r="20" spans="2:23">
      <c r="B20" t="s">
        <v>326</v>
      </c>
      <c r="C20" s="16"/>
      <c r="D20" s="16"/>
    </row>
    <row r="21" spans="2:23">
      <c r="B21" t="s">
        <v>327</v>
      </c>
      <c r="C21" s="16"/>
      <c r="D21" s="16"/>
    </row>
    <row r="22" spans="2:23">
      <c r="C22" s="16"/>
      <c r="D22" s="16"/>
    </row>
    <row r="23" spans="2:23">
      <c r="C23" s="16"/>
      <c r="D23" s="16"/>
    </row>
    <row r="24" spans="2:23">
      <c r="C24" s="16"/>
      <c r="D24" s="16"/>
    </row>
    <row r="25" spans="2:23">
      <c r="C25" s="16"/>
      <c r="D25" s="16"/>
    </row>
    <row r="26" spans="2:23">
      <c r="C26" s="16"/>
      <c r="D26" s="16"/>
    </row>
    <row r="27" spans="2:23">
      <c r="C27" s="16"/>
      <c r="D27" s="16"/>
    </row>
    <row r="28" spans="2:23">
      <c r="C28" s="16"/>
      <c r="D28" s="16"/>
    </row>
    <row r="29" spans="2:23">
      <c r="C29" s="16"/>
      <c r="D29" s="16"/>
    </row>
    <row r="30" spans="2:23">
      <c r="C30" s="16"/>
      <c r="D30" s="16"/>
    </row>
    <row r="31" spans="2:23">
      <c r="C31" s="16"/>
      <c r="D31" s="16"/>
    </row>
    <row r="32" spans="2:23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5:XFD1048576 C1:C4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43"/>
    <pageSetUpPr fitToPage="1"/>
  </sheetPr>
  <dimension ref="B1:AZ42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 s="1" customFormat="1">
      <c r="B1" s="2" t="s">
        <v>0</v>
      </c>
      <c r="C1" s="87">
        <v>45106</v>
      </c>
    </row>
    <row r="2" spans="2:52" s="1" customFormat="1">
      <c r="B2" s="2" t="s">
        <v>1</v>
      </c>
      <c r="C2" s="12" t="s">
        <v>3591</v>
      </c>
    </row>
    <row r="3" spans="2:52" s="1" customFormat="1">
      <c r="B3" s="2" t="s">
        <v>2</v>
      </c>
      <c r="C3" s="88" t="s">
        <v>3592</v>
      </c>
    </row>
    <row r="4" spans="2:52" s="1" customFormat="1">
      <c r="B4" s="2" t="s">
        <v>3</v>
      </c>
      <c r="C4" s="89" t="s">
        <v>197</v>
      </c>
    </row>
    <row r="6" spans="2:52" ht="26.25" customHeight="1">
      <c r="B6" s="110" t="s">
        <v>136</v>
      </c>
      <c r="C6" s="111"/>
      <c r="D6" s="111"/>
      <c r="E6" s="111"/>
      <c r="F6" s="111"/>
      <c r="G6" s="111"/>
      <c r="H6" s="111"/>
      <c r="I6" s="111"/>
      <c r="J6" s="111"/>
      <c r="K6" s="111"/>
      <c r="L6" s="112"/>
    </row>
    <row r="7" spans="2:52" ht="26.25" customHeight="1">
      <c r="B7" s="110" t="s">
        <v>142</v>
      </c>
      <c r="C7" s="111"/>
      <c r="D7" s="111"/>
      <c r="E7" s="111"/>
      <c r="F7" s="111"/>
      <c r="G7" s="111"/>
      <c r="H7" s="111"/>
      <c r="I7" s="111"/>
      <c r="J7" s="111"/>
      <c r="K7" s="111"/>
      <c r="L7" s="112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204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2151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210</v>
      </c>
      <c r="C14" t="s">
        <v>210</v>
      </c>
      <c r="D14" t="s">
        <v>210</v>
      </c>
      <c r="E14" t="s">
        <v>210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2160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210</v>
      </c>
      <c r="C16" t="s">
        <v>210</v>
      </c>
      <c r="D16" t="s">
        <v>210</v>
      </c>
      <c r="E16" t="s">
        <v>210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2623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210</v>
      </c>
      <c r="C18" t="s">
        <v>210</v>
      </c>
      <c r="D18" t="s">
        <v>210</v>
      </c>
      <c r="E18" t="s">
        <v>210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2161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210</v>
      </c>
      <c r="C20" t="s">
        <v>210</v>
      </c>
      <c r="D20" t="s">
        <v>210</v>
      </c>
      <c r="E20" t="s">
        <v>210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917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210</v>
      </c>
      <c r="C22" t="s">
        <v>210</v>
      </c>
      <c r="D22" t="s">
        <v>210</v>
      </c>
      <c r="E22" t="s">
        <v>210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223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2151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210</v>
      </c>
      <c r="C25" t="s">
        <v>210</v>
      </c>
      <c r="D25" t="s">
        <v>210</v>
      </c>
      <c r="E25" t="s">
        <v>210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2166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210</v>
      </c>
      <c r="C27" t="s">
        <v>210</v>
      </c>
      <c r="D27" t="s">
        <v>210</v>
      </c>
      <c r="E27" t="s">
        <v>210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2161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210</v>
      </c>
      <c r="C29" t="s">
        <v>210</v>
      </c>
      <c r="D29" t="s">
        <v>210</v>
      </c>
      <c r="E29" t="s">
        <v>210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2167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210</v>
      </c>
      <c r="C31" t="s">
        <v>210</v>
      </c>
      <c r="D31" t="s">
        <v>210</v>
      </c>
      <c r="E31" t="s">
        <v>210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917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210</v>
      </c>
      <c r="C33" t="s">
        <v>210</v>
      </c>
      <c r="D33" t="s">
        <v>210</v>
      </c>
      <c r="E33" t="s">
        <v>210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225</v>
      </c>
      <c r="C34" s="16"/>
      <c r="D34" s="16"/>
    </row>
    <row r="35" spans="2:12">
      <c r="B35" t="s">
        <v>325</v>
      </c>
      <c r="C35" s="16"/>
      <c r="D35" s="16"/>
    </row>
    <row r="36" spans="2:12">
      <c r="B36" t="s">
        <v>326</v>
      </c>
      <c r="C36" s="16"/>
      <c r="D36" s="16"/>
    </row>
    <row r="37" spans="2:12">
      <c r="B37" t="s">
        <v>327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5:XFD1048576 C1:C4" xr:uid="{00000000-0002-0000-1200-000000000000}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B1:AM501"/>
  <sheetViews>
    <sheetView rightToLeft="1" topLeftCell="A3" workbookViewId="0">
      <selection activeCell="F21" sqref="F21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7.28515625" style="16" bestFit="1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9" s="1" customFormat="1">
      <c r="B1" s="2" t="s">
        <v>0</v>
      </c>
      <c r="C1" s="87">
        <v>45106</v>
      </c>
    </row>
    <row r="2" spans="2:19" s="1" customFormat="1">
      <c r="B2" s="2" t="s">
        <v>1</v>
      </c>
      <c r="C2" s="12" t="s">
        <v>3591</v>
      </c>
    </row>
    <row r="3" spans="2:19" s="1" customFormat="1">
      <c r="B3" s="2" t="s">
        <v>2</v>
      </c>
      <c r="C3" s="88" t="s">
        <v>3592</v>
      </c>
    </row>
    <row r="4" spans="2:19" s="1" customFormat="1">
      <c r="B4" s="2" t="s">
        <v>3</v>
      </c>
      <c r="C4" s="89" t="s">
        <v>197</v>
      </c>
    </row>
    <row r="5" spans="2:19">
      <c r="B5" s="2"/>
    </row>
    <row r="7" spans="2:19" ht="26.25" customHeight="1">
      <c r="B7" s="100" t="s">
        <v>47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</row>
    <row r="8" spans="2:19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9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9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5">
        <f>J12+J53</f>
        <v>40048.389486800996</v>
      </c>
      <c r="K11" s="76">
        <f>J11/$J$11</f>
        <v>1</v>
      </c>
      <c r="L11" s="76">
        <f>J11/'סכום נכסי הקרן'!$C$42</f>
        <v>0.11560496794029072</v>
      </c>
      <c r="S11" s="90"/>
    </row>
    <row r="12" spans="2:19">
      <c r="B12" s="79" t="s">
        <v>204</v>
      </c>
      <c r="C12" s="26"/>
      <c r="D12" s="27"/>
      <c r="E12" s="27"/>
      <c r="F12" s="27"/>
      <c r="G12" s="27"/>
      <c r="H12" s="27"/>
      <c r="I12" s="80">
        <v>0</v>
      </c>
      <c r="J12" s="81">
        <f>J13+J18+J43+J45+J47+J49+J51</f>
        <v>37925.334936800995</v>
      </c>
      <c r="K12" s="80">
        <f t="shared" ref="K12:K59" si="0">J12/$J$11</f>
        <v>0.94698776711858268</v>
      </c>
      <c r="L12" s="80">
        <f>J12/'סכום נכסי הקרן'!$C$42</f>
        <v>0.10947649045759125</v>
      </c>
    </row>
    <row r="13" spans="2:19">
      <c r="B13" s="79" t="s">
        <v>205</v>
      </c>
      <c r="C13" s="26"/>
      <c r="D13" s="27"/>
      <c r="E13" s="27"/>
      <c r="F13" s="27"/>
      <c r="G13" s="27"/>
      <c r="H13" s="27"/>
      <c r="I13" s="80">
        <v>0</v>
      </c>
      <c r="J13" s="81">
        <f>SUM(J14:J17)</f>
        <v>24190.18331</v>
      </c>
      <c r="K13" s="80">
        <f t="shared" si="0"/>
        <v>0.60402387261970958</v>
      </c>
      <c r="L13" s="80">
        <f>J13/'סכום נכסי הקרן'!$C$42</f>
        <v>6.9828160429371774E-2</v>
      </c>
    </row>
    <row r="14" spans="2:19">
      <c r="B14" s="88" t="s">
        <v>3593</v>
      </c>
      <c r="C14" t="s">
        <v>3594</v>
      </c>
      <c r="D14">
        <v>11</v>
      </c>
      <c r="E14" t="s">
        <v>207</v>
      </c>
      <c r="F14" t="s">
        <v>208</v>
      </c>
      <c r="G14" t="s">
        <v>102</v>
      </c>
      <c r="H14" s="91">
        <v>4.3799999999999999E-2</v>
      </c>
      <c r="I14" s="91">
        <v>4.3799999999999999E-2</v>
      </c>
      <c r="J14" s="92">
        <v>4304.8084699999999</v>
      </c>
      <c r="K14" s="91">
        <f t="shared" si="0"/>
        <v>0.10749017688760651</v>
      </c>
      <c r="L14" s="91">
        <f>J14/'סכום נכסי הקרן'!$C$42</f>
        <v>1.242639845298793E-2</v>
      </c>
    </row>
    <row r="15" spans="2:19">
      <c r="B15" s="88" t="s">
        <v>3595</v>
      </c>
      <c r="C15" s="88" t="s">
        <v>3596</v>
      </c>
      <c r="D15">
        <v>12</v>
      </c>
      <c r="E15" t="s">
        <v>207</v>
      </c>
      <c r="F15" t="s">
        <v>208</v>
      </c>
      <c r="G15" t="s">
        <v>102</v>
      </c>
      <c r="H15" s="91">
        <v>4.3700000000000003E-2</v>
      </c>
      <c r="I15" s="91">
        <v>4.3700000000000003E-2</v>
      </c>
      <c r="J15" s="92">
        <v>2659.9410899999998</v>
      </c>
      <c r="K15" s="91">
        <f t="shared" si="0"/>
        <v>6.6418178710448611E-2</v>
      </c>
      <c r="L15" s="91">
        <f>J15/'סכום נכסי הקרן'!$C$42</f>
        <v>7.6782714204739113E-3</v>
      </c>
    </row>
    <row r="16" spans="2:19">
      <c r="B16" s="88" t="s">
        <v>3597</v>
      </c>
      <c r="C16" t="s">
        <v>206</v>
      </c>
      <c r="D16">
        <v>10</v>
      </c>
      <c r="E16" t="s">
        <v>207</v>
      </c>
      <c r="F16" t="s">
        <v>208</v>
      </c>
      <c r="G16" t="s">
        <v>102</v>
      </c>
      <c r="H16" s="91">
        <v>4.3900000000000002E-2</v>
      </c>
      <c r="I16" s="91">
        <v>4.3900000000000002E-2</v>
      </c>
      <c r="J16" s="92">
        <f>11702.14773+4809.22463</f>
        <v>16511.372360000001</v>
      </c>
      <c r="K16" s="91">
        <f t="shared" si="0"/>
        <v>0.41228555184327098</v>
      </c>
      <c r="L16" s="91">
        <f>J16/'סכום נכסי הקרן'!$C$42</f>
        <v>4.7662258003086412E-2</v>
      </c>
    </row>
    <row r="17" spans="2:12">
      <c r="B17" s="88" t="s">
        <v>3598</v>
      </c>
      <c r="C17" s="88" t="s">
        <v>3599</v>
      </c>
      <c r="D17">
        <v>20</v>
      </c>
      <c r="E17" t="s">
        <v>207</v>
      </c>
      <c r="F17" t="s">
        <v>208</v>
      </c>
      <c r="G17" t="s">
        <v>102</v>
      </c>
      <c r="H17" s="91">
        <v>4.2700000000000002E-2</v>
      </c>
      <c r="I17" s="91">
        <v>4.2700000000000002E-2</v>
      </c>
      <c r="J17" s="92">
        <v>714.06138999999996</v>
      </c>
      <c r="K17" s="91">
        <f t="shared" si="0"/>
        <v>1.782996517838346E-2</v>
      </c>
      <c r="L17" s="91">
        <f>J17/'סכום נכסי הקרן'!$C$42</f>
        <v>2.0612325528235197E-3</v>
      </c>
    </row>
    <row r="18" spans="2:12">
      <c r="B18" s="79" t="s">
        <v>209</v>
      </c>
      <c r="C18" s="26"/>
      <c r="D18" s="27"/>
      <c r="E18" s="27"/>
      <c r="F18" s="27"/>
      <c r="G18" s="27"/>
      <c r="H18" s="27"/>
      <c r="I18" s="80">
        <v>0</v>
      </c>
      <c r="J18" s="81">
        <f>SUM(J19:J42)</f>
        <v>13735.151626800998</v>
      </c>
      <c r="K18" s="80">
        <f t="shared" si="0"/>
        <v>0.34296389449887316</v>
      </c>
      <c r="L18" s="80">
        <f>J18/'סכום נכסי הקרן'!$C$42</f>
        <v>3.9648330028219485E-2</v>
      </c>
    </row>
    <row r="19" spans="2:12">
      <c r="B19" s="88" t="s">
        <v>3593</v>
      </c>
      <c r="C19" s="88" t="s">
        <v>3600</v>
      </c>
      <c r="D19">
        <v>11</v>
      </c>
      <c r="E19" t="s">
        <v>207</v>
      </c>
      <c r="F19" t="s">
        <v>208</v>
      </c>
      <c r="G19" t="s">
        <v>110</v>
      </c>
      <c r="H19" s="91">
        <v>0</v>
      </c>
      <c r="I19" s="91">
        <v>0</v>
      </c>
      <c r="J19" s="92">
        <v>4.9299999999999995E-3</v>
      </c>
      <c r="K19" s="91">
        <f t="shared" si="0"/>
        <v>1.2310108004779596E-7</v>
      </c>
      <c r="L19" s="91">
        <f>J19/'סכום נכסי הקרן'!$C$42</f>
        <v>1.4231096412340614E-8</v>
      </c>
    </row>
    <row r="20" spans="2:12">
      <c r="B20" s="88" t="s">
        <v>3595</v>
      </c>
      <c r="C20" s="88" t="s">
        <v>3601</v>
      </c>
      <c r="D20">
        <v>12</v>
      </c>
      <c r="E20" t="s">
        <v>207</v>
      </c>
      <c r="F20" t="s">
        <v>208</v>
      </c>
      <c r="G20" t="s">
        <v>110</v>
      </c>
      <c r="H20" s="91">
        <v>2.75E-2</v>
      </c>
      <c r="I20" s="91">
        <v>2.75E-2</v>
      </c>
      <c r="J20" s="92">
        <v>23.674379999999999</v>
      </c>
      <c r="K20" s="91">
        <f t="shared" si="0"/>
        <v>5.9114437068193506E-4</v>
      </c>
      <c r="L20" s="91">
        <f>J20/'סכום נכסי הקרן'!$C$42</f>
        <v>6.8339226020768437E-5</v>
      </c>
    </row>
    <row r="21" spans="2:12">
      <c r="B21" s="88" t="s">
        <v>3597</v>
      </c>
      <c r="C21" t="s">
        <v>216</v>
      </c>
      <c r="D21">
        <v>10</v>
      </c>
      <c r="E21" t="s">
        <v>207</v>
      </c>
      <c r="F21" t="s">
        <v>208</v>
      </c>
      <c r="G21" t="s">
        <v>110</v>
      </c>
      <c r="H21" s="91">
        <v>2.8500000000000001E-2</v>
      </c>
      <c r="I21" s="91">
        <v>2.8500000000000001E-2</v>
      </c>
      <c r="J21" s="92">
        <f>0.711935434+4.438998704+775.27195</f>
        <v>780.42288413799997</v>
      </c>
      <c r="K21" s="91">
        <f t="shared" si="0"/>
        <v>1.9486997957688386E-2</v>
      </c>
      <c r="L21" s="91">
        <f>J21/'סכום נכסי הקרן'!$C$42</f>
        <v>2.2527937741510765E-3</v>
      </c>
    </row>
    <row r="22" spans="2:12">
      <c r="B22" s="88" t="s">
        <v>3598</v>
      </c>
      <c r="C22" s="88" t="s">
        <v>3602</v>
      </c>
      <c r="D22">
        <v>20</v>
      </c>
      <c r="E22" t="s">
        <v>207</v>
      </c>
      <c r="F22" t="s">
        <v>208</v>
      </c>
      <c r="G22" t="s">
        <v>110</v>
      </c>
      <c r="H22" s="91">
        <v>0</v>
      </c>
      <c r="I22" s="91">
        <v>0</v>
      </c>
      <c r="J22" s="92">
        <v>16.570690000000003</v>
      </c>
      <c r="K22" s="91">
        <f t="shared" si="0"/>
        <v>4.1376670104203094E-4</v>
      </c>
      <c r="L22" s="91">
        <f>J22/'סכום נכסי הקרן'!$C$42</f>
        <v>4.7833486208723843E-5</v>
      </c>
    </row>
    <row r="23" spans="2:12">
      <c r="B23" s="88" t="s">
        <v>3593</v>
      </c>
      <c r="C23" s="88" t="s">
        <v>3603</v>
      </c>
      <c r="D23">
        <v>11</v>
      </c>
      <c r="E23" t="s">
        <v>207</v>
      </c>
      <c r="F23" t="s">
        <v>208</v>
      </c>
      <c r="G23" t="s">
        <v>120</v>
      </c>
      <c r="H23" s="91">
        <v>0</v>
      </c>
      <c r="I23" s="91">
        <v>0</v>
      </c>
      <c r="J23" s="92">
        <v>5.0000000000000002E-5</v>
      </c>
      <c r="K23" s="91">
        <f t="shared" si="0"/>
        <v>1.24848965565716E-9</v>
      </c>
      <c r="L23" s="91">
        <f>J23/'סכום נכסי הקרן'!$C$42</f>
        <v>1.443316066160306E-10</v>
      </c>
    </row>
    <row r="24" spans="2:12">
      <c r="B24" s="88" t="s">
        <v>3597</v>
      </c>
      <c r="C24" t="s">
        <v>213</v>
      </c>
      <c r="D24">
        <v>10</v>
      </c>
      <c r="E24" t="s">
        <v>207</v>
      </c>
      <c r="F24" t="s">
        <v>208</v>
      </c>
      <c r="G24" t="s">
        <v>120</v>
      </c>
      <c r="H24" s="91">
        <v>0</v>
      </c>
      <c r="I24" s="91">
        <v>0</v>
      </c>
      <c r="J24" s="92">
        <f>5.83562595-0.00192</f>
        <v>5.8337059499999997</v>
      </c>
      <c r="K24" s="91">
        <f t="shared" si="0"/>
        <v>1.4566643065441249E-4</v>
      </c>
      <c r="L24" s="91">
        <f>J24/'סכום נכסי הקרן'!$C$42</f>
        <v>1.6839763045779938E-5</v>
      </c>
    </row>
    <row r="25" spans="2:12">
      <c r="B25" s="88" t="s">
        <v>3598</v>
      </c>
      <c r="C25" s="88" t="s">
        <v>3604</v>
      </c>
      <c r="D25">
        <v>20</v>
      </c>
      <c r="E25" t="s">
        <v>207</v>
      </c>
      <c r="F25" t="s">
        <v>208</v>
      </c>
      <c r="G25" t="s">
        <v>120</v>
      </c>
      <c r="H25" s="91">
        <v>0</v>
      </c>
      <c r="I25" s="91">
        <v>0</v>
      </c>
      <c r="J25" s="92">
        <v>3.074E-2</v>
      </c>
      <c r="K25" s="91">
        <f t="shared" si="0"/>
        <v>7.6757144029802189E-7</v>
      </c>
      <c r="L25" s="91">
        <f>J25/'סכום נכסי הקרן'!$C$42</f>
        <v>8.87350717475356E-8</v>
      </c>
    </row>
    <row r="26" spans="2:12">
      <c r="B26" s="88" t="s">
        <v>3593</v>
      </c>
      <c r="C26" s="88" t="s">
        <v>3605</v>
      </c>
      <c r="D26">
        <v>11</v>
      </c>
      <c r="E26" t="s">
        <v>207</v>
      </c>
      <c r="F26" t="s">
        <v>208</v>
      </c>
      <c r="G26" t="s">
        <v>106</v>
      </c>
      <c r="H26" s="91">
        <v>4.5600000000000002E-2</v>
      </c>
      <c r="I26" s="91">
        <v>4.5600000000000002E-2</v>
      </c>
      <c r="J26" s="92">
        <v>1603.46856</v>
      </c>
      <c r="K26" s="91">
        <f t="shared" si="0"/>
        <v>4.0038278206629641E-2</v>
      </c>
      <c r="L26" s="91">
        <f>J26/'סכום נכסי הקרן'!$C$42</f>
        <v>4.6286238684618607E-3</v>
      </c>
    </row>
    <row r="27" spans="2:12">
      <c r="B27" s="88" t="s">
        <v>3595</v>
      </c>
      <c r="C27" s="88" t="s">
        <v>3606</v>
      </c>
      <c r="D27">
        <v>12</v>
      </c>
      <c r="E27" t="s">
        <v>207</v>
      </c>
      <c r="F27" t="s">
        <v>208</v>
      </c>
      <c r="G27" t="s">
        <v>106</v>
      </c>
      <c r="H27" s="91">
        <v>4.6600000000000003E-2</v>
      </c>
      <c r="I27" s="91">
        <v>4.6600000000000003E-2</v>
      </c>
      <c r="J27" s="92">
        <v>1215.54601</v>
      </c>
      <c r="K27" s="91">
        <f t="shared" si="0"/>
        <v>3.0351932389206696E-2</v>
      </c>
      <c r="L27" s="91">
        <f>J27/'סכום נכסי הקרן'!$C$42</f>
        <v>3.5088341707801116E-3</v>
      </c>
    </row>
    <row r="28" spans="2:12">
      <c r="B28" s="88" t="s">
        <v>3597</v>
      </c>
      <c r="C28" t="s">
        <v>214</v>
      </c>
      <c r="D28">
        <v>10</v>
      </c>
      <c r="E28" t="s">
        <v>207</v>
      </c>
      <c r="F28" t="s">
        <v>208</v>
      </c>
      <c r="G28" t="s">
        <v>106</v>
      </c>
      <c r="H28" s="91">
        <v>4.5100000000000001E-2</v>
      </c>
      <c r="I28" s="91">
        <v>4.5100000000000001E-2</v>
      </c>
      <c r="J28" s="92">
        <f>31.4371954+6894.40158</f>
        <v>6925.8387753999996</v>
      </c>
      <c r="K28" s="91">
        <f t="shared" si="0"/>
        <v>0.17293676135672303</v>
      </c>
      <c r="L28" s="91">
        <f>J28/'סכום נכסי הקרן'!$C$42</f>
        <v>1.9992348752341675E-2</v>
      </c>
    </row>
    <row r="29" spans="2:12">
      <c r="B29" s="88" t="s">
        <v>3598</v>
      </c>
      <c r="C29" s="88" t="s">
        <v>3607</v>
      </c>
      <c r="D29">
        <v>20</v>
      </c>
      <c r="E29" t="s">
        <v>207</v>
      </c>
      <c r="F29" t="s">
        <v>208</v>
      </c>
      <c r="G29" t="s">
        <v>106</v>
      </c>
      <c r="H29" s="91">
        <v>4.6600000000000003E-2</v>
      </c>
      <c r="I29" s="91">
        <v>4.6600000000000003E-2</v>
      </c>
      <c r="J29" s="92">
        <v>3059.8102899999999</v>
      </c>
      <c r="K29" s="91">
        <f t="shared" si="0"/>
        <v>7.6402829906766695E-2</v>
      </c>
      <c r="L29" s="91">
        <f>J29/'סכום נכסי הקרן'!$C$42</f>
        <v>8.8325467019192486E-3</v>
      </c>
    </row>
    <row r="30" spans="2:12">
      <c r="B30" s="88" t="s">
        <v>3597</v>
      </c>
      <c r="C30" t="s">
        <v>3608</v>
      </c>
      <c r="D30">
        <v>10</v>
      </c>
      <c r="E30" t="s">
        <v>207</v>
      </c>
      <c r="F30" t="s">
        <v>208</v>
      </c>
      <c r="G30" t="s">
        <v>202</v>
      </c>
      <c r="H30" s="91">
        <v>0</v>
      </c>
      <c r="I30" s="91">
        <v>0</v>
      </c>
      <c r="J30" s="92">
        <v>4.4492492000000002E-2</v>
      </c>
      <c r="K30" s="91">
        <f t="shared" si="0"/>
        <v>1.110968320328179E-6</v>
      </c>
      <c r="L30" s="91">
        <f>J30/'סכום נכסי הקרן'!$C$42</f>
        <v>1.2843345705421777E-7</v>
      </c>
    </row>
    <row r="31" spans="2:12">
      <c r="B31" s="88" t="s">
        <v>3597</v>
      </c>
      <c r="C31" t="s">
        <v>215</v>
      </c>
      <c r="D31">
        <v>10</v>
      </c>
      <c r="E31" t="s">
        <v>207</v>
      </c>
      <c r="F31" t="s">
        <v>208</v>
      </c>
      <c r="G31" t="s">
        <v>116</v>
      </c>
      <c r="H31" s="91">
        <v>0</v>
      </c>
      <c r="I31" s="91">
        <v>0</v>
      </c>
      <c r="J31" s="92">
        <f>0.136509326+12.01681</f>
        <v>12.153319326</v>
      </c>
      <c r="K31" s="91">
        <f t="shared" si="0"/>
        <v>3.0346586920818497E-4</v>
      </c>
      <c r="L31" s="91">
        <f>J31/'סכום נכסי הקרן'!$C$42</f>
        <v>3.508216208078468E-5</v>
      </c>
    </row>
    <row r="32" spans="2:12">
      <c r="B32" s="88" t="s">
        <v>3598</v>
      </c>
      <c r="C32" s="88" t="s">
        <v>3609</v>
      </c>
      <c r="D32">
        <v>20</v>
      </c>
      <c r="E32" t="s">
        <v>207</v>
      </c>
      <c r="F32" t="s">
        <v>208</v>
      </c>
      <c r="G32" t="s">
        <v>116</v>
      </c>
      <c r="H32" s="91">
        <v>0</v>
      </c>
      <c r="I32" s="91">
        <v>0</v>
      </c>
      <c r="J32" s="92">
        <v>0.32517000000000001</v>
      </c>
      <c r="K32" s="91">
        <f t="shared" si="0"/>
        <v>8.119427626600774E-6</v>
      </c>
      <c r="L32" s="91">
        <f>J32/'סכום נכסי הקרן'!$C$42</f>
        <v>9.3864617046669332E-7</v>
      </c>
    </row>
    <row r="33" spans="2:12">
      <c r="B33" s="88" t="s">
        <v>3595</v>
      </c>
      <c r="C33" s="88" t="s">
        <v>3610</v>
      </c>
      <c r="D33">
        <v>12</v>
      </c>
      <c r="E33" t="s">
        <v>207</v>
      </c>
      <c r="F33" t="s">
        <v>208</v>
      </c>
      <c r="G33" t="s">
        <v>200</v>
      </c>
      <c r="H33" s="91">
        <v>0</v>
      </c>
      <c r="I33" s="91">
        <v>0</v>
      </c>
      <c r="J33" s="92">
        <v>0.32371</v>
      </c>
      <c r="K33" s="91">
        <f t="shared" si="0"/>
        <v>8.0829717286555843E-6</v>
      </c>
      <c r="L33" s="91">
        <f>J33/'סכום נכסי הקרן'!$C$42</f>
        <v>9.3443168755350518E-7</v>
      </c>
    </row>
    <row r="34" spans="2:12">
      <c r="B34" s="88" t="s">
        <v>3597</v>
      </c>
      <c r="C34" t="s">
        <v>3611</v>
      </c>
      <c r="D34">
        <v>10</v>
      </c>
      <c r="E34" t="s">
        <v>207</v>
      </c>
      <c r="F34" t="s">
        <v>208</v>
      </c>
      <c r="G34" t="s">
        <v>200</v>
      </c>
      <c r="H34" s="91">
        <v>0</v>
      </c>
      <c r="I34" s="91">
        <v>0</v>
      </c>
      <c r="J34" s="92">
        <v>0.16186</v>
      </c>
      <c r="K34" s="91">
        <f t="shared" si="0"/>
        <v>4.0416107132933586E-6</v>
      </c>
      <c r="L34" s="91">
        <f>J34/'סכום נכסי הקרן'!$C$42</f>
        <v>4.6723027693741425E-7</v>
      </c>
    </row>
    <row r="35" spans="2:12">
      <c r="B35" s="88" t="s">
        <v>3598</v>
      </c>
      <c r="C35" s="88" t="s">
        <v>3612</v>
      </c>
      <c r="D35">
        <v>20</v>
      </c>
      <c r="E35" t="s">
        <v>207</v>
      </c>
      <c r="F35" t="s">
        <v>208</v>
      </c>
      <c r="G35" t="s">
        <v>200</v>
      </c>
      <c r="H35" s="91">
        <v>0</v>
      </c>
      <c r="I35" s="91">
        <v>0</v>
      </c>
      <c r="J35" s="92">
        <v>5.595E-2</v>
      </c>
      <c r="K35" s="91">
        <f t="shared" si="0"/>
        <v>1.3970599246803619E-6</v>
      </c>
      <c r="L35" s="91">
        <f>J35/'סכום נכסי הקרן'!$C$42</f>
        <v>1.6150706780333822E-7</v>
      </c>
    </row>
    <row r="36" spans="2:12">
      <c r="B36" s="88" t="s">
        <v>3597</v>
      </c>
      <c r="C36" s="88" t="s">
        <v>3613</v>
      </c>
      <c r="D36">
        <v>10</v>
      </c>
      <c r="E36" t="s">
        <v>207</v>
      </c>
      <c r="F36" t="s">
        <v>208</v>
      </c>
      <c r="G36" t="s">
        <v>203</v>
      </c>
      <c r="H36" s="91">
        <v>0</v>
      </c>
      <c r="I36" s="91">
        <v>0</v>
      </c>
      <c r="J36" s="92">
        <v>0.25753912499999998</v>
      </c>
      <c r="K36" s="91">
        <f t="shared" si="0"/>
        <v>6.4306986697899254E-6</v>
      </c>
      <c r="L36" s="91">
        <f>J36/'סכום נכסי הקרן'!$C$42</f>
        <v>7.4342071355473449E-7</v>
      </c>
    </row>
    <row r="37" spans="2:12">
      <c r="B37" s="88" t="s">
        <v>3597</v>
      </c>
      <c r="C37" t="s">
        <v>3614</v>
      </c>
      <c r="D37">
        <v>10</v>
      </c>
      <c r="E37" t="s">
        <v>207</v>
      </c>
      <c r="F37" t="s">
        <v>208</v>
      </c>
      <c r="G37" t="s">
        <v>201</v>
      </c>
      <c r="H37" s="91">
        <v>0</v>
      </c>
      <c r="I37" s="91">
        <v>0</v>
      </c>
      <c r="J37" s="92">
        <v>3.4870101000000001E-2</v>
      </c>
      <c r="K37" s="91">
        <f t="shared" si="0"/>
        <v>8.7069920780440778E-7</v>
      </c>
      <c r="L37" s="91">
        <f>J37/'סכום נכסי הקרן'!$C$42</f>
        <v>1.0065715400386509E-7</v>
      </c>
    </row>
    <row r="38" spans="2:12">
      <c r="B38" s="88" t="s">
        <v>3593</v>
      </c>
      <c r="C38" s="88" t="s">
        <v>3615</v>
      </c>
      <c r="D38">
        <v>11</v>
      </c>
      <c r="E38" t="s">
        <v>207</v>
      </c>
      <c r="F38" t="s">
        <v>208</v>
      </c>
      <c r="G38" t="s">
        <v>113</v>
      </c>
      <c r="H38" s="91">
        <v>0</v>
      </c>
      <c r="I38" s="91">
        <v>0</v>
      </c>
      <c r="J38" s="92">
        <v>1.3500000000000001E-3</v>
      </c>
      <c r="K38" s="91">
        <f t="shared" si="0"/>
        <v>3.3709220702743318E-8</v>
      </c>
      <c r="L38" s="91">
        <f>J38/'סכום נכסי הקרן'!$C$42</f>
        <v>3.8969533786328264E-9</v>
      </c>
    </row>
    <row r="39" spans="2:12">
      <c r="B39" s="88" t="s">
        <v>3595</v>
      </c>
      <c r="C39" s="88" t="s">
        <v>3616</v>
      </c>
      <c r="D39">
        <v>12</v>
      </c>
      <c r="E39" t="s">
        <v>207</v>
      </c>
      <c r="F39" t="s">
        <v>208</v>
      </c>
      <c r="G39" t="s">
        <v>113</v>
      </c>
      <c r="H39" s="91">
        <v>4.5280000000000001E-2</v>
      </c>
      <c r="I39" s="91">
        <v>4.5280000000000001E-2</v>
      </c>
      <c r="J39" s="92">
        <v>1.1966700000000001</v>
      </c>
      <c r="K39" s="91">
        <f t="shared" si="0"/>
        <v>2.9880602324705075E-5</v>
      </c>
      <c r="L39" s="91">
        <f>J39/'סכום נכסי הקרן'!$C$42</f>
        <v>3.4543460737841067E-6</v>
      </c>
    </row>
    <row r="40" spans="2:12">
      <c r="B40" s="88" t="s">
        <v>3597</v>
      </c>
      <c r="C40" t="s">
        <v>217</v>
      </c>
      <c r="D40">
        <v>10</v>
      </c>
      <c r="E40" t="s">
        <v>207</v>
      </c>
      <c r="F40" t="s">
        <v>208</v>
      </c>
      <c r="G40" t="s">
        <v>113</v>
      </c>
      <c r="H40" s="91">
        <v>4.3729999999999998E-2</v>
      </c>
      <c r="I40" s="91">
        <v>4.3729999999999998E-2</v>
      </c>
      <c r="J40" s="92">
        <f>85.449457379+3.7865</f>
        <v>89.235957378999998</v>
      </c>
      <c r="K40" s="91">
        <f t="shared" si="0"/>
        <v>2.2282033940068942E-3</v>
      </c>
      <c r="L40" s="91">
        <f>J40/'סכום נכסי הקרן'!$C$42</f>
        <v>2.57591381928614E-4</v>
      </c>
    </row>
    <row r="41" spans="2:12">
      <c r="B41" s="88" t="s">
        <v>3598</v>
      </c>
      <c r="C41" s="88" t="s">
        <v>3617</v>
      </c>
      <c r="D41">
        <v>20</v>
      </c>
      <c r="E41" t="s">
        <v>207</v>
      </c>
      <c r="F41" t="s">
        <v>208</v>
      </c>
      <c r="G41" t="s">
        <v>113</v>
      </c>
      <c r="H41" s="91">
        <v>0</v>
      </c>
      <c r="I41" s="91">
        <v>0</v>
      </c>
      <c r="J41" s="92">
        <v>0.10990000000000001</v>
      </c>
      <c r="K41" s="91">
        <f t="shared" si="0"/>
        <v>2.7441802631344377E-6</v>
      </c>
      <c r="L41" s="91">
        <f>J41/'סכום נכסי הקרן'!$C$42</f>
        <v>3.1724087134203528E-7</v>
      </c>
    </row>
    <row r="42" spans="2:12">
      <c r="B42" s="88" t="s">
        <v>3597</v>
      </c>
      <c r="C42" t="s">
        <v>3618</v>
      </c>
      <c r="D42">
        <v>10</v>
      </c>
      <c r="E42" t="s">
        <v>207</v>
      </c>
      <c r="F42" t="s">
        <v>208</v>
      </c>
      <c r="G42" t="s">
        <v>199</v>
      </c>
      <c r="H42" s="91">
        <v>0</v>
      </c>
      <c r="I42" s="91">
        <v>0</v>
      </c>
      <c r="J42" s="92">
        <v>4.9822890000000002E-2</v>
      </c>
      <c r="K42" s="91">
        <f t="shared" si="0"/>
        <v>1.2440672555988912E-6</v>
      </c>
      <c r="L42" s="91">
        <f>J42/'סכום נכסי הקרן'!$C$42</f>
        <v>1.4382035519907529E-7</v>
      </c>
    </row>
    <row r="43" spans="2:12">
      <c r="B43" s="79" t="s">
        <v>218</v>
      </c>
      <c r="D43" s="16"/>
      <c r="I43" s="80">
        <v>0</v>
      </c>
      <c r="J43" s="81">
        <f>SUM(J44)</f>
        <v>0</v>
      </c>
      <c r="K43" s="80">
        <f t="shared" si="0"/>
        <v>0</v>
      </c>
      <c r="L43" s="80">
        <f>J43/'סכום נכסי הקרן'!$C$42</f>
        <v>0</v>
      </c>
    </row>
    <row r="44" spans="2:12">
      <c r="B44" t="s">
        <v>210</v>
      </c>
      <c r="C44" t="s">
        <v>210</v>
      </c>
      <c r="D44" s="16"/>
      <c r="E44" t="s">
        <v>210</v>
      </c>
      <c r="G44" t="s">
        <v>210</v>
      </c>
      <c r="H44" s="91">
        <v>0</v>
      </c>
      <c r="I44" s="91">
        <v>0</v>
      </c>
      <c r="J44" s="92">
        <v>0</v>
      </c>
      <c r="K44" s="91">
        <f t="shared" si="0"/>
        <v>0</v>
      </c>
      <c r="L44" s="91">
        <f>J44/'סכום נכסי הקרן'!$C$42</f>
        <v>0</v>
      </c>
    </row>
    <row r="45" spans="2:12">
      <c r="B45" s="79" t="s">
        <v>219</v>
      </c>
      <c r="D45" s="16"/>
      <c r="I45" s="80">
        <v>0</v>
      </c>
      <c r="J45" s="81">
        <v>0</v>
      </c>
      <c r="K45" s="80">
        <f t="shared" si="0"/>
        <v>0</v>
      </c>
      <c r="L45" s="80">
        <f>J45/'סכום נכסי הקרן'!$C$42</f>
        <v>0</v>
      </c>
    </row>
    <row r="46" spans="2:12">
      <c r="B46" t="s">
        <v>210</v>
      </c>
      <c r="C46" t="s">
        <v>210</v>
      </c>
      <c r="D46" s="16"/>
      <c r="E46" t="s">
        <v>210</v>
      </c>
      <c r="G46" t="s">
        <v>210</v>
      </c>
      <c r="H46" s="91">
        <v>0</v>
      </c>
      <c r="I46" s="91">
        <v>0</v>
      </c>
      <c r="J46" s="92">
        <v>0</v>
      </c>
      <c r="K46" s="91">
        <f t="shared" si="0"/>
        <v>0</v>
      </c>
      <c r="L46" s="91">
        <f>J46/'סכום נכסי הקרן'!$C$42</f>
        <v>0</v>
      </c>
    </row>
    <row r="47" spans="2:12">
      <c r="B47" s="79" t="s">
        <v>220</v>
      </c>
      <c r="D47" s="16"/>
      <c r="I47" s="80">
        <v>0</v>
      </c>
      <c r="J47" s="81">
        <v>0</v>
      </c>
      <c r="K47" s="80">
        <f t="shared" si="0"/>
        <v>0</v>
      </c>
      <c r="L47" s="80">
        <f>J47/'סכום נכסי הקרן'!$C$42</f>
        <v>0</v>
      </c>
    </row>
    <row r="48" spans="2:12">
      <c r="B48" t="s">
        <v>210</v>
      </c>
      <c r="C48" t="s">
        <v>210</v>
      </c>
      <c r="D48" s="16"/>
      <c r="E48" t="s">
        <v>210</v>
      </c>
      <c r="G48" t="s">
        <v>210</v>
      </c>
      <c r="H48" s="91">
        <v>0</v>
      </c>
      <c r="I48" s="91">
        <v>0</v>
      </c>
      <c r="J48" s="92">
        <v>0</v>
      </c>
      <c r="K48" s="91">
        <f t="shared" si="0"/>
        <v>0</v>
      </c>
      <c r="L48" s="91">
        <f>J48/'סכום נכסי הקרן'!$C$42</f>
        <v>0</v>
      </c>
    </row>
    <row r="49" spans="2:12">
      <c r="B49" s="79" t="s">
        <v>221</v>
      </c>
      <c r="D49" s="16"/>
      <c r="I49" s="80">
        <v>0</v>
      </c>
      <c r="J49" s="81">
        <v>0</v>
      </c>
      <c r="K49" s="80">
        <f t="shared" si="0"/>
        <v>0</v>
      </c>
      <c r="L49" s="80">
        <f>J49/'סכום נכסי הקרן'!$C$42</f>
        <v>0</v>
      </c>
    </row>
    <row r="50" spans="2:12">
      <c r="B50" t="s">
        <v>210</v>
      </c>
      <c r="C50" t="s">
        <v>210</v>
      </c>
      <c r="D50" s="16"/>
      <c r="E50" t="s">
        <v>210</v>
      </c>
      <c r="G50" t="s">
        <v>210</v>
      </c>
      <c r="H50" s="91">
        <v>0</v>
      </c>
      <c r="I50" s="91">
        <v>0</v>
      </c>
      <c r="J50" s="92">
        <v>0</v>
      </c>
      <c r="K50" s="91">
        <f t="shared" si="0"/>
        <v>0</v>
      </c>
      <c r="L50" s="91">
        <f>J50/'סכום נכסי הקרן'!$C$42</f>
        <v>0</v>
      </c>
    </row>
    <row r="51" spans="2:12">
      <c r="B51" s="79" t="s">
        <v>222</v>
      </c>
      <c r="D51" s="16"/>
      <c r="I51" s="80">
        <v>0</v>
      </c>
      <c r="J51" s="81">
        <f>SUM(J52)</f>
        <v>0</v>
      </c>
      <c r="K51" s="80">
        <f t="shared" si="0"/>
        <v>0</v>
      </c>
      <c r="L51" s="80">
        <f>J51/'סכום נכסי הקרן'!$C$42</f>
        <v>0</v>
      </c>
    </row>
    <row r="52" spans="2:12">
      <c r="B52" t="s">
        <v>210</v>
      </c>
      <c r="C52" t="s">
        <v>210</v>
      </c>
      <c r="D52" s="16"/>
      <c r="E52" t="s">
        <v>210</v>
      </c>
      <c r="G52" t="s">
        <v>210</v>
      </c>
      <c r="H52" s="91">
        <v>0</v>
      </c>
      <c r="I52" s="91">
        <v>0</v>
      </c>
      <c r="J52" s="92">
        <v>0</v>
      </c>
      <c r="K52" s="91">
        <f t="shared" si="0"/>
        <v>0</v>
      </c>
      <c r="L52" s="91">
        <f>J52/'סכום נכסי הקרן'!$C$42</f>
        <v>0</v>
      </c>
    </row>
    <row r="53" spans="2:12">
      <c r="B53" s="79" t="s">
        <v>223</v>
      </c>
      <c r="D53" s="16"/>
      <c r="I53" s="80">
        <v>0</v>
      </c>
      <c r="J53" s="81">
        <f>J54+J58</f>
        <v>2123.0545500000003</v>
      </c>
      <c r="K53" s="80">
        <f t="shared" si="0"/>
        <v>5.3012232881417341E-2</v>
      </c>
      <c r="L53" s="80">
        <f>J53/'סכום נכסי הקרן'!$C$42</f>
        <v>6.1284774826994778E-3</v>
      </c>
    </row>
    <row r="54" spans="2:12">
      <c r="B54" s="79" t="s">
        <v>224</v>
      </c>
      <c r="D54" s="16"/>
      <c r="I54" s="80">
        <v>0</v>
      </c>
      <c r="J54" s="81">
        <f>SUM(J55:J57)</f>
        <v>2123.0545500000003</v>
      </c>
      <c r="K54" s="80">
        <f t="shared" si="0"/>
        <v>5.3012232881417341E-2</v>
      </c>
      <c r="L54" s="80">
        <f>J54/'סכום נכסי הקרן'!$C$42</f>
        <v>6.1284774826994778E-3</v>
      </c>
    </row>
    <row r="55" spans="2:12">
      <c r="B55" s="88" t="s">
        <v>3619</v>
      </c>
      <c r="C55" s="88" t="s">
        <v>3620</v>
      </c>
      <c r="D55">
        <v>85</v>
      </c>
      <c r="E55" t="s">
        <v>972</v>
      </c>
      <c r="F55" t="s">
        <v>212</v>
      </c>
      <c r="G55" t="s">
        <v>110</v>
      </c>
      <c r="H55" s="91">
        <v>3.15E-2</v>
      </c>
      <c r="I55" s="91">
        <v>3.15E-2</v>
      </c>
      <c r="J55" s="92">
        <v>252.90501</v>
      </c>
      <c r="K55" s="91">
        <f t="shared" si="0"/>
        <v>6.3149857769774116E-3</v>
      </c>
      <c r="L55" s="91">
        <f>J55/'סכום נכסי הקרן'!$C$42</f>
        <v>7.3004372829086565E-4</v>
      </c>
    </row>
    <row r="56" spans="2:12">
      <c r="B56" s="88" t="s">
        <v>3619</v>
      </c>
      <c r="C56" s="88" t="s">
        <v>3621</v>
      </c>
      <c r="D56">
        <v>85</v>
      </c>
      <c r="E56" t="s">
        <v>972</v>
      </c>
      <c r="F56" t="s">
        <v>212</v>
      </c>
      <c r="G56" t="s">
        <v>106</v>
      </c>
      <c r="H56" s="91">
        <v>4.9799999999999997E-2</v>
      </c>
      <c r="I56" s="91">
        <v>4.9799999999999997E-2</v>
      </c>
      <c r="J56" s="92">
        <v>1816.8850500000001</v>
      </c>
      <c r="K56" s="91">
        <f t="shared" si="0"/>
        <v>4.5367243808862839E-2</v>
      </c>
      <c r="L56" s="91">
        <f>J56/'סכום נכסי הקרן'!$C$42</f>
        <v>5.2446787660629414E-3</v>
      </c>
    </row>
    <row r="57" spans="2:12">
      <c r="B57" s="88" t="s">
        <v>3619</v>
      </c>
      <c r="C57" s="88" t="s">
        <v>3622</v>
      </c>
      <c r="D57">
        <v>85</v>
      </c>
      <c r="E57" t="s">
        <v>972</v>
      </c>
      <c r="F57" t="s">
        <v>212</v>
      </c>
      <c r="G57" t="s">
        <v>200</v>
      </c>
      <c r="H57" s="91">
        <v>0</v>
      </c>
      <c r="I57" s="91">
        <v>0</v>
      </c>
      <c r="J57" s="92">
        <v>53.264489999999995</v>
      </c>
      <c r="K57" s="91">
        <f t="shared" si="0"/>
        <v>1.3300032955770847E-3</v>
      </c>
      <c r="L57" s="91">
        <f>J57/'סכום נכסי הקרן'!$C$42</f>
        <v>1.5375498834566988E-4</v>
      </c>
    </row>
    <row r="58" spans="2:12">
      <c r="B58" s="79" t="s">
        <v>222</v>
      </c>
      <c r="D58" s="16"/>
      <c r="I58" s="80">
        <v>0</v>
      </c>
      <c r="J58" s="81">
        <v>0</v>
      </c>
      <c r="K58" s="80">
        <f t="shared" si="0"/>
        <v>0</v>
      </c>
      <c r="L58" s="80">
        <f>J58/'סכום נכסי הקרן'!$C$42</f>
        <v>0</v>
      </c>
    </row>
    <row r="59" spans="2:12">
      <c r="B59" t="s">
        <v>210</v>
      </c>
      <c r="C59" t="s">
        <v>210</v>
      </c>
      <c r="D59" s="16"/>
      <c r="E59" t="s">
        <v>210</v>
      </c>
      <c r="G59" t="s">
        <v>210</v>
      </c>
      <c r="H59" s="91">
        <v>0</v>
      </c>
      <c r="I59" s="91">
        <v>0</v>
      </c>
      <c r="J59" s="92">
        <v>0</v>
      </c>
      <c r="K59" s="91">
        <f t="shared" si="0"/>
        <v>0</v>
      </c>
      <c r="L59" s="91">
        <f>J59/'סכום נכסי הקרן'!$C$42</f>
        <v>0</v>
      </c>
    </row>
    <row r="60" spans="2:12">
      <c r="B60" t="s">
        <v>225</v>
      </c>
      <c r="D60" s="16"/>
    </row>
    <row r="61" spans="2:12">
      <c r="D61" s="16"/>
    </row>
    <row r="62" spans="2:12">
      <c r="D62" s="16"/>
    </row>
    <row r="63" spans="2:12">
      <c r="D63" s="16"/>
    </row>
    <row r="64" spans="2:12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5">
      <c r="D497" s="16"/>
    </row>
    <row r="498" spans="4:5">
      <c r="D498" s="16"/>
    </row>
    <row r="499" spans="4:5">
      <c r="D499" s="16"/>
    </row>
    <row r="500" spans="4:5">
      <c r="D500" s="16"/>
    </row>
    <row r="501" spans="4:5">
      <c r="E501" s="15"/>
    </row>
  </sheetData>
  <mergeCells count="1">
    <mergeCell ref="B7:L7"/>
  </mergeCells>
  <dataValidations count="1">
    <dataValidation allowBlank="1" showInputMessage="1" showErrorMessage="1" sqref="E11 C1:C4" xr:uid="{30502B1E-DD0F-41F5-8CAD-BA78599DDB58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43"/>
    <pageSetUpPr fitToPage="1"/>
  </sheetPr>
  <dimension ref="B1:AW53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 s="1" customFormat="1">
      <c r="B1" s="2" t="s">
        <v>0</v>
      </c>
      <c r="C1" s="87">
        <v>45106</v>
      </c>
    </row>
    <row r="2" spans="2:49" s="1" customFormat="1">
      <c r="B2" s="2" t="s">
        <v>1</v>
      </c>
      <c r="C2" s="12" t="s">
        <v>3591</v>
      </c>
    </row>
    <row r="3" spans="2:49" s="1" customFormat="1">
      <c r="B3" s="2" t="s">
        <v>2</v>
      </c>
      <c r="C3" s="88" t="s">
        <v>3592</v>
      </c>
    </row>
    <row r="4" spans="2:49" s="1" customFormat="1">
      <c r="B4" s="2" t="s">
        <v>3</v>
      </c>
      <c r="C4" s="89" t="s">
        <v>197</v>
      </c>
    </row>
    <row r="6" spans="2:49" ht="26.25" customHeight="1">
      <c r="B6" s="110" t="s">
        <v>136</v>
      </c>
      <c r="C6" s="111"/>
      <c r="D6" s="111"/>
      <c r="E6" s="111"/>
      <c r="F6" s="111"/>
      <c r="G6" s="111"/>
      <c r="H6" s="111"/>
      <c r="I6" s="111"/>
      <c r="J6" s="111"/>
      <c r="K6" s="112"/>
    </row>
    <row r="7" spans="2:49" ht="26.25" customHeight="1">
      <c r="B7" s="110" t="s">
        <v>143</v>
      </c>
      <c r="C7" s="111"/>
      <c r="D7" s="111"/>
      <c r="E7" s="111"/>
      <c r="F7" s="111"/>
      <c r="G7" s="111"/>
      <c r="H7" s="111"/>
      <c r="I7" s="111"/>
      <c r="J7" s="111"/>
      <c r="K7" s="112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56079842.869999997</v>
      </c>
      <c r="H11" s="7"/>
      <c r="I11" s="75">
        <v>-1341.1173288731384</v>
      </c>
      <c r="J11" s="76">
        <v>1</v>
      </c>
      <c r="K11" s="76">
        <v>-3.8999999999999998E-3</v>
      </c>
      <c r="AW11" s="16"/>
    </row>
    <row r="12" spans="2:49">
      <c r="B12" s="79" t="s">
        <v>204</v>
      </c>
      <c r="C12" s="16"/>
      <c r="D12" s="16"/>
      <c r="G12" s="81">
        <v>52833967.219999999</v>
      </c>
      <c r="I12" s="81">
        <v>-2065.9299360009854</v>
      </c>
      <c r="J12" s="80">
        <v>1.5405</v>
      </c>
      <c r="K12" s="80">
        <v>-6.0000000000000001E-3</v>
      </c>
    </row>
    <row r="13" spans="2:49">
      <c r="B13" s="79" t="s">
        <v>2151</v>
      </c>
      <c r="C13" s="16"/>
      <c r="D13" s="16"/>
      <c r="G13" s="81">
        <v>1122308.32</v>
      </c>
      <c r="I13" s="81">
        <v>-46.350857526299997</v>
      </c>
      <c r="J13" s="80">
        <v>3.4599999999999999E-2</v>
      </c>
      <c r="K13" s="80">
        <v>-1E-4</v>
      </c>
    </row>
    <row r="14" spans="2:49">
      <c r="B14" t="s">
        <v>2624</v>
      </c>
      <c r="C14" t="s">
        <v>2625</v>
      </c>
      <c r="D14" t="s">
        <v>123</v>
      </c>
      <c r="E14" t="s">
        <v>102</v>
      </c>
      <c r="F14" t="s">
        <v>498</v>
      </c>
      <c r="G14" s="77">
        <v>56081.07</v>
      </c>
      <c r="H14" s="77">
        <v>-3.7968000000000002</v>
      </c>
      <c r="I14" s="77">
        <v>-2.1292860657600001</v>
      </c>
      <c r="J14" s="78">
        <v>1.6000000000000001E-3</v>
      </c>
      <c r="K14" s="78">
        <v>0</v>
      </c>
    </row>
    <row r="15" spans="2:49">
      <c r="B15" t="s">
        <v>2624</v>
      </c>
      <c r="C15" t="s">
        <v>2626</v>
      </c>
      <c r="D15" t="s">
        <v>123</v>
      </c>
      <c r="E15" t="s">
        <v>102</v>
      </c>
      <c r="F15" t="s">
        <v>265</v>
      </c>
      <c r="G15" s="77">
        <v>58303.09</v>
      </c>
      <c r="H15" s="77">
        <v>-3.0135000000000001</v>
      </c>
      <c r="I15" s="77">
        <v>-1.75696361715</v>
      </c>
      <c r="J15" s="78">
        <v>1.2999999999999999E-3</v>
      </c>
      <c r="K15" s="78">
        <v>0</v>
      </c>
    </row>
    <row r="16" spans="2:49">
      <c r="B16" t="s">
        <v>2627</v>
      </c>
      <c r="C16" t="s">
        <v>2628</v>
      </c>
      <c r="D16" t="s">
        <v>123</v>
      </c>
      <c r="E16" t="s">
        <v>102</v>
      </c>
      <c r="F16" t="s">
        <v>271</v>
      </c>
      <c r="G16" s="77">
        <v>197482.36</v>
      </c>
      <c r="H16" s="77">
        <v>-5.9061000000000003</v>
      </c>
      <c r="I16" s="77">
        <v>-11.663505663960001</v>
      </c>
      <c r="J16" s="78">
        <v>8.6999999999999994E-3</v>
      </c>
      <c r="K16" s="78">
        <v>0</v>
      </c>
    </row>
    <row r="17" spans="2:11">
      <c r="B17" t="s">
        <v>2627</v>
      </c>
      <c r="C17" t="s">
        <v>2629</v>
      </c>
      <c r="D17" t="s">
        <v>123</v>
      </c>
      <c r="E17" t="s">
        <v>102</v>
      </c>
      <c r="F17" t="s">
        <v>262</v>
      </c>
      <c r="G17" s="77">
        <v>207470.57</v>
      </c>
      <c r="H17" s="77">
        <v>-20.2544</v>
      </c>
      <c r="I17" s="77">
        <v>-42.021919130080001</v>
      </c>
      <c r="J17" s="78">
        <v>3.1300000000000001E-2</v>
      </c>
      <c r="K17" s="78">
        <v>-1E-4</v>
      </c>
    </row>
    <row r="18" spans="2:11">
      <c r="B18" t="s">
        <v>2627</v>
      </c>
      <c r="C18" t="s">
        <v>2630</v>
      </c>
      <c r="D18" t="s">
        <v>123</v>
      </c>
      <c r="E18" t="s">
        <v>102</v>
      </c>
      <c r="F18" t="s">
        <v>265</v>
      </c>
      <c r="G18" s="77">
        <v>49860.42</v>
      </c>
      <c r="H18" s="77">
        <v>18.036999999999999</v>
      </c>
      <c r="I18" s="77">
        <v>8.9933239553999993</v>
      </c>
      <c r="J18" s="78">
        <v>-6.7000000000000002E-3</v>
      </c>
      <c r="K18" s="78">
        <v>0</v>
      </c>
    </row>
    <row r="19" spans="2:11">
      <c r="B19" t="s">
        <v>2631</v>
      </c>
      <c r="C19" t="s">
        <v>2632</v>
      </c>
      <c r="D19" t="s">
        <v>123</v>
      </c>
      <c r="E19" t="s">
        <v>102</v>
      </c>
      <c r="F19" t="s">
        <v>262</v>
      </c>
      <c r="G19" s="77">
        <v>143552.56</v>
      </c>
      <c r="H19" s="77">
        <v>30.247</v>
      </c>
      <c r="I19" s="77">
        <v>43.420342823200002</v>
      </c>
      <c r="J19" s="78">
        <v>-3.2399999999999998E-2</v>
      </c>
      <c r="K19" s="78">
        <v>1E-4</v>
      </c>
    </row>
    <row r="20" spans="2:11">
      <c r="B20" t="s">
        <v>2631</v>
      </c>
      <c r="C20" t="s">
        <v>2633</v>
      </c>
      <c r="D20" t="s">
        <v>123</v>
      </c>
      <c r="E20" t="s">
        <v>102</v>
      </c>
      <c r="F20" t="s">
        <v>262</v>
      </c>
      <c r="G20" s="77">
        <v>124653.51</v>
      </c>
      <c r="H20" s="77">
        <v>-34.604799999999997</v>
      </c>
      <c r="I20" s="77">
        <v>-43.136097828479997</v>
      </c>
      <c r="J20" s="78">
        <v>3.2199999999999999E-2</v>
      </c>
      <c r="K20" s="78">
        <v>-1E-4</v>
      </c>
    </row>
    <row r="21" spans="2:11">
      <c r="B21" t="s">
        <v>2634</v>
      </c>
      <c r="C21" t="s">
        <v>2635</v>
      </c>
      <c r="D21" t="s">
        <v>123</v>
      </c>
      <c r="E21" t="s">
        <v>102</v>
      </c>
      <c r="F21" t="s">
        <v>277</v>
      </c>
      <c r="G21" s="77">
        <v>122153.53</v>
      </c>
      <c r="H21" s="77">
        <v>1.5334000000000001</v>
      </c>
      <c r="I21" s="77">
        <v>1.8731022290199999</v>
      </c>
      <c r="J21" s="78">
        <v>-1.4E-3</v>
      </c>
      <c r="K21" s="78">
        <v>0</v>
      </c>
    </row>
    <row r="22" spans="2:11">
      <c r="B22" t="s">
        <v>2636</v>
      </c>
      <c r="C22" t="s">
        <v>2637</v>
      </c>
      <c r="D22" t="s">
        <v>123</v>
      </c>
      <c r="E22" t="s">
        <v>102</v>
      </c>
      <c r="F22" t="s">
        <v>255</v>
      </c>
      <c r="G22" s="77">
        <v>162751.21</v>
      </c>
      <c r="H22" s="77">
        <v>4.3099999999999999E-2</v>
      </c>
      <c r="I22" s="77">
        <v>7.0145771509999996E-2</v>
      </c>
      <c r="J22" s="78">
        <v>-1E-4</v>
      </c>
      <c r="K22" s="78">
        <v>0</v>
      </c>
    </row>
    <row r="23" spans="2:11">
      <c r="B23" s="79" t="s">
        <v>2160</v>
      </c>
      <c r="C23" s="16"/>
      <c r="D23" s="16"/>
      <c r="G23" s="81">
        <v>47818502.939999998</v>
      </c>
      <c r="I23" s="81">
        <v>-1624.5117176335882</v>
      </c>
      <c r="J23" s="80">
        <v>1.2113</v>
      </c>
      <c r="K23" s="80">
        <v>-4.7000000000000002E-3</v>
      </c>
    </row>
    <row r="24" spans="2:11">
      <c r="B24" t="s">
        <v>2638</v>
      </c>
      <c r="C24" t="s">
        <v>2639</v>
      </c>
      <c r="D24" t="s">
        <v>123</v>
      </c>
      <c r="E24" t="s">
        <v>106</v>
      </c>
      <c r="F24" t="s">
        <v>274</v>
      </c>
      <c r="G24" s="77">
        <v>40056.120000000003</v>
      </c>
      <c r="H24" s="77">
        <v>0.1666</v>
      </c>
      <c r="I24" s="77">
        <v>0.24638006693664</v>
      </c>
      <c r="J24" s="78">
        <v>-2.0000000000000001E-4</v>
      </c>
      <c r="K24" s="78">
        <v>0</v>
      </c>
    </row>
    <row r="25" spans="2:11">
      <c r="B25" t="s">
        <v>2638</v>
      </c>
      <c r="C25" t="s">
        <v>2640</v>
      </c>
      <c r="D25" t="s">
        <v>123</v>
      </c>
      <c r="E25" t="s">
        <v>106</v>
      </c>
      <c r="F25" t="s">
        <v>274</v>
      </c>
      <c r="G25" s="77">
        <v>46732.14</v>
      </c>
      <c r="H25" s="77">
        <v>2.8400000000000002E-2</v>
      </c>
      <c r="I25" s="77">
        <v>4.8999957289920001E-2</v>
      </c>
      <c r="J25" s="78">
        <v>0</v>
      </c>
      <c r="K25" s="78">
        <v>0</v>
      </c>
    </row>
    <row r="26" spans="2:11">
      <c r="B26" t="s">
        <v>2638</v>
      </c>
      <c r="C26" t="s">
        <v>2641</v>
      </c>
      <c r="D26" t="s">
        <v>123</v>
      </c>
      <c r="E26" t="s">
        <v>106</v>
      </c>
      <c r="F26" t="s">
        <v>277</v>
      </c>
      <c r="G26" s="77">
        <v>126844.38</v>
      </c>
      <c r="H26" s="77">
        <v>0.42770000000000002</v>
      </c>
      <c r="I26" s="77">
        <v>2.00295952175592</v>
      </c>
      <c r="J26" s="78">
        <v>-1.5E-3</v>
      </c>
      <c r="K26" s="78">
        <v>0</v>
      </c>
    </row>
    <row r="27" spans="2:11">
      <c r="B27" t="s">
        <v>2638</v>
      </c>
      <c r="C27" t="s">
        <v>2642</v>
      </c>
      <c r="D27" t="s">
        <v>123</v>
      </c>
      <c r="E27" t="s">
        <v>106</v>
      </c>
      <c r="F27" t="s">
        <v>277</v>
      </c>
      <c r="G27" s="77">
        <v>42227.15</v>
      </c>
      <c r="H27" s="77">
        <v>4.3099999999999999E-2</v>
      </c>
      <c r="I27" s="77">
        <v>6.7194036891799994E-2</v>
      </c>
      <c r="J27" s="78">
        <v>-1E-4</v>
      </c>
      <c r="K27" s="78">
        <v>0</v>
      </c>
    </row>
    <row r="28" spans="2:11">
      <c r="B28" t="s">
        <v>2638</v>
      </c>
      <c r="C28" t="s">
        <v>2643</v>
      </c>
      <c r="D28" t="s">
        <v>123</v>
      </c>
      <c r="E28" t="s">
        <v>106</v>
      </c>
      <c r="F28" t="s">
        <v>277</v>
      </c>
      <c r="G28" s="77">
        <v>28714.46</v>
      </c>
      <c r="H28" s="77">
        <v>0.52249999999999996</v>
      </c>
      <c r="I28" s="77">
        <v>0.55392203352199998</v>
      </c>
      <c r="J28" s="78">
        <v>-4.0000000000000002E-4</v>
      </c>
      <c r="K28" s="78">
        <v>0</v>
      </c>
    </row>
    <row r="29" spans="2:11">
      <c r="B29" t="s">
        <v>2644</v>
      </c>
      <c r="C29" t="s">
        <v>2645</v>
      </c>
      <c r="D29" t="s">
        <v>123</v>
      </c>
      <c r="E29" t="s">
        <v>106</v>
      </c>
      <c r="F29" t="s">
        <v>274</v>
      </c>
      <c r="G29" s="77">
        <v>66760.2</v>
      </c>
      <c r="H29" s="77">
        <v>0.58909999999999996</v>
      </c>
      <c r="I29" s="77">
        <v>1.4520057766343999</v>
      </c>
      <c r="J29" s="78">
        <v>-1.1000000000000001E-3</v>
      </c>
      <c r="K29" s="78">
        <v>0</v>
      </c>
    </row>
    <row r="30" spans="2:11">
      <c r="B30" t="s">
        <v>2646</v>
      </c>
      <c r="C30" t="s">
        <v>2647</v>
      </c>
      <c r="D30" t="s">
        <v>123</v>
      </c>
      <c r="E30" t="s">
        <v>106</v>
      </c>
      <c r="F30" t="s">
        <v>277</v>
      </c>
      <c r="G30" s="77">
        <v>53408.160000000003</v>
      </c>
      <c r="H30" s="77">
        <v>2.6225000000000001</v>
      </c>
      <c r="I30" s="77">
        <v>5.1711222532320003</v>
      </c>
      <c r="J30" s="78">
        <v>-3.8999999999999998E-3</v>
      </c>
      <c r="K30" s="78">
        <v>0</v>
      </c>
    </row>
    <row r="31" spans="2:11">
      <c r="B31" t="s">
        <v>2648</v>
      </c>
      <c r="C31" t="s">
        <v>2649</v>
      </c>
      <c r="D31" t="s">
        <v>123</v>
      </c>
      <c r="E31" t="s">
        <v>106</v>
      </c>
      <c r="F31" t="s">
        <v>277</v>
      </c>
      <c r="G31" s="77">
        <v>53408.160000000003</v>
      </c>
      <c r="H31" s="77">
        <v>2.6036999999999999</v>
      </c>
      <c r="I31" s="77">
        <v>5.13405186300864</v>
      </c>
      <c r="J31" s="78">
        <v>-3.8E-3</v>
      </c>
      <c r="K31" s="78">
        <v>0</v>
      </c>
    </row>
    <row r="32" spans="2:11">
      <c r="B32" t="s">
        <v>2650</v>
      </c>
      <c r="C32" t="s">
        <v>2651</v>
      </c>
      <c r="D32" t="s">
        <v>123</v>
      </c>
      <c r="E32" t="s">
        <v>106</v>
      </c>
      <c r="F32" t="s">
        <v>277</v>
      </c>
      <c r="G32" s="77">
        <v>99063.58</v>
      </c>
      <c r="H32" s="77">
        <v>0.89990000000000003</v>
      </c>
      <c r="I32" s="77">
        <v>3.2913188935026398</v>
      </c>
      <c r="J32" s="78">
        <v>-2.5000000000000001E-3</v>
      </c>
      <c r="K32" s="78">
        <v>0</v>
      </c>
    </row>
    <row r="33" spans="2:11">
      <c r="B33" t="s">
        <v>2652</v>
      </c>
      <c r="C33" t="s">
        <v>2653</v>
      </c>
      <c r="D33" t="s">
        <v>123</v>
      </c>
      <c r="E33" t="s">
        <v>106</v>
      </c>
      <c r="F33" t="s">
        <v>277</v>
      </c>
      <c r="G33" s="77">
        <v>66760.2</v>
      </c>
      <c r="H33" s="77">
        <v>2.8969999999999998</v>
      </c>
      <c r="I33" s="77">
        <v>7.1404867338480003</v>
      </c>
      <c r="J33" s="78">
        <v>-5.3E-3</v>
      </c>
      <c r="K33" s="78">
        <v>0</v>
      </c>
    </row>
    <row r="34" spans="2:11">
      <c r="B34" t="s">
        <v>2654</v>
      </c>
      <c r="C34" t="s">
        <v>2655</v>
      </c>
      <c r="D34" t="s">
        <v>123</v>
      </c>
      <c r="E34" t="s">
        <v>106</v>
      </c>
      <c r="F34" t="s">
        <v>277</v>
      </c>
      <c r="G34" s="77">
        <v>64369.25</v>
      </c>
      <c r="H34" s="77">
        <v>1.8345</v>
      </c>
      <c r="I34" s="77">
        <v>4.3597125664950003</v>
      </c>
      <c r="J34" s="78">
        <v>-3.3E-3</v>
      </c>
      <c r="K34" s="78">
        <v>0</v>
      </c>
    </row>
    <row r="35" spans="2:11">
      <c r="B35" t="s">
        <v>2654</v>
      </c>
      <c r="C35" t="s">
        <v>2656</v>
      </c>
      <c r="D35" t="s">
        <v>123</v>
      </c>
      <c r="E35" t="s">
        <v>106</v>
      </c>
      <c r="F35" t="s">
        <v>277</v>
      </c>
      <c r="G35" s="77">
        <v>66760.2</v>
      </c>
      <c r="H35" s="77">
        <v>2.9531000000000001</v>
      </c>
      <c r="I35" s="77">
        <v>7.2787612612104002</v>
      </c>
      <c r="J35" s="78">
        <v>-5.4000000000000003E-3</v>
      </c>
      <c r="K35" s="78">
        <v>0</v>
      </c>
    </row>
    <row r="36" spans="2:11">
      <c r="B36" t="s">
        <v>2657</v>
      </c>
      <c r="C36" t="s">
        <v>2658</v>
      </c>
      <c r="D36" t="s">
        <v>123</v>
      </c>
      <c r="E36" t="s">
        <v>106</v>
      </c>
      <c r="F36" t="s">
        <v>277</v>
      </c>
      <c r="G36" s="77">
        <v>16890.86</v>
      </c>
      <c r="H36" s="77">
        <v>2.7726000000000002</v>
      </c>
      <c r="I36" s="77">
        <v>1.7290226142571199</v>
      </c>
      <c r="J36" s="78">
        <v>-1.2999999999999999E-3</v>
      </c>
      <c r="K36" s="78">
        <v>0</v>
      </c>
    </row>
    <row r="37" spans="2:11">
      <c r="B37" t="s">
        <v>2659</v>
      </c>
      <c r="C37" t="s">
        <v>2660</v>
      </c>
      <c r="D37" t="s">
        <v>123</v>
      </c>
      <c r="E37" t="s">
        <v>106</v>
      </c>
      <c r="F37" t="s">
        <v>274</v>
      </c>
      <c r="G37" s="77">
        <v>80112.240000000005</v>
      </c>
      <c r="H37" s="77">
        <v>1.6302000000000001</v>
      </c>
      <c r="I37" s="77">
        <v>4.8217141070841603</v>
      </c>
      <c r="J37" s="78">
        <v>-3.5999999999999999E-3</v>
      </c>
      <c r="K37" s="78">
        <v>0</v>
      </c>
    </row>
    <row r="38" spans="2:11">
      <c r="B38" t="s">
        <v>2661</v>
      </c>
      <c r="C38" t="s">
        <v>2662</v>
      </c>
      <c r="D38" t="s">
        <v>123</v>
      </c>
      <c r="E38" t="s">
        <v>106</v>
      </c>
      <c r="F38" t="s">
        <v>277</v>
      </c>
      <c r="G38" s="77">
        <v>53408.160000000003</v>
      </c>
      <c r="H38" s="77">
        <v>2.4165000000000001</v>
      </c>
      <c r="I38" s="77">
        <v>4.7649254241888004</v>
      </c>
      <c r="J38" s="78">
        <v>-3.5999999999999999E-3</v>
      </c>
      <c r="K38" s="78">
        <v>0</v>
      </c>
    </row>
    <row r="39" spans="2:11">
      <c r="B39" t="s">
        <v>2663</v>
      </c>
      <c r="C39" t="s">
        <v>2664</v>
      </c>
      <c r="D39" t="s">
        <v>123</v>
      </c>
      <c r="E39" t="s">
        <v>106</v>
      </c>
      <c r="F39" t="s">
        <v>277</v>
      </c>
      <c r="G39" s="77">
        <v>91210.64</v>
      </c>
      <c r="H39" s="77">
        <v>-1.0608</v>
      </c>
      <c r="I39" s="77">
        <v>-3.5722406359910401</v>
      </c>
      <c r="J39" s="78">
        <v>2.7000000000000001E-3</v>
      </c>
      <c r="K39" s="78">
        <v>0</v>
      </c>
    </row>
    <row r="40" spans="2:11">
      <c r="B40" t="s">
        <v>2665</v>
      </c>
      <c r="C40" t="s">
        <v>2666</v>
      </c>
      <c r="D40" t="s">
        <v>123</v>
      </c>
      <c r="E40" t="s">
        <v>106</v>
      </c>
      <c r="F40" t="s">
        <v>277</v>
      </c>
      <c r="G40" s="77">
        <v>66760.2</v>
      </c>
      <c r="H40" s="77">
        <v>2.4178000000000002</v>
      </c>
      <c r="I40" s="77">
        <v>5.9593610027952</v>
      </c>
      <c r="J40" s="78">
        <v>-4.4000000000000003E-3</v>
      </c>
      <c r="K40" s="78">
        <v>0</v>
      </c>
    </row>
    <row r="41" spans="2:11">
      <c r="B41" t="s">
        <v>2667</v>
      </c>
      <c r="C41" t="s">
        <v>2668</v>
      </c>
      <c r="D41" t="s">
        <v>123</v>
      </c>
      <c r="E41" t="s">
        <v>106</v>
      </c>
      <c r="F41" t="s">
        <v>274</v>
      </c>
      <c r="G41" s="77">
        <v>46732.14</v>
      </c>
      <c r="H41" s="77">
        <v>1.5699000000000001</v>
      </c>
      <c r="I41" s="77">
        <v>2.70862792075512</v>
      </c>
      <c r="J41" s="78">
        <v>-2E-3</v>
      </c>
      <c r="K41" s="78">
        <v>0</v>
      </c>
    </row>
    <row r="42" spans="2:11">
      <c r="B42" t="s">
        <v>2669</v>
      </c>
      <c r="C42" t="s">
        <v>2670</v>
      </c>
      <c r="D42" t="s">
        <v>123</v>
      </c>
      <c r="E42" t="s">
        <v>106</v>
      </c>
      <c r="F42" t="s">
        <v>277</v>
      </c>
      <c r="G42" s="77">
        <v>177582.13</v>
      </c>
      <c r="H42" s="77">
        <v>2.354199999999997</v>
      </c>
      <c r="I42" s="77">
        <v>15.434917358466301</v>
      </c>
      <c r="J42" s="78">
        <v>-1.15E-2</v>
      </c>
      <c r="K42" s="78">
        <v>0</v>
      </c>
    </row>
    <row r="43" spans="2:11">
      <c r="B43" t="s">
        <v>2671</v>
      </c>
      <c r="C43" t="s">
        <v>2672</v>
      </c>
      <c r="D43" t="s">
        <v>123</v>
      </c>
      <c r="E43" t="s">
        <v>106</v>
      </c>
      <c r="F43" t="s">
        <v>277</v>
      </c>
      <c r="G43" s="77">
        <v>40056.120000000003</v>
      </c>
      <c r="H43" s="77">
        <v>3.4582000000000002</v>
      </c>
      <c r="I43" s="77">
        <v>5.1142349788732799</v>
      </c>
      <c r="J43" s="78">
        <v>-3.8E-3</v>
      </c>
      <c r="K43" s="78">
        <v>0</v>
      </c>
    </row>
    <row r="44" spans="2:11">
      <c r="B44" t="s">
        <v>2671</v>
      </c>
      <c r="C44" t="s">
        <v>2673</v>
      </c>
      <c r="D44" t="s">
        <v>123</v>
      </c>
      <c r="E44" t="s">
        <v>106</v>
      </c>
      <c r="F44" t="s">
        <v>277</v>
      </c>
      <c r="G44" s="77">
        <v>40056.120000000003</v>
      </c>
      <c r="H44" s="77">
        <v>3.5882000000000001</v>
      </c>
      <c r="I44" s="77">
        <v>5.3064883324252801</v>
      </c>
      <c r="J44" s="78">
        <v>-4.0000000000000001E-3</v>
      </c>
      <c r="K44" s="78">
        <v>0</v>
      </c>
    </row>
    <row r="45" spans="2:11">
      <c r="B45" t="s">
        <v>2671</v>
      </c>
      <c r="C45" t="s">
        <v>2674</v>
      </c>
      <c r="D45" t="s">
        <v>123</v>
      </c>
      <c r="E45" t="s">
        <v>106</v>
      </c>
      <c r="F45" t="s">
        <v>277</v>
      </c>
      <c r="G45" s="77">
        <v>106816.32000000001</v>
      </c>
      <c r="H45" s="77">
        <v>2.0768</v>
      </c>
      <c r="I45" s="77">
        <v>8.1901900442419198</v>
      </c>
      <c r="J45" s="78">
        <v>-6.1000000000000004E-3</v>
      </c>
      <c r="K45" s="78">
        <v>0</v>
      </c>
    </row>
    <row r="46" spans="2:11">
      <c r="B46" t="s">
        <v>2675</v>
      </c>
      <c r="C46" t="s">
        <v>2676</v>
      </c>
      <c r="D46" t="s">
        <v>123</v>
      </c>
      <c r="E46" t="s">
        <v>106</v>
      </c>
      <c r="F46" t="s">
        <v>277</v>
      </c>
      <c r="G46" s="77">
        <v>106816.32000000001</v>
      </c>
      <c r="H46" s="77">
        <v>2.96409999999999</v>
      </c>
      <c r="I46" s="77">
        <v>11.689398261815001</v>
      </c>
      <c r="J46" s="78">
        <v>-8.6999999999999994E-3</v>
      </c>
      <c r="K46" s="78">
        <v>0</v>
      </c>
    </row>
    <row r="47" spans="2:11">
      <c r="B47" t="s">
        <v>2675</v>
      </c>
      <c r="C47" t="s">
        <v>2677</v>
      </c>
      <c r="D47" t="s">
        <v>123</v>
      </c>
      <c r="E47" t="s">
        <v>106</v>
      </c>
      <c r="F47" t="s">
        <v>277</v>
      </c>
      <c r="G47" s="77">
        <v>53408.160000000003</v>
      </c>
      <c r="H47" s="77">
        <v>2.9641000000000002</v>
      </c>
      <c r="I47" s="77">
        <v>5.8446991309075198</v>
      </c>
      <c r="J47" s="78">
        <v>-4.4000000000000003E-3</v>
      </c>
      <c r="K47" s="78">
        <v>0</v>
      </c>
    </row>
    <row r="48" spans="2:11">
      <c r="B48" t="s">
        <v>2675</v>
      </c>
      <c r="C48" t="s">
        <v>2678</v>
      </c>
      <c r="D48" t="s">
        <v>123</v>
      </c>
      <c r="E48" t="s">
        <v>106</v>
      </c>
      <c r="F48" t="s">
        <v>277</v>
      </c>
      <c r="G48" s="77">
        <v>113492.34</v>
      </c>
      <c r="H48" s="77">
        <v>2.0701999999999998</v>
      </c>
      <c r="I48" s="77">
        <v>8.6744220165345602</v>
      </c>
      <c r="J48" s="78">
        <v>-6.4999999999999997E-3</v>
      </c>
      <c r="K48" s="78">
        <v>0</v>
      </c>
    </row>
    <row r="49" spans="2:11">
      <c r="B49" t="s">
        <v>2675</v>
      </c>
      <c r="C49" t="s">
        <v>2679</v>
      </c>
      <c r="D49" t="s">
        <v>123</v>
      </c>
      <c r="E49" t="s">
        <v>106</v>
      </c>
      <c r="F49" t="s">
        <v>277</v>
      </c>
      <c r="G49" s="77">
        <v>126844.38</v>
      </c>
      <c r="H49" s="77">
        <v>2.0701999999999998</v>
      </c>
      <c r="I49" s="77">
        <v>9.6949422537739203</v>
      </c>
      <c r="J49" s="78">
        <v>-7.1999999999999998E-3</v>
      </c>
      <c r="K49" s="78">
        <v>0</v>
      </c>
    </row>
    <row r="50" spans="2:11">
      <c r="B50" t="s">
        <v>2680</v>
      </c>
      <c r="C50" t="s">
        <v>2681</v>
      </c>
      <c r="D50" t="s">
        <v>123</v>
      </c>
      <c r="E50" t="s">
        <v>102</v>
      </c>
      <c r="F50" t="s">
        <v>265</v>
      </c>
      <c r="G50" s="77">
        <v>579875.89</v>
      </c>
      <c r="H50" s="77">
        <v>-4.8510999999999997</v>
      </c>
      <c r="I50" s="77">
        <v>-28.130359299790001</v>
      </c>
      <c r="J50" s="78">
        <v>2.1000000000000001E-2</v>
      </c>
      <c r="K50" s="78">
        <v>-1E-4</v>
      </c>
    </row>
    <row r="51" spans="2:11">
      <c r="B51" t="s">
        <v>2680</v>
      </c>
      <c r="C51" t="s">
        <v>2682</v>
      </c>
      <c r="D51" t="s">
        <v>123</v>
      </c>
      <c r="E51" t="s">
        <v>102</v>
      </c>
      <c r="F51" t="s">
        <v>265</v>
      </c>
      <c r="G51" s="77">
        <v>233794.22</v>
      </c>
      <c r="H51" s="77">
        <v>-4.8630000000000004</v>
      </c>
      <c r="I51" s="77">
        <v>-11.3694129186</v>
      </c>
      <c r="J51" s="78">
        <v>8.5000000000000006E-3</v>
      </c>
      <c r="K51" s="78">
        <v>0</v>
      </c>
    </row>
    <row r="52" spans="2:11">
      <c r="B52" t="s">
        <v>2683</v>
      </c>
      <c r="C52" t="s">
        <v>2684</v>
      </c>
      <c r="D52" t="s">
        <v>123</v>
      </c>
      <c r="E52" t="s">
        <v>102</v>
      </c>
      <c r="F52" t="s">
        <v>265</v>
      </c>
      <c r="G52" s="77">
        <v>425280.17</v>
      </c>
      <c r="H52" s="77">
        <v>-4.4904000000000002</v>
      </c>
      <c r="I52" s="77">
        <v>-19.096780753680001</v>
      </c>
      <c r="J52" s="78">
        <v>1.4200000000000001E-2</v>
      </c>
      <c r="K52" s="78">
        <v>-1E-4</v>
      </c>
    </row>
    <row r="53" spans="2:11">
      <c r="B53" t="s">
        <v>2683</v>
      </c>
      <c r="C53" t="s">
        <v>2685</v>
      </c>
      <c r="D53" t="s">
        <v>123</v>
      </c>
      <c r="E53" t="s">
        <v>102</v>
      </c>
      <c r="F53" t="s">
        <v>265</v>
      </c>
      <c r="G53" s="77">
        <v>408091.35</v>
      </c>
      <c r="H53" s="77">
        <v>-4.5260999999999996</v>
      </c>
      <c r="I53" s="77">
        <v>-18.470622592350001</v>
      </c>
      <c r="J53" s="78">
        <v>1.38E-2</v>
      </c>
      <c r="K53" s="78">
        <v>-1E-4</v>
      </c>
    </row>
    <row r="54" spans="2:11">
      <c r="B54" t="s">
        <v>2686</v>
      </c>
      <c r="C54" t="s">
        <v>2687</v>
      </c>
      <c r="D54" t="s">
        <v>123</v>
      </c>
      <c r="E54" t="s">
        <v>102</v>
      </c>
      <c r="F54" t="s">
        <v>274</v>
      </c>
      <c r="G54" s="77">
        <v>145604</v>
      </c>
      <c r="H54" s="77">
        <v>-1.5528999999999999</v>
      </c>
      <c r="I54" s="77">
        <v>-2.2610845159999999</v>
      </c>
      <c r="J54" s="78">
        <v>1.6999999999999999E-3</v>
      </c>
      <c r="K54" s="78">
        <v>0</v>
      </c>
    </row>
    <row r="55" spans="2:11">
      <c r="B55" t="s">
        <v>2686</v>
      </c>
      <c r="C55" t="s">
        <v>2688</v>
      </c>
      <c r="D55" t="s">
        <v>123</v>
      </c>
      <c r="E55" t="s">
        <v>102</v>
      </c>
      <c r="F55" t="s">
        <v>274</v>
      </c>
      <c r="G55" s="77">
        <v>460660.73</v>
      </c>
      <c r="H55" s="77">
        <v>-1.6452</v>
      </c>
      <c r="I55" s="77">
        <v>-7.5787903299600003</v>
      </c>
      <c r="J55" s="78">
        <v>5.7000000000000002E-3</v>
      </c>
      <c r="K55" s="78">
        <v>0</v>
      </c>
    </row>
    <row r="56" spans="2:11">
      <c r="B56" t="s">
        <v>2686</v>
      </c>
      <c r="C56" t="s">
        <v>2689</v>
      </c>
      <c r="D56" t="s">
        <v>123</v>
      </c>
      <c r="E56" t="s">
        <v>102</v>
      </c>
      <c r="F56" t="s">
        <v>274</v>
      </c>
      <c r="G56" s="77">
        <v>169824.6</v>
      </c>
      <c r="H56" s="77">
        <v>-1.5809</v>
      </c>
      <c r="I56" s="77">
        <v>-2.6847571013999998</v>
      </c>
      <c r="J56" s="78">
        <v>2E-3</v>
      </c>
      <c r="K56" s="78">
        <v>0</v>
      </c>
    </row>
    <row r="57" spans="2:11">
      <c r="B57" t="s">
        <v>2686</v>
      </c>
      <c r="C57" t="s">
        <v>2690</v>
      </c>
      <c r="D57" t="s">
        <v>123</v>
      </c>
      <c r="E57" t="s">
        <v>102</v>
      </c>
      <c r="F57" t="s">
        <v>274</v>
      </c>
      <c r="G57" s="77">
        <v>153495.69</v>
      </c>
      <c r="H57" s="77">
        <v>-1.5529999999999999</v>
      </c>
      <c r="I57" s="77">
        <v>-2.3837880657000001</v>
      </c>
      <c r="J57" s="78">
        <v>1.8E-3</v>
      </c>
      <c r="K57" s="78">
        <v>0</v>
      </c>
    </row>
    <row r="58" spans="2:11">
      <c r="B58" t="s">
        <v>2686</v>
      </c>
      <c r="C58" t="s">
        <v>2691</v>
      </c>
      <c r="D58" t="s">
        <v>123</v>
      </c>
      <c r="E58" t="s">
        <v>102</v>
      </c>
      <c r="F58" t="s">
        <v>274</v>
      </c>
      <c r="G58" s="77">
        <v>104348.35</v>
      </c>
      <c r="H58" s="77">
        <v>-1.5809</v>
      </c>
      <c r="I58" s="77">
        <v>-1.64964306515</v>
      </c>
      <c r="J58" s="78">
        <v>1.1999999999999999E-3</v>
      </c>
      <c r="K58" s="78">
        <v>0</v>
      </c>
    </row>
    <row r="59" spans="2:11">
      <c r="B59" t="s">
        <v>2692</v>
      </c>
      <c r="C59" t="s">
        <v>2693</v>
      </c>
      <c r="D59" t="s">
        <v>123</v>
      </c>
      <c r="E59" t="s">
        <v>102</v>
      </c>
      <c r="F59" t="s">
        <v>274</v>
      </c>
      <c r="G59" s="77">
        <v>117493.19</v>
      </c>
      <c r="H59" s="77">
        <v>-1.119</v>
      </c>
      <c r="I59" s="77">
        <v>-1.3147487961</v>
      </c>
      <c r="J59" s="78">
        <v>1E-3</v>
      </c>
      <c r="K59" s="78">
        <v>0</v>
      </c>
    </row>
    <row r="60" spans="2:11">
      <c r="B60" t="s">
        <v>2692</v>
      </c>
      <c r="C60" t="s">
        <v>2694</v>
      </c>
      <c r="D60" t="s">
        <v>123</v>
      </c>
      <c r="E60" t="s">
        <v>102</v>
      </c>
      <c r="F60" t="s">
        <v>274</v>
      </c>
      <c r="G60" s="77">
        <v>97469.89</v>
      </c>
      <c r="H60" s="77">
        <v>-1.1355999999999999</v>
      </c>
      <c r="I60" s="77">
        <v>-1.1068680708400001</v>
      </c>
      <c r="J60" s="78">
        <v>8.0000000000000004E-4</v>
      </c>
      <c r="K60" s="78">
        <v>0</v>
      </c>
    </row>
    <row r="61" spans="2:11">
      <c r="B61" t="s">
        <v>2692</v>
      </c>
      <c r="C61" t="s">
        <v>2695</v>
      </c>
      <c r="D61" t="s">
        <v>123</v>
      </c>
      <c r="E61" t="s">
        <v>102</v>
      </c>
      <c r="F61" t="s">
        <v>274</v>
      </c>
      <c r="G61" s="77">
        <v>589692.85</v>
      </c>
      <c r="H61" s="77">
        <v>-1.1355999999999999</v>
      </c>
      <c r="I61" s="77">
        <v>-6.6965520046</v>
      </c>
      <c r="J61" s="78">
        <v>5.0000000000000001E-3</v>
      </c>
      <c r="K61" s="78">
        <v>0</v>
      </c>
    </row>
    <row r="62" spans="2:11">
      <c r="B62" t="s">
        <v>2692</v>
      </c>
      <c r="C62" t="s">
        <v>2696</v>
      </c>
      <c r="D62" t="s">
        <v>123</v>
      </c>
      <c r="E62" t="s">
        <v>102</v>
      </c>
      <c r="F62" t="s">
        <v>274</v>
      </c>
      <c r="G62" s="77">
        <v>61651.64</v>
      </c>
      <c r="H62" s="77">
        <v>-1.1355999999999999</v>
      </c>
      <c r="I62" s="77">
        <v>-0.70011602384000005</v>
      </c>
      <c r="J62" s="78">
        <v>5.0000000000000001E-4</v>
      </c>
      <c r="K62" s="78">
        <v>0</v>
      </c>
    </row>
    <row r="63" spans="2:11">
      <c r="B63" t="s">
        <v>2692</v>
      </c>
      <c r="C63" t="s">
        <v>2697</v>
      </c>
      <c r="D63" t="s">
        <v>123</v>
      </c>
      <c r="E63" t="s">
        <v>102</v>
      </c>
      <c r="F63" t="s">
        <v>274</v>
      </c>
      <c r="G63" s="77">
        <v>215816.21</v>
      </c>
      <c r="H63" s="77">
        <v>-1.119</v>
      </c>
      <c r="I63" s="77">
        <v>-2.4149833899000002</v>
      </c>
      <c r="J63" s="78">
        <v>1.8E-3</v>
      </c>
      <c r="K63" s="78">
        <v>0</v>
      </c>
    </row>
    <row r="64" spans="2:11">
      <c r="B64" t="s">
        <v>2698</v>
      </c>
      <c r="C64" t="s">
        <v>2699</v>
      </c>
      <c r="D64" t="s">
        <v>123</v>
      </c>
      <c r="E64" t="s">
        <v>102</v>
      </c>
      <c r="F64" t="s">
        <v>265</v>
      </c>
      <c r="G64" s="77">
        <v>187211.53</v>
      </c>
      <c r="H64" s="77">
        <v>-1.2878000000000001</v>
      </c>
      <c r="I64" s="77">
        <v>-2.4109100833400001</v>
      </c>
      <c r="J64" s="78">
        <v>1.8E-3</v>
      </c>
      <c r="K64" s="78">
        <v>0</v>
      </c>
    </row>
    <row r="65" spans="2:11">
      <c r="B65" t="s">
        <v>2698</v>
      </c>
      <c r="C65" t="s">
        <v>2700</v>
      </c>
      <c r="D65" t="s">
        <v>123</v>
      </c>
      <c r="E65" t="s">
        <v>102</v>
      </c>
      <c r="F65" t="s">
        <v>265</v>
      </c>
      <c r="G65" s="77">
        <v>406892.74</v>
      </c>
      <c r="H65" s="77">
        <v>-2.7088000000000001</v>
      </c>
      <c r="I65" s="77">
        <v>-11.02191054112</v>
      </c>
      <c r="J65" s="78">
        <v>8.2000000000000007E-3</v>
      </c>
      <c r="K65" s="78">
        <v>0</v>
      </c>
    </row>
    <row r="66" spans="2:11">
      <c r="B66" t="s">
        <v>2698</v>
      </c>
      <c r="C66" t="s">
        <v>2701</v>
      </c>
      <c r="D66" t="s">
        <v>123</v>
      </c>
      <c r="E66" t="s">
        <v>102</v>
      </c>
      <c r="F66" t="s">
        <v>265</v>
      </c>
      <c r="G66" s="77">
        <v>143489.03</v>
      </c>
      <c r="H66" s="77">
        <v>-2.7948</v>
      </c>
      <c r="I66" s="77">
        <v>-4.0102314104400003</v>
      </c>
      <c r="J66" s="78">
        <v>3.0000000000000001E-3</v>
      </c>
      <c r="K66" s="78">
        <v>0</v>
      </c>
    </row>
    <row r="67" spans="2:11">
      <c r="B67" t="s">
        <v>2698</v>
      </c>
      <c r="C67" t="s">
        <v>2702</v>
      </c>
      <c r="D67" t="s">
        <v>123</v>
      </c>
      <c r="E67" t="s">
        <v>102</v>
      </c>
      <c r="F67" t="s">
        <v>265</v>
      </c>
      <c r="G67" s="77">
        <v>243207.41</v>
      </c>
      <c r="H67" s="77">
        <v>-1.0791999999999999</v>
      </c>
      <c r="I67" s="77">
        <v>-2.6246943687200002</v>
      </c>
      <c r="J67" s="78">
        <v>2E-3</v>
      </c>
      <c r="K67" s="78">
        <v>0</v>
      </c>
    </row>
    <row r="68" spans="2:11">
      <c r="B68" t="s">
        <v>2698</v>
      </c>
      <c r="C68" t="s">
        <v>2703</v>
      </c>
      <c r="D68" t="s">
        <v>123</v>
      </c>
      <c r="E68" t="s">
        <v>102</v>
      </c>
      <c r="F68" t="s">
        <v>265</v>
      </c>
      <c r="G68" s="77">
        <v>461523.28</v>
      </c>
      <c r="H68" s="77">
        <v>-1.2041999999999999</v>
      </c>
      <c r="I68" s="77">
        <v>-5.5576633377600002</v>
      </c>
      <c r="J68" s="78">
        <v>4.1000000000000003E-3</v>
      </c>
      <c r="K68" s="78">
        <v>0</v>
      </c>
    </row>
    <row r="69" spans="2:11">
      <c r="B69" t="s">
        <v>2704</v>
      </c>
      <c r="C69" t="s">
        <v>2705</v>
      </c>
      <c r="D69" t="s">
        <v>123</v>
      </c>
      <c r="E69" t="s">
        <v>102</v>
      </c>
      <c r="F69" t="s">
        <v>274</v>
      </c>
      <c r="G69" s="77">
        <v>256808.64</v>
      </c>
      <c r="H69" s="77">
        <v>-1.2491000000000001</v>
      </c>
      <c r="I69" s="77">
        <v>-3.2077967222399999</v>
      </c>
      <c r="J69" s="78">
        <v>2.3999999999999998E-3</v>
      </c>
      <c r="K69" s="78">
        <v>0</v>
      </c>
    </row>
    <row r="70" spans="2:11">
      <c r="B70" t="s">
        <v>2704</v>
      </c>
      <c r="C70" t="s">
        <v>2706</v>
      </c>
      <c r="D70" t="s">
        <v>123</v>
      </c>
      <c r="E70" t="s">
        <v>102</v>
      </c>
      <c r="F70" t="s">
        <v>274</v>
      </c>
      <c r="G70" s="77">
        <v>214007.2</v>
      </c>
      <c r="H70" s="77">
        <v>-1.2491000000000001</v>
      </c>
      <c r="I70" s="77">
        <v>-2.6731639351999998</v>
      </c>
      <c r="J70" s="78">
        <v>2E-3</v>
      </c>
      <c r="K70" s="78">
        <v>0</v>
      </c>
    </row>
    <row r="71" spans="2:11">
      <c r="B71" t="s">
        <v>2704</v>
      </c>
      <c r="C71" t="s">
        <v>2707</v>
      </c>
      <c r="D71" t="s">
        <v>123</v>
      </c>
      <c r="E71" t="s">
        <v>102</v>
      </c>
      <c r="F71" t="s">
        <v>274</v>
      </c>
      <c r="G71" s="77">
        <v>324157.56</v>
      </c>
      <c r="H71" s="77">
        <v>-1.2211000000000001</v>
      </c>
      <c r="I71" s="77">
        <v>-3.9582879651599998</v>
      </c>
      <c r="J71" s="78">
        <v>3.0000000000000001E-3</v>
      </c>
      <c r="K71" s="78">
        <v>0</v>
      </c>
    </row>
    <row r="72" spans="2:11">
      <c r="B72" t="s">
        <v>2708</v>
      </c>
      <c r="C72" t="s">
        <v>2709</v>
      </c>
      <c r="D72" t="s">
        <v>123</v>
      </c>
      <c r="E72" t="s">
        <v>102</v>
      </c>
      <c r="F72" t="s">
        <v>274</v>
      </c>
      <c r="G72" s="77">
        <v>97694.21</v>
      </c>
      <c r="H72" s="77">
        <v>-0.90339999999999998</v>
      </c>
      <c r="I72" s="77">
        <v>-0.88256949313999999</v>
      </c>
      <c r="J72" s="78">
        <v>6.9999999999999999E-4</v>
      </c>
      <c r="K72" s="78">
        <v>0</v>
      </c>
    </row>
    <row r="73" spans="2:11">
      <c r="B73" t="s">
        <v>2708</v>
      </c>
      <c r="C73" t="s">
        <v>2710</v>
      </c>
      <c r="D73" t="s">
        <v>123</v>
      </c>
      <c r="E73" t="s">
        <v>102</v>
      </c>
      <c r="F73" t="s">
        <v>277</v>
      </c>
      <c r="G73" s="77">
        <v>342369</v>
      </c>
      <c r="H73" s="77">
        <v>-0.77390000000000003</v>
      </c>
      <c r="I73" s="77">
        <v>-2.6495936910000002</v>
      </c>
      <c r="J73" s="78">
        <v>2E-3</v>
      </c>
      <c r="K73" s="78">
        <v>0</v>
      </c>
    </row>
    <row r="74" spans="2:11">
      <c r="B74" t="s">
        <v>2708</v>
      </c>
      <c r="C74" t="s">
        <v>2711</v>
      </c>
      <c r="D74" t="s">
        <v>123</v>
      </c>
      <c r="E74" t="s">
        <v>102</v>
      </c>
      <c r="F74" t="s">
        <v>277</v>
      </c>
      <c r="G74" s="77">
        <v>244609.37</v>
      </c>
      <c r="H74" s="77">
        <v>-0.74919999999999998</v>
      </c>
      <c r="I74" s="77">
        <v>-1.8326134000400001</v>
      </c>
      <c r="J74" s="78">
        <v>1.4E-3</v>
      </c>
      <c r="K74" s="78">
        <v>0</v>
      </c>
    </row>
    <row r="75" spans="2:11">
      <c r="B75" t="s">
        <v>2708</v>
      </c>
      <c r="C75" t="s">
        <v>2712</v>
      </c>
      <c r="D75" t="s">
        <v>123</v>
      </c>
      <c r="E75" t="s">
        <v>102</v>
      </c>
      <c r="F75" t="s">
        <v>277</v>
      </c>
      <c r="G75" s="77">
        <v>173286.71</v>
      </c>
      <c r="H75" s="77">
        <v>-0.74919999999999998</v>
      </c>
      <c r="I75" s="77">
        <v>-1.29826403132</v>
      </c>
      <c r="J75" s="78">
        <v>1E-3</v>
      </c>
      <c r="K75" s="78">
        <v>0</v>
      </c>
    </row>
    <row r="76" spans="2:11">
      <c r="B76" t="s">
        <v>2708</v>
      </c>
      <c r="C76" t="s">
        <v>2713</v>
      </c>
      <c r="D76" t="s">
        <v>123</v>
      </c>
      <c r="E76" t="s">
        <v>102</v>
      </c>
      <c r="F76" t="s">
        <v>274</v>
      </c>
      <c r="G76" s="77">
        <v>517734.57</v>
      </c>
      <c r="H76" s="77">
        <v>-0.90339999999999998</v>
      </c>
      <c r="I76" s="77">
        <v>-4.67721410538</v>
      </c>
      <c r="J76" s="78">
        <v>3.5000000000000001E-3</v>
      </c>
      <c r="K76" s="78">
        <v>0</v>
      </c>
    </row>
    <row r="77" spans="2:11">
      <c r="B77" t="s">
        <v>2714</v>
      </c>
      <c r="C77" t="s">
        <v>2715</v>
      </c>
      <c r="D77" t="s">
        <v>123</v>
      </c>
      <c r="E77" t="s">
        <v>102</v>
      </c>
      <c r="F77" t="s">
        <v>268</v>
      </c>
      <c r="G77" s="77">
        <v>4637.16</v>
      </c>
      <c r="H77" s="77">
        <v>-2.2254</v>
      </c>
      <c r="I77" s="77">
        <v>-0.10319535864</v>
      </c>
      <c r="J77" s="78">
        <v>1E-4</v>
      </c>
      <c r="K77" s="78">
        <v>0</v>
      </c>
    </row>
    <row r="78" spans="2:11">
      <c r="B78" t="s">
        <v>2714</v>
      </c>
      <c r="C78" t="s">
        <v>2716</v>
      </c>
      <c r="D78" t="s">
        <v>123</v>
      </c>
      <c r="E78" t="s">
        <v>102</v>
      </c>
      <c r="F78" t="s">
        <v>268</v>
      </c>
      <c r="G78" s="77">
        <v>185383.44</v>
      </c>
      <c r="H78" s="77">
        <v>-2.2820999999999998</v>
      </c>
      <c r="I78" s="77">
        <v>-4.2306354842399996</v>
      </c>
      <c r="J78" s="78">
        <v>3.2000000000000002E-3</v>
      </c>
      <c r="K78" s="78">
        <v>0</v>
      </c>
    </row>
    <row r="79" spans="2:11">
      <c r="B79" t="s">
        <v>2714</v>
      </c>
      <c r="C79" t="s">
        <v>2717</v>
      </c>
      <c r="D79" t="s">
        <v>123</v>
      </c>
      <c r="E79" t="s">
        <v>102</v>
      </c>
      <c r="F79" t="s">
        <v>274</v>
      </c>
      <c r="G79" s="77">
        <v>175861.94</v>
      </c>
      <c r="H79" s="77">
        <v>0.2666</v>
      </c>
      <c r="I79" s="77">
        <v>0.46884793204000003</v>
      </c>
      <c r="J79" s="78">
        <v>-2.9999999999999997E-4</v>
      </c>
      <c r="K79" s="78">
        <v>0</v>
      </c>
    </row>
    <row r="80" spans="2:11">
      <c r="B80" t="s">
        <v>2714</v>
      </c>
      <c r="C80" t="s">
        <v>2718</v>
      </c>
      <c r="D80" t="s">
        <v>123</v>
      </c>
      <c r="E80" t="s">
        <v>102</v>
      </c>
      <c r="F80" t="s">
        <v>268</v>
      </c>
      <c r="G80" s="77">
        <v>100069.4</v>
      </c>
      <c r="H80" s="77">
        <v>-3.1734</v>
      </c>
      <c r="I80" s="77">
        <v>-3.1756023396000002</v>
      </c>
      <c r="J80" s="78">
        <v>2.3999999999999998E-3</v>
      </c>
      <c r="K80" s="78">
        <v>0</v>
      </c>
    </row>
    <row r="81" spans="2:11">
      <c r="B81" t="s">
        <v>2714</v>
      </c>
      <c r="C81" t="s">
        <v>2719</v>
      </c>
      <c r="D81" t="s">
        <v>123</v>
      </c>
      <c r="E81" t="s">
        <v>102</v>
      </c>
      <c r="F81" t="s">
        <v>274</v>
      </c>
      <c r="G81" s="77">
        <v>123272.71</v>
      </c>
      <c r="H81" s="77">
        <v>0.29360000000000003</v>
      </c>
      <c r="I81" s="77">
        <v>0.36192867656</v>
      </c>
      <c r="J81" s="78">
        <v>-2.9999999999999997E-4</v>
      </c>
      <c r="K81" s="78">
        <v>0</v>
      </c>
    </row>
    <row r="82" spans="2:11">
      <c r="B82" t="s">
        <v>2714</v>
      </c>
      <c r="C82" t="s">
        <v>2720</v>
      </c>
      <c r="D82" t="s">
        <v>123</v>
      </c>
      <c r="E82" t="s">
        <v>102</v>
      </c>
      <c r="F82" t="s">
        <v>274</v>
      </c>
      <c r="G82" s="77">
        <v>49295.73</v>
      </c>
      <c r="H82" s="77">
        <v>0.2666</v>
      </c>
      <c r="I82" s="77">
        <v>0.13142241618</v>
      </c>
      <c r="J82" s="78">
        <v>-1E-4</v>
      </c>
      <c r="K82" s="78">
        <v>0</v>
      </c>
    </row>
    <row r="83" spans="2:11">
      <c r="B83" t="s">
        <v>2714</v>
      </c>
      <c r="C83" t="s">
        <v>2721</v>
      </c>
      <c r="D83" t="s">
        <v>123</v>
      </c>
      <c r="E83" t="s">
        <v>102</v>
      </c>
      <c r="F83" t="s">
        <v>268</v>
      </c>
      <c r="G83" s="77">
        <v>241127.16</v>
      </c>
      <c r="H83" s="77">
        <v>-3.1734</v>
      </c>
      <c r="I83" s="77">
        <v>-7.6519292954399996</v>
      </c>
      <c r="J83" s="78">
        <v>5.7000000000000002E-3</v>
      </c>
      <c r="K83" s="78">
        <v>0</v>
      </c>
    </row>
    <row r="84" spans="2:11">
      <c r="B84" t="s">
        <v>2714</v>
      </c>
      <c r="C84" t="s">
        <v>2722</v>
      </c>
      <c r="D84" t="s">
        <v>123</v>
      </c>
      <c r="E84" t="s">
        <v>102</v>
      </c>
      <c r="F84" t="s">
        <v>268</v>
      </c>
      <c r="G84" s="77">
        <v>243363.51</v>
      </c>
      <c r="H84" s="77">
        <v>-2.2252999999999998</v>
      </c>
      <c r="I84" s="77">
        <v>-5.41556818803</v>
      </c>
      <c r="J84" s="78">
        <v>4.0000000000000001E-3</v>
      </c>
      <c r="K84" s="78">
        <v>0</v>
      </c>
    </row>
    <row r="85" spans="2:11">
      <c r="B85" t="s">
        <v>2714</v>
      </c>
      <c r="C85" t="s">
        <v>2723</v>
      </c>
      <c r="D85" t="s">
        <v>123</v>
      </c>
      <c r="E85" t="s">
        <v>102</v>
      </c>
      <c r="F85" t="s">
        <v>268</v>
      </c>
      <c r="G85" s="77">
        <v>359128.71</v>
      </c>
      <c r="H85" s="77">
        <v>-2.2254999999999998</v>
      </c>
      <c r="I85" s="77">
        <v>-7.9924094410500004</v>
      </c>
      <c r="J85" s="78">
        <v>6.0000000000000001E-3</v>
      </c>
      <c r="K85" s="78">
        <v>0</v>
      </c>
    </row>
    <row r="86" spans="2:11">
      <c r="B86" t="s">
        <v>2724</v>
      </c>
      <c r="C86" t="s">
        <v>2725</v>
      </c>
      <c r="D86" t="s">
        <v>123</v>
      </c>
      <c r="E86" t="s">
        <v>102</v>
      </c>
      <c r="F86" t="s">
        <v>265</v>
      </c>
      <c r="G86" s="77">
        <v>206916.89</v>
      </c>
      <c r="H86" s="77">
        <v>-2.7892999999999999</v>
      </c>
      <c r="I86" s="77">
        <v>-5.7715328127700003</v>
      </c>
      <c r="J86" s="78">
        <v>4.3E-3</v>
      </c>
      <c r="K86" s="78">
        <v>0</v>
      </c>
    </row>
    <row r="87" spans="2:11">
      <c r="B87" t="s">
        <v>2724</v>
      </c>
      <c r="C87" t="s">
        <v>2726</v>
      </c>
      <c r="D87" t="s">
        <v>123</v>
      </c>
      <c r="E87" t="s">
        <v>102</v>
      </c>
      <c r="F87" t="s">
        <v>265</v>
      </c>
      <c r="G87" s="77">
        <v>190757.93</v>
      </c>
      <c r="H87" s="77">
        <v>-2.7892999999999999</v>
      </c>
      <c r="I87" s="77">
        <v>-5.3208109414899996</v>
      </c>
      <c r="J87" s="78">
        <v>4.0000000000000001E-3</v>
      </c>
      <c r="K87" s="78">
        <v>0</v>
      </c>
    </row>
    <row r="88" spans="2:11">
      <c r="B88" t="s">
        <v>2724</v>
      </c>
      <c r="C88" t="s">
        <v>2727</v>
      </c>
      <c r="D88" t="s">
        <v>123</v>
      </c>
      <c r="E88" t="s">
        <v>102</v>
      </c>
      <c r="F88" t="s">
        <v>265</v>
      </c>
      <c r="G88" s="77">
        <v>180987.25</v>
      </c>
      <c r="H88" s="77">
        <v>-2.7892999999999999</v>
      </c>
      <c r="I88" s="77">
        <v>-5.0482773642499996</v>
      </c>
      <c r="J88" s="78">
        <v>3.8E-3</v>
      </c>
      <c r="K88" s="78">
        <v>0</v>
      </c>
    </row>
    <row r="89" spans="2:11">
      <c r="B89" t="s">
        <v>2728</v>
      </c>
      <c r="C89" t="s">
        <v>2729</v>
      </c>
      <c r="D89" t="s">
        <v>123</v>
      </c>
      <c r="E89" t="s">
        <v>102</v>
      </c>
      <c r="F89" t="s">
        <v>274</v>
      </c>
      <c r="G89" s="77">
        <v>194192.07</v>
      </c>
      <c r="H89" s="77">
        <v>-1.2649999999999999</v>
      </c>
      <c r="I89" s="77">
        <v>-2.4565296855000001</v>
      </c>
      <c r="J89" s="78">
        <v>1.8E-3</v>
      </c>
      <c r="K89" s="78">
        <v>0</v>
      </c>
    </row>
    <row r="90" spans="2:11">
      <c r="B90" t="s">
        <v>2728</v>
      </c>
      <c r="C90" t="s">
        <v>2730</v>
      </c>
      <c r="D90" t="s">
        <v>123</v>
      </c>
      <c r="E90" t="s">
        <v>102</v>
      </c>
      <c r="F90" t="s">
        <v>274</v>
      </c>
      <c r="G90" s="77">
        <v>534028.18999999994</v>
      </c>
      <c r="H90" s="77">
        <v>-1.2649999999999999</v>
      </c>
      <c r="I90" s="77">
        <v>-6.7554566034999999</v>
      </c>
      <c r="J90" s="78">
        <v>5.0000000000000001E-3</v>
      </c>
      <c r="K90" s="78">
        <v>0</v>
      </c>
    </row>
    <row r="91" spans="2:11">
      <c r="B91" t="s">
        <v>2728</v>
      </c>
      <c r="C91" t="s">
        <v>2731</v>
      </c>
      <c r="D91" t="s">
        <v>123</v>
      </c>
      <c r="E91" t="s">
        <v>102</v>
      </c>
      <c r="F91" t="s">
        <v>274</v>
      </c>
      <c r="G91" s="77">
        <v>170058.26</v>
      </c>
      <c r="H91" s="77">
        <v>-1.1815</v>
      </c>
      <c r="I91" s="77">
        <v>-2.0092383419000002</v>
      </c>
      <c r="J91" s="78">
        <v>1.5E-3</v>
      </c>
      <c r="K91" s="78">
        <v>0</v>
      </c>
    </row>
    <row r="92" spans="2:11">
      <c r="B92" t="s">
        <v>2728</v>
      </c>
      <c r="C92" t="s">
        <v>2732</v>
      </c>
      <c r="D92" t="s">
        <v>123</v>
      </c>
      <c r="E92" t="s">
        <v>102</v>
      </c>
      <c r="F92" t="s">
        <v>274</v>
      </c>
      <c r="G92" s="77">
        <v>606683.31999999995</v>
      </c>
      <c r="H92" s="77">
        <v>-1.2928999999999999</v>
      </c>
      <c r="I92" s="77">
        <v>-7.8438086442800001</v>
      </c>
      <c r="J92" s="78">
        <v>5.7999999999999996E-3</v>
      </c>
      <c r="K92" s="78">
        <v>0</v>
      </c>
    </row>
    <row r="93" spans="2:11">
      <c r="B93" t="s">
        <v>2728</v>
      </c>
      <c r="C93" t="s">
        <v>2733</v>
      </c>
      <c r="D93" t="s">
        <v>123</v>
      </c>
      <c r="E93" t="s">
        <v>102</v>
      </c>
      <c r="F93" t="s">
        <v>274</v>
      </c>
      <c r="G93" s="77">
        <v>322238.75</v>
      </c>
      <c r="H93" s="77">
        <v>-1.2650999999999999</v>
      </c>
      <c r="I93" s="77">
        <v>-4.0766424262500003</v>
      </c>
      <c r="J93" s="78">
        <v>3.0000000000000001E-3</v>
      </c>
      <c r="K93" s="78">
        <v>0</v>
      </c>
    </row>
    <row r="94" spans="2:11">
      <c r="B94" t="s">
        <v>2734</v>
      </c>
      <c r="C94" t="s">
        <v>2735</v>
      </c>
      <c r="D94" t="s">
        <v>123</v>
      </c>
      <c r="E94" t="s">
        <v>102</v>
      </c>
      <c r="F94" t="s">
        <v>265</v>
      </c>
      <c r="G94" s="77">
        <v>4653.38</v>
      </c>
      <c r="H94" s="77">
        <v>-1.5636000000000001</v>
      </c>
      <c r="I94" s="77">
        <v>-7.276024968E-2</v>
      </c>
      <c r="J94" s="78">
        <v>1E-4</v>
      </c>
      <c r="K94" s="78">
        <v>0</v>
      </c>
    </row>
    <row r="95" spans="2:11">
      <c r="B95" t="s">
        <v>2734</v>
      </c>
      <c r="C95" t="s">
        <v>2736</v>
      </c>
      <c r="D95" t="s">
        <v>123</v>
      </c>
      <c r="E95" t="s">
        <v>102</v>
      </c>
      <c r="F95" t="s">
        <v>265</v>
      </c>
      <c r="G95" s="77">
        <v>69767.94</v>
      </c>
      <c r="H95" s="77">
        <v>-1.6115999999999999</v>
      </c>
      <c r="I95" s="77">
        <v>-1.12438012104</v>
      </c>
      <c r="J95" s="78">
        <v>8.0000000000000004E-4</v>
      </c>
      <c r="K95" s="78">
        <v>0</v>
      </c>
    </row>
    <row r="96" spans="2:11">
      <c r="B96" t="s">
        <v>2734</v>
      </c>
      <c r="C96" t="s">
        <v>2737</v>
      </c>
      <c r="D96" t="s">
        <v>123</v>
      </c>
      <c r="E96" t="s">
        <v>102</v>
      </c>
      <c r="F96" t="s">
        <v>265</v>
      </c>
      <c r="G96" s="77">
        <v>145203.44</v>
      </c>
      <c r="H96" s="77">
        <v>-1.2725</v>
      </c>
      <c r="I96" s="77">
        <v>-1.847713774</v>
      </c>
      <c r="J96" s="78">
        <v>1.4E-3</v>
      </c>
      <c r="K96" s="78">
        <v>0</v>
      </c>
    </row>
    <row r="97" spans="2:11">
      <c r="B97" t="s">
        <v>2734</v>
      </c>
      <c r="C97" t="s">
        <v>2738</v>
      </c>
      <c r="D97" t="s">
        <v>123</v>
      </c>
      <c r="E97" t="s">
        <v>102</v>
      </c>
      <c r="F97" t="s">
        <v>265</v>
      </c>
      <c r="G97" s="77">
        <v>144722.76</v>
      </c>
      <c r="H97" s="77">
        <v>-1.6088</v>
      </c>
      <c r="I97" s="77">
        <v>-2.32829976288</v>
      </c>
      <c r="J97" s="78">
        <v>1.6999999999999999E-3</v>
      </c>
      <c r="K97" s="78">
        <v>0</v>
      </c>
    </row>
    <row r="98" spans="2:11">
      <c r="B98" t="s">
        <v>2734</v>
      </c>
      <c r="C98" t="s">
        <v>2739</v>
      </c>
      <c r="D98" t="s">
        <v>123</v>
      </c>
      <c r="E98" t="s">
        <v>102</v>
      </c>
      <c r="F98" t="s">
        <v>265</v>
      </c>
      <c r="G98" s="77">
        <v>144702.73000000001</v>
      </c>
      <c r="H98" s="77">
        <v>-1.6229</v>
      </c>
      <c r="I98" s="77">
        <v>-2.34838060517</v>
      </c>
      <c r="J98" s="78">
        <v>1.8E-3</v>
      </c>
      <c r="K98" s="78">
        <v>0</v>
      </c>
    </row>
    <row r="99" spans="2:11">
      <c r="B99" t="s">
        <v>2734</v>
      </c>
      <c r="C99" t="s">
        <v>2740</v>
      </c>
      <c r="D99" t="s">
        <v>123</v>
      </c>
      <c r="E99" t="s">
        <v>102</v>
      </c>
      <c r="F99" t="s">
        <v>265</v>
      </c>
      <c r="G99" s="77">
        <v>550190.04</v>
      </c>
      <c r="H99" s="77">
        <v>-1.5639000000000001</v>
      </c>
      <c r="I99" s="77">
        <v>-8.6044220355600007</v>
      </c>
      <c r="J99" s="78">
        <v>6.4000000000000003E-3</v>
      </c>
      <c r="K99" s="78">
        <v>0</v>
      </c>
    </row>
    <row r="100" spans="2:11">
      <c r="B100" t="s">
        <v>2734</v>
      </c>
      <c r="C100" t="s">
        <v>2741</v>
      </c>
      <c r="D100" t="s">
        <v>123</v>
      </c>
      <c r="E100" t="s">
        <v>102</v>
      </c>
      <c r="F100" t="s">
        <v>265</v>
      </c>
      <c r="G100" s="77">
        <v>305091.15999999997</v>
      </c>
      <c r="H100" s="77">
        <v>-1.6229</v>
      </c>
      <c r="I100" s="77">
        <v>-4.9513244356400001</v>
      </c>
      <c r="J100" s="78">
        <v>3.7000000000000002E-3</v>
      </c>
      <c r="K100" s="78">
        <v>0</v>
      </c>
    </row>
    <row r="101" spans="2:11">
      <c r="B101" t="s">
        <v>2742</v>
      </c>
      <c r="C101" t="s">
        <v>2743</v>
      </c>
      <c r="D101" t="s">
        <v>123</v>
      </c>
      <c r="E101" t="s">
        <v>102</v>
      </c>
      <c r="F101" t="s">
        <v>277</v>
      </c>
      <c r="G101" s="77">
        <v>462855.14</v>
      </c>
      <c r="H101" s="77">
        <v>-0.43109999999999998</v>
      </c>
      <c r="I101" s="77">
        <v>-1.9953685085399999</v>
      </c>
      <c r="J101" s="78">
        <v>1.5E-3</v>
      </c>
      <c r="K101" s="78">
        <v>0</v>
      </c>
    </row>
    <row r="102" spans="2:11">
      <c r="B102" t="s">
        <v>2742</v>
      </c>
      <c r="C102" t="s">
        <v>2744</v>
      </c>
      <c r="D102" t="s">
        <v>123</v>
      </c>
      <c r="E102" t="s">
        <v>102</v>
      </c>
      <c r="F102" t="s">
        <v>277</v>
      </c>
      <c r="G102" s="77">
        <v>154678.04999999999</v>
      </c>
      <c r="H102" s="77">
        <v>-4.7300000000000002E-2</v>
      </c>
      <c r="I102" s="77">
        <v>-7.316271765E-2</v>
      </c>
      <c r="J102" s="78">
        <v>1E-4</v>
      </c>
      <c r="K102" s="78">
        <v>0</v>
      </c>
    </row>
    <row r="103" spans="2:11">
      <c r="B103" t="s">
        <v>2742</v>
      </c>
      <c r="C103" t="s">
        <v>2745</v>
      </c>
      <c r="D103" t="s">
        <v>123</v>
      </c>
      <c r="E103" t="s">
        <v>102</v>
      </c>
      <c r="F103" t="s">
        <v>277</v>
      </c>
      <c r="G103" s="77">
        <v>104692.93</v>
      </c>
      <c r="H103" s="77">
        <v>-0.51370000000000005</v>
      </c>
      <c r="I103" s="77">
        <v>-0.53780758140999996</v>
      </c>
      <c r="J103" s="78">
        <v>4.0000000000000002E-4</v>
      </c>
      <c r="K103" s="78">
        <v>0</v>
      </c>
    </row>
    <row r="104" spans="2:11">
      <c r="B104" t="s">
        <v>2746</v>
      </c>
      <c r="C104" t="s">
        <v>2747</v>
      </c>
      <c r="D104" t="s">
        <v>123</v>
      </c>
      <c r="E104" t="s">
        <v>102</v>
      </c>
      <c r="F104" t="s">
        <v>268</v>
      </c>
      <c r="G104" s="77">
        <v>242841.83</v>
      </c>
      <c r="H104" s="77">
        <v>-2.9367999999999999</v>
      </c>
      <c r="I104" s="77">
        <v>-7.1317788634400001</v>
      </c>
      <c r="J104" s="78">
        <v>5.3E-3</v>
      </c>
      <c r="K104" s="78">
        <v>0</v>
      </c>
    </row>
    <row r="105" spans="2:11">
      <c r="B105" t="s">
        <v>2746</v>
      </c>
      <c r="C105" t="s">
        <v>2748</v>
      </c>
      <c r="D105" t="s">
        <v>123</v>
      </c>
      <c r="E105" t="s">
        <v>102</v>
      </c>
      <c r="F105" t="s">
        <v>268</v>
      </c>
      <c r="G105" s="77">
        <v>219095.23</v>
      </c>
      <c r="H105" s="77">
        <v>-2.9079000000000002</v>
      </c>
      <c r="I105" s="77">
        <v>-6.3710701931699996</v>
      </c>
      <c r="J105" s="78">
        <v>4.7999999999999996E-3</v>
      </c>
      <c r="K105" s="78">
        <v>0</v>
      </c>
    </row>
    <row r="106" spans="2:11">
      <c r="B106" t="s">
        <v>2746</v>
      </c>
      <c r="C106" t="s">
        <v>2749</v>
      </c>
      <c r="D106" t="s">
        <v>123</v>
      </c>
      <c r="E106" t="s">
        <v>102</v>
      </c>
      <c r="F106" t="s">
        <v>268</v>
      </c>
      <c r="G106" s="77">
        <v>320003.42</v>
      </c>
      <c r="H106" s="77">
        <v>-2.9367000000000001</v>
      </c>
      <c r="I106" s="77">
        <v>-9.3975404351399998</v>
      </c>
      <c r="J106" s="78">
        <v>7.0000000000000001E-3</v>
      </c>
      <c r="K106" s="78">
        <v>0</v>
      </c>
    </row>
    <row r="107" spans="2:11">
      <c r="B107" t="s">
        <v>2746</v>
      </c>
      <c r="C107" t="s">
        <v>2750</v>
      </c>
      <c r="D107" t="s">
        <v>123</v>
      </c>
      <c r="E107" t="s">
        <v>102</v>
      </c>
      <c r="F107" t="s">
        <v>268</v>
      </c>
      <c r="G107" s="77">
        <v>39914.269999999997</v>
      </c>
      <c r="H107" s="77">
        <v>-1.8837999999999999</v>
      </c>
      <c r="I107" s="77">
        <v>-0.75190501826</v>
      </c>
      <c r="J107" s="78">
        <v>5.9999999999999995E-4</v>
      </c>
      <c r="K107" s="78">
        <v>0</v>
      </c>
    </row>
    <row r="108" spans="2:11">
      <c r="B108" t="s">
        <v>2751</v>
      </c>
      <c r="C108" t="s">
        <v>2752</v>
      </c>
      <c r="D108" t="s">
        <v>123</v>
      </c>
      <c r="E108" t="s">
        <v>102</v>
      </c>
      <c r="F108" t="s">
        <v>268</v>
      </c>
      <c r="G108" s="77">
        <v>327221.11</v>
      </c>
      <c r="H108" s="77">
        <v>-1.8516999999999999</v>
      </c>
      <c r="I108" s="77">
        <v>-6.0591532938699997</v>
      </c>
      <c r="J108" s="78">
        <v>4.4999999999999997E-3</v>
      </c>
      <c r="K108" s="78">
        <v>0</v>
      </c>
    </row>
    <row r="109" spans="2:11">
      <c r="B109" t="s">
        <v>2751</v>
      </c>
      <c r="C109" t="s">
        <v>2753</v>
      </c>
      <c r="D109" t="s">
        <v>123</v>
      </c>
      <c r="E109" t="s">
        <v>102</v>
      </c>
      <c r="F109" t="s">
        <v>268</v>
      </c>
      <c r="G109" s="77">
        <v>288564.28999999998</v>
      </c>
      <c r="H109" s="77">
        <v>-1.9083000000000001</v>
      </c>
      <c r="I109" s="77">
        <v>-5.5066723460700002</v>
      </c>
      <c r="J109" s="78">
        <v>4.1000000000000003E-3</v>
      </c>
      <c r="K109" s="78">
        <v>0</v>
      </c>
    </row>
    <row r="110" spans="2:11">
      <c r="B110" t="s">
        <v>2751</v>
      </c>
      <c r="C110" t="s">
        <v>2754</v>
      </c>
      <c r="D110" t="s">
        <v>123</v>
      </c>
      <c r="E110" t="s">
        <v>102</v>
      </c>
      <c r="F110" t="s">
        <v>268</v>
      </c>
      <c r="G110" s="77">
        <v>211613.81</v>
      </c>
      <c r="H110" s="77">
        <v>-1.9083000000000001</v>
      </c>
      <c r="I110" s="77">
        <v>-4.0382263362300002</v>
      </c>
      <c r="J110" s="78">
        <v>3.0000000000000001E-3</v>
      </c>
      <c r="K110" s="78">
        <v>0</v>
      </c>
    </row>
    <row r="111" spans="2:11">
      <c r="B111" t="s">
        <v>2751</v>
      </c>
      <c r="C111" t="s">
        <v>2755</v>
      </c>
      <c r="D111" t="s">
        <v>123</v>
      </c>
      <c r="E111" t="s">
        <v>102</v>
      </c>
      <c r="F111" t="s">
        <v>268</v>
      </c>
      <c r="G111" s="77">
        <v>240537</v>
      </c>
      <c r="H111" s="77">
        <v>-1.88</v>
      </c>
      <c r="I111" s="77">
        <v>-4.5220956000000001</v>
      </c>
      <c r="J111" s="78">
        <v>3.3999999999999998E-3</v>
      </c>
      <c r="K111" s="78">
        <v>0</v>
      </c>
    </row>
    <row r="112" spans="2:11">
      <c r="B112" t="s">
        <v>2751</v>
      </c>
      <c r="C112" t="s">
        <v>2756</v>
      </c>
      <c r="D112" t="s">
        <v>123</v>
      </c>
      <c r="E112" t="s">
        <v>102</v>
      </c>
      <c r="F112" t="s">
        <v>255</v>
      </c>
      <c r="G112" s="77">
        <v>240610.44</v>
      </c>
      <c r="H112" s="77">
        <v>-1.8489</v>
      </c>
      <c r="I112" s="77">
        <v>-4.4486464251599998</v>
      </c>
      <c r="J112" s="78">
        <v>3.3E-3</v>
      </c>
      <c r="K112" s="78">
        <v>0</v>
      </c>
    </row>
    <row r="113" spans="2:11">
      <c r="B113" t="s">
        <v>2751</v>
      </c>
      <c r="C113" t="s">
        <v>2757</v>
      </c>
      <c r="D113" t="s">
        <v>123</v>
      </c>
      <c r="E113" t="s">
        <v>102</v>
      </c>
      <c r="F113" t="s">
        <v>255</v>
      </c>
      <c r="G113" s="77">
        <v>192675.28</v>
      </c>
      <c r="H113" s="77">
        <v>-1.7501</v>
      </c>
      <c r="I113" s="77">
        <v>-3.37201007528</v>
      </c>
      <c r="J113" s="78">
        <v>2.5000000000000001E-3</v>
      </c>
      <c r="K113" s="78">
        <v>0</v>
      </c>
    </row>
    <row r="114" spans="2:11">
      <c r="B114" t="s">
        <v>2758</v>
      </c>
      <c r="C114" t="s">
        <v>2759</v>
      </c>
      <c r="D114" t="s">
        <v>123</v>
      </c>
      <c r="E114" t="s">
        <v>102</v>
      </c>
      <c r="F114" t="s">
        <v>262</v>
      </c>
      <c r="G114" s="77">
        <v>193030.51</v>
      </c>
      <c r="H114" s="77">
        <v>-10.336399999999999</v>
      </c>
      <c r="I114" s="77">
        <v>-19.952405635640002</v>
      </c>
      <c r="J114" s="78">
        <v>1.49E-2</v>
      </c>
      <c r="K114" s="78">
        <v>-1E-4</v>
      </c>
    </row>
    <row r="115" spans="2:11">
      <c r="B115" t="s">
        <v>2758</v>
      </c>
      <c r="C115" t="s">
        <v>2760</v>
      </c>
      <c r="D115" t="s">
        <v>123</v>
      </c>
      <c r="E115" t="s">
        <v>102</v>
      </c>
      <c r="F115" t="s">
        <v>262</v>
      </c>
      <c r="G115" s="77">
        <v>267238.40999999997</v>
      </c>
      <c r="H115" s="77">
        <v>-10.210699999999999</v>
      </c>
      <c r="I115" s="77">
        <v>-27.286912329869999</v>
      </c>
      <c r="J115" s="78">
        <v>2.0299999999999999E-2</v>
      </c>
      <c r="K115" s="78">
        <v>-1E-4</v>
      </c>
    </row>
    <row r="116" spans="2:11">
      <c r="B116" t="s">
        <v>2758</v>
      </c>
      <c r="C116" t="s">
        <v>2761</v>
      </c>
      <c r="D116" t="s">
        <v>123</v>
      </c>
      <c r="E116" t="s">
        <v>102</v>
      </c>
      <c r="F116" t="s">
        <v>262</v>
      </c>
      <c r="G116" s="77">
        <v>155898.42000000001</v>
      </c>
      <c r="H116" s="77">
        <v>-10.2041</v>
      </c>
      <c r="I116" s="77">
        <v>-15.908030675219999</v>
      </c>
      <c r="J116" s="78">
        <v>1.1900000000000001E-2</v>
      </c>
      <c r="K116" s="78">
        <v>0</v>
      </c>
    </row>
    <row r="117" spans="2:11">
      <c r="B117" t="s">
        <v>2758</v>
      </c>
      <c r="C117" t="s">
        <v>2762</v>
      </c>
      <c r="D117" t="s">
        <v>123</v>
      </c>
      <c r="E117" t="s">
        <v>102</v>
      </c>
      <c r="F117" t="s">
        <v>268</v>
      </c>
      <c r="G117" s="77">
        <v>211642.48</v>
      </c>
      <c r="H117" s="77">
        <v>-2.6930000000000001</v>
      </c>
      <c r="I117" s="77">
        <v>-5.6995319864000002</v>
      </c>
      <c r="J117" s="78">
        <v>4.1999999999999997E-3</v>
      </c>
      <c r="K117" s="78">
        <v>0</v>
      </c>
    </row>
    <row r="118" spans="2:11">
      <c r="B118" t="s">
        <v>2763</v>
      </c>
      <c r="C118" t="s">
        <v>2764</v>
      </c>
      <c r="D118" t="s">
        <v>123</v>
      </c>
      <c r="E118" t="s">
        <v>102</v>
      </c>
      <c r="F118" t="s">
        <v>262</v>
      </c>
      <c r="G118" s="77">
        <v>63918.67</v>
      </c>
      <c r="H118" s="77">
        <v>-11.0642</v>
      </c>
      <c r="I118" s="77">
        <v>-7.0720894861400003</v>
      </c>
      <c r="J118" s="78">
        <v>5.3E-3</v>
      </c>
      <c r="K118" s="78">
        <v>0</v>
      </c>
    </row>
    <row r="119" spans="2:11">
      <c r="B119" t="s">
        <v>2763</v>
      </c>
      <c r="C119" t="s">
        <v>2765</v>
      </c>
      <c r="D119" t="s">
        <v>123</v>
      </c>
      <c r="E119" t="s">
        <v>102</v>
      </c>
      <c r="F119" t="s">
        <v>262</v>
      </c>
      <c r="G119" s="77">
        <v>154683.38</v>
      </c>
      <c r="H119" s="77">
        <v>-11.0642</v>
      </c>
      <c r="I119" s="77">
        <v>-17.11447852996</v>
      </c>
      <c r="J119" s="78">
        <v>1.2800000000000001E-2</v>
      </c>
      <c r="K119" s="78">
        <v>0</v>
      </c>
    </row>
    <row r="120" spans="2:11">
      <c r="B120" t="s">
        <v>2763</v>
      </c>
      <c r="C120" t="s">
        <v>2766</v>
      </c>
      <c r="D120" t="s">
        <v>123</v>
      </c>
      <c r="E120" t="s">
        <v>102</v>
      </c>
      <c r="F120" t="s">
        <v>262</v>
      </c>
      <c r="G120" s="77">
        <v>331614.59999999998</v>
      </c>
      <c r="H120" s="77">
        <v>-11.0139</v>
      </c>
      <c r="I120" s="77">
        <v>-36.523700429400002</v>
      </c>
      <c r="J120" s="78">
        <v>2.7199999999999998E-2</v>
      </c>
      <c r="K120" s="78">
        <v>-1E-4</v>
      </c>
    </row>
    <row r="121" spans="2:11">
      <c r="B121" t="s">
        <v>2763</v>
      </c>
      <c r="C121" t="s">
        <v>2767</v>
      </c>
      <c r="D121" t="s">
        <v>123</v>
      </c>
      <c r="E121" t="s">
        <v>102</v>
      </c>
      <c r="F121" t="s">
        <v>262</v>
      </c>
      <c r="G121" s="77">
        <v>176781.01</v>
      </c>
      <c r="H121" s="77">
        <v>-11.0642</v>
      </c>
      <c r="I121" s="77">
        <v>-19.559404508419998</v>
      </c>
      <c r="J121" s="78">
        <v>1.46E-2</v>
      </c>
      <c r="K121" s="78">
        <v>-1E-4</v>
      </c>
    </row>
    <row r="122" spans="2:11">
      <c r="B122" t="s">
        <v>2763</v>
      </c>
      <c r="C122" t="s">
        <v>2768</v>
      </c>
      <c r="D122" t="s">
        <v>123</v>
      </c>
      <c r="E122" t="s">
        <v>102</v>
      </c>
      <c r="F122" t="s">
        <v>277</v>
      </c>
      <c r="G122" s="77">
        <v>172293.53</v>
      </c>
      <c r="H122" s="77">
        <v>-0.91200000000000003</v>
      </c>
      <c r="I122" s="77">
        <v>-1.5713169936</v>
      </c>
      <c r="J122" s="78">
        <v>1.1999999999999999E-3</v>
      </c>
      <c r="K122" s="78">
        <v>0</v>
      </c>
    </row>
    <row r="123" spans="2:11">
      <c r="B123" t="s">
        <v>2763</v>
      </c>
      <c r="C123" t="s">
        <v>2769</v>
      </c>
      <c r="D123" t="s">
        <v>123</v>
      </c>
      <c r="E123" t="s">
        <v>102</v>
      </c>
      <c r="F123" t="s">
        <v>262</v>
      </c>
      <c r="G123" s="77">
        <v>410061.31</v>
      </c>
      <c r="H123" s="77">
        <v>-11.0139</v>
      </c>
      <c r="I123" s="77">
        <v>-45.163742622089998</v>
      </c>
      <c r="J123" s="78">
        <v>3.3700000000000001E-2</v>
      </c>
      <c r="K123" s="78">
        <v>-1E-4</v>
      </c>
    </row>
    <row r="124" spans="2:11">
      <c r="B124" t="s">
        <v>2770</v>
      </c>
      <c r="C124" t="s">
        <v>2771</v>
      </c>
      <c r="D124" t="s">
        <v>123</v>
      </c>
      <c r="E124" t="s">
        <v>102</v>
      </c>
      <c r="F124" t="s">
        <v>277</v>
      </c>
      <c r="G124" s="77">
        <v>248614.98</v>
      </c>
      <c r="H124" s="77">
        <v>0.88980000000000004</v>
      </c>
      <c r="I124" s="77">
        <v>2.21217609204</v>
      </c>
      <c r="J124" s="78">
        <v>-1.6000000000000001E-3</v>
      </c>
      <c r="K124" s="78">
        <v>0</v>
      </c>
    </row>
    <row r="125" spans="2:11">
      <c r="B125" t="s">
        <v>2770</v>
      </c>
      <c r="C125" t="s">
        <v>2772</v>
      </c>
      <c r="D125" t="s">
        <v>123</v>
      </c>
      <c r="E125" t="s">
        <v>102</v>
      </c>
      <c r="F125" t="s">
        <v>277</v>
      </c>
      <c r="G125" s="77">
        <v>149197.03</v>
      </c>
      <c r="H125" s="77">
        <v>0.90849999999999997</v>
      </c>
      <c r="I125" s="77">
        <v>1.35545501755</v>
      </c>
      <c r="J125" s="78">
        <v>-1E-3</v>
      </c>
      <c r="K125" s="78">
        <v>0</v>
      </c>
    </row>
    <row r="126" spans="2:11">
      <c r="B126" t="s">
        <v>2770</v>
      </c>
      <c r="C126" t="s">
        <v>2773</v>
      </c>
      <c r="D126" t="s">
        <v>123</v>
      </c>
      <c r="E126" t="s">
        <v>102</v>
      </c>
      <c r="F126" t="s">
        <v>277</v>
      </c>
      <c r="G126" s="77">
        <v>198869.02</v>
      </c>
      <c r="H126" s="77">
        <v>0.87839999999999996</v>
      </c>
      <c r="I126" s="77">
        <v>1.7468654716800001</v>
      </c>
      <c r="J126" s="78">
        <v>-1.2999999999999999E-3</v>
      </c>
      <c r="K126" s="78">
        <v>0</v>
      </c>
    </row>
    <row r="127" spans="2:11">
      <c r="B127" t="s">
        <v>2770</v>
      </c>
      <c r="C127" t="s">
        <v>2774</v>
      </c>
      <c r="D127" t="s">
        <v>123</v>
      </c>
      <c r="E127" t="s">
        <v>102</v>
      </c>
      <c r="F127" t="s">
        <v>277</v>
      </c>
      <c r="G127" s="77">
        <v>125826.77</v>
      </c>
      <c r="H127" s="77">
        <v>0.90849999999999997</v>
      </c>
      <c r="I127" s="77">
        <v>1.1431362054500001</v>
      </c>
      <c r="J127" s="78">
        <v>-8.9999999999999998E-4</v>
      </c>
      <c r="K127" s="78">
        <v>0</v>
      </c>
    </row>
    <row r="128" spans="2:11">
      <c r="B128" t="s">
        <v>2770</v>
      </c>
      <c r="C128" t="s">
        <v>2775</v>
      </c>
      <c r="D128" t="s">
        <v>123</v>
      </c>
      <c r="E128" t="s">
        <v>102</v>
      </c>
      <c r="F128" t="s">
        <v>277</v>
      </c>
      <c r="G128" s="77">
        <v>125857.18</v>
      </c>
      <c r="H128" s="77">
        <v>0.93240000000000001</v>
      </c>
      <c r="I128" s="77">
        <v>1.17349234632</v>
      </c>
      <c r="J128" s="78">
        <v>-8.9999999999999998E-4</v>
      </c>
      <c r="K128" s="78">
        <v>0</v>
      </c>
    </row>
    <row r="129" spans="2:11">
      <c r="B129" t="s">
        <v>2776</v>
      </c>
      <c r="C129" t="s">
        <v>2777</v>
      </c>
      <c r="D129" t="s">
        <v>123</v>
      </c>
      <c r="E129" t="s">
        <v>102</v>
      </c>
      <c r="F129" t="s">
        <v>274</v>
      </c>
      <c r="G129" s="77">
        <v>608953.16</v>
      </c>
      <c r="H129" s="77">
        <v>-0.89339999999999997</v>
      </c>
      <c r="I129" s="77">
        <v>-5.4403875314399999</v>
      </c>
      <c r="J129" s="78">
        <v>4.1000000000000003E-3</v>
      </c>
      <c r="K129" s="78">
        <v>0</v>
      </c>
    </row>
    <row r="130" spans="2:11">
      <c r="B130" t="s">
        <v>2776</v>
      </c>
      <c r="C130" t="s">
        <v>2778</v>
      </c>
      <c r="D130" t="s">
        <v>123</v>
      </c>
      <c r="E130" t="s">
        <v>102</v>
      </c>
      <c r="F130" t="s">
        <v>274</v>
      </c>
      <c r="G130" s="77">
        <v>242583.04000000001</v>
      </c>
      <c r="H130" s="77">
        <v>-0.86599999999999999</v>
      </c>
      <c r="I130" s="77">
        <v>-2.1007691263999999</v>
      </c>
      <c r="J130" s="78">
        <v>1.6000000000000001E-3</v>
      </c>
      <c r="K130" s="78">
        <v>0</v>
      </c>
    </row>
    <row r="131" spans="2:11">
      <c r="B131" t="s">
        <v>2779</v>
      </c>
      <c r="C131" t="s">
        <v>2780</v>
      </c>
      <c r="D131" t="s">
        <v>123</v>
      </c>
      <c r="E131" t="s">
        <v>102</v>
      </c>
      <c r="F131" t="s">
        <v>262</v>
      </c>
      <c r="G131" s="77">
        <v>423660.23</v>
      </c>
      <c r="H131" s="77">
        <v>-10.0611</v>
      </c>
      <c r="I131" s="77">
        <v>-42.624879400529998</v>
      </c>
      <c r="J131" s="78">
        <v>3.1800000000000002E-2</v>
      </c>
      <c r="K131" s="78">
        <v>-1E-4</v>
      </c>
    </row>
    <row r="132" spans="2:11">
      <c r="B132" t="s">
        <v>2779</v>
      </c>
      <c r="C132" t="s">
        <v>2781</v>
      </c>
      <c r="D132" t="s">
        <v>123</v>
      </c>
      <c r="E132" t="s">
        <v>102</v>
      </c>
      <c r="F132" t="s">
        <v>262</v>
      </c>
      <c r="G132" s="77">
        <v>214143.22</v>
      </c>
      <c r="H132" s="77">
        <v>-10.0183</v>
      </c>
      <c r="I132" s="77">
        <v>-21.453510209259999</v>
      </c>
      <c r="J132" s="78">
        <v>1.6E-2</v>
      </c>
      <c r="K132" s="78">
        <v>-1E-4</v>
      </c>
    </row>
    <row r="133" spans="2:11">
      <c r="B133" t="s">
        <v>2779</v>
      </c>
      <c r="C133" t="s">
        <v>2782</v>
      </c>
      <c r="D133" t="s">
        <v>123</v>
      </c>
      <c r="E133" t="s">
        <v>102</v>
      </c>
      <c r="F133" t="s">
        <v>262</v>
      </c>
      <c r="G133" s="77">
        <v>209550.12</v>
      </c>
      <c r="H133" s="77">
        <v>-10.0875</v>
      </c>
      <c r="I133" s="77">
        <v>-21.138368355000001</v>
      </c>
      <c r="J133" s="78">
        <v>1.5800000000000002E-2</v>
      </c>
      <c r="K133" s="78">
        <v>-1E-4</v>
      </c>
    </row>
    <row r="134" spans="2:11">
      <c r="B134" t="s">
        <v>2783</v>
      </c>
      <c r="C134" t="s">
        <v>2784</v>
      </c>
      <c r="D134" t="s">
        <v>123</v>
      </c>
      <c r="E134" t="s">
        <v>102</v>
      </c>
      <c r="F134" t="s">
        <v>277</v>
      </c>
      <c r="G134" s="77">
        <v>248214.42</v>
      </c>
      <c r="H134" s="77">
        <v>0.73250000000000004</v>
      </c>
      <c r="I134" s="77">
        <v>1.8181706264999999</v>
      </c>
      <c r="J134" s="78">
        <v>-1.4E-3</v>
      </c>
      <c r="K134" s="78">
        <v>0</v>
      </c>
    </row>
    <row r="135" spans="2:11">
      <c r="B135" t="s">
        <v>2783</v>
      </c>
      <c r="C135" t="s">
        <v>2785</v>
      </c>
      <c r="D135" t="s">
        <v>123</v>
      </c>
      <c r="E135" t="s">
        <v>102</v>
      </c>
      <c r="F135" t="s">
        <v>277</v>
      </c>
      <c r="G135" s="77">
        <v>496695.89</v>
      </c>
      <c r="H135" s="77">
        <v>0.78590000000000004</v>
      </c>
      <c r="I135" s="77">
        <v>3.9035329995099999</v>
      </c>
      <c r="J135" s="78">
        <v>-2.8999999999999998E-3</v>
      </c>
      <c r="K135" s="78">
        <v>0</v>
      </c>
    </row>
    <row r="136" spans="2:11">
      <c r="B136" t="s">
        <v>2786</v>
      </c>
      <c r="C136" t="s">
        <v>2787</v>
      </c>
      <c r="D136" t="s">
        <v>123</v>
      </c>
      <c r="E136" t="s">
        <v>102</v>
      </c>
      <c r="F136" t="s">
        <v>274</v>
      </c>
      <c r="G136" s="77">
        <v>190532.98</v>
      </c>
      <c r="H136" s="77">
        <v>0.51249999999999996</v>
      </c>
      <c r="I136" s="77">
        <v>0.97648152249999998</v>
      </c>
      <c r="J136" s="78">
        <v>-6.9999999999999999E-4</v>
      </c>
      <c r="K136" s="78">
        <v>0</v>
      </c>
    </row>
    <row r="137" spans="2:11">
      <c r="B137" t="s">
        <v>2786</v>
      </c>
      <c r="C137" t="s">
        <v>2788</v>
      </c>
      <c r="D137" t="s">
        <v>123</v>
      </c>
      <c r="E137" t="s">
        <v>102</v>
      </c>
      <c r="F137" t="s">
        <v>274</v>
      </c>
      <c r="G137" s="77">
        <v>148327.81</v>
      </c>
      <c r="H137" s="77">
        <v>0.59309999999999996</v>
      </c>
      <c r="I137" s="77">
        <v>0.87973224111000004</v>
      </c>
      <c r="J137" s="78">
        <v>-6.9999999999999999E-4</v>
      </c>
      <c r="K137" s="78">
        <v>0</v>
      </c>
    </row>
    <row r="138" spans="2:11">
      <c r="B138" t="s">
        <v>2786</v>
      </c>
      <c r="C138" t="s">
        <v>2789</v>
      </c>
      <c r="D138" t="s">
        <v>123</v>
      </c>
      <c r="E138" t="s">
        <v>102</v>
      </c>
      <c r="F138" t="s">
        <v>274</v>
      </c>
      <c r="G138" s="77">
        <v>108685.61</v>
      </c>
      <c r="H138" s="77">
        <v>0.51249999999999996</v>
      </c>
      <c r="I138" s="77">
        <v>0.55701375124999997</v>
      </c>
      <c r="J138" s="78">
        <v>-4.0000000000000002E-4</v>
      </c>
      <c r="K138" s="78">
        <v>0</v>
      </c>
    </row>
    <row r="139" spans="2:11">
      <c r="B139" t="s">
        <v>2786</v>
      </c>
      <c r="C139" t="s">
        <v>2790</v>
      </c>
      <c r="D139" t="s">
        <v>123</v>
      </c>
      <c r="E139" t="s">
        <v>102</v>
      </c>
      <c r="F139" t="s">
        <v>274</v>
      </c>
      <c r="G139" s="77">
        <v>36919.870000000003</v>
      </c>
      <c r="H139" s="77">
        <v>0.5927</v>
      </c>
      <c r="I139" s="77">
        <v>0.21882406948999999</v>
      </c>
      <c r="J139" s="78">
        <v>-2.0000000000000001E-4</v>
      </c>
      <c r="K139" s="78">
        <v>0</v>
      </c>
    </row>
    <row r="140" spans="2:11">
      <c r="B140" t="s">
        <v>2791</v>
      </c>
      <c r="C140" t="s">
        <v>2792</v>
      </c>
      <c r="D140" t="s">
        <v>123</v>
      </c>
      <c r="E140" t="s">
        <v>102</v>
      </c>
      <c r="F140" t="s">
        <v>268</v>
      </c>
      <c r="G140" s="77">
        <v>186150.72</v>
      </c>
      <c r="H140" s="77">
        <v>-1.5228999999999999</v>
      </c>
      <c r="I140" s="77">
        <v>-2.8348893148799998</v>
      </c>
      <c r="J140" s="78">
        <v>2.0999999999999999E-3</v>
      </c>
      <c r="K140" s="78">
        <v>0</v>
      </c>
    </row>
    <row r="141" spans="2:11">
      <c r="B141" t="s">
        <v>2791</v>
      </c>
      <c r="C141" t="s">
        <v>2793</v>
      </c>
      <c r="D141" t="s">
        <v>123</v>
      </c>
      <c r="E141" t="s">
        <v>102</v>
      </c>
      <c r="F141" t="s">
        <v>268</v>
      </c>
      <c r="G141" s="77">
        <v>183054.7</v>
      </c>
      <c r="H141" s="77">
        <v>-1.5904</v>
      </c>
      <c r="I141" s="77">
        <v>-2.9113019487999998</v>
      </c>
      <c r="J141" s="78">
        <v>2.2000000000000001E-3</v>
      </c>
      <c r="K141" s="78">
        <v>0</v>
      </c>
    </row>
    <row r="142" spans="2:11">
      <c r="B142" t="s">
        <v>2791</v>
      </c>
      <c r="C142" t="s">
        <v>2794</v>
      </c>
      <c r="D142" t="s">
        <v>123</v>
      </c>
      <c r="E142" t="s">
        <v>102</v>
      </c>
      <c r="F142" t="s">
        <v>268</v>
      </c>
      <c r="G142" s="77">
        <v>262705.23</v>
      </c>
      <c r="H142" s="77">
        <v>-1.464</v>
      </c>
      <c r="I142" s="77">
        <v>-3.8460045672000001</v>
      </c>
      <c r="J142" s="78">
        <v>2.8999999999999998E-3</v>
      </c>
      <c r="K142" s="78">
        <v>0</v>
      </c>
    </row>
    <row r="143" spans="2:11">
      <c r="B143" t="s">
        <v>2795</v>
      </c>
      <c r="C143" t="s">
        <v>2796</v>
      </c>
      <c r="D143" t="s">
        <v>123</v>
      </c>
      <c r="E143" t="s">
        <v>102</v>
      </c>
      <c r="F143" t="s">
        <v>268</v>
      </c>
      <c r="G143" s="77">
        <v>279642.46000000002</v>
      </c>
      <c r="H143" s="77">
        <v>-1.4476</v>
      </c>
      <c r="I143" s="77">
        <v>-4.0481042509599998</v>
      </c>
      <c r="J143" s="78">
        <v>3.0000000000000001E-3</v>
      </c>
      <c r="K143" s="78">
        <v>0</v>
      </c>
    </row>
    <row r="144" spans="2:11">
      <c r="B144" t="s">
        <v>2795</v>
      </c>
      <c r="C144" t="s">
        <v>2797</v>
      </c>
      <c r="D144" t="s">
        <v>123</v>
      </c>
      <c r="E144" t="s">
        <v>102</v>
      </c>
      <c r="F144" t="s">
        <v>268</v>
      </c>
      <c r="G144" s="77">
        <v>361706.76</v>
      </c>
      <c r="H144" s="77">
        <v>-1.4195</v>
      </c>
      <c r="I144" s="77">
        <v>-5.1344274582000002</v>
      </c>
      <c r="J144" s="78">
        <v>3.8E-3</v>
      </c>
      <c r="K144" s="78">
        <v>0</v>
      </c>
    </row>
    <row r="145" spans="2:11">
      <c r="B145" t="s">
        <v>2798</v>
      </c>
      <c r="C145" t="s">
        <v>2799</v>
      </c>
      <c r="D145" t="s">
        <v>123</v>
      </c>
      <c r="E145" t="s">
        <v>102</v>
      </c>
      <c r="F145" t="s">
        <v>268</v>
      </c>
      <c r="G145" s="77">
        <v>45959.64</v>
      </c>
      <c r="H145" s="77">
        <v>-2.7942999999999998</v>
      </c>
      <c r="I145" s="77">
        <v>-1.2842502205199999</v>
      </c>
      <c r="J145" s="78">
        <v>1E-3</v>
      </c>
      <c r="K145" s="78">
        <v>0</v>
      </c>
    </row>
    <row r="146" spans="2:11">
      <c r="B146" t="s">
        <v>2798</v>
      </c>
      <c r="C146" t="s">
        <v>2800</v>
      </c>
      <c r="D146" t="s">
        <v>123</v>
      </c>
      <c r="E146" t="s">
        <v>102</v>
      </c>
      <c r="F146" t="s">
        <v>268</v>
      </c>
      <c r="G146" s="77">
        <v>392759.08</v>
      </c>
      <c r="H146" s="77">
        <v>-2.9182999999999999</v>
      </c>
      <c r="I146" s="77">
        <v>-11.46188823164</v>
      </c>
      <c r="J146" s="78">
        <v>8.5000000000000006E-3</v>
      </c>
      <c r="K146" s="78">
        <v>0</v>
      </c>
    </row>
    <row r="147" spans="2:11">
      <c r="B147" t="s">
        <v>2798</v>
      </c>
      <c r="C147" t="s">
        <v>2801</v>
      </c>
      <c r="D147" t="s">
        <v>123</v>
      </c>
      <c r="E147" t="s">
        <v>102</v>
      </c>
      <c r="F147" t="s">
        <v>268</v>
      </c>
      <c r="G147" s="77">
        <v>133190.34</v>
      </c>
      <c r="H147" s="77">
        <v>-3.0078</v>
      </c>
      <c r="I147" s="77">
        <v>-4.0060990465200002</v>
      </c>
      <c r="J147" s="78">
        <v>3.0000000000000001E-3</v>
      </c>
      <c r="K147" s="78">
        <v>0</v>
      </c>
    </row>
    <row r="148" spans="2:11">
      <c r="B148" t="s">
        <v>2798</v>
      </c>
      <c r="C148" t="s">
        <v>2802</v>
      </c>
      <c r="D148" t="s">
        <v>123</v>
      </c>
      <c r="E148" t="s">
        <v>102</v>
      </c>
      <c r="F148" t="s">
        <v>268</v>
      </c>
      <c r="G148" s="77">
        <v>286000.7</v>
      </c>
      <c r="H148" s="77">
        <v>-2.7942999999999998</v>
      </c>
      <c r="I148" s="77">
        <v>-7.9917175600999997</v>
      </c>
      <c r="J148" s="78">
        <v>6.0000000000000001E-3</v>
      </c>
      <c r="K148" s="78">
        <v>0</v>
      </c>
    </row>
    <row r="149" spans="2:11">
      <c r="B149" t="s">
        <v>2798</v>
      </c>
      <c r="C149" t="s">
        <v>2803</v>
      </c>
      <c r="D149" t="s">
        <v>123</v>
      </c>
      <c r="E149" t="s">
        <v>102</v>
      </c>
      <c r="F149" t="s">
        <v>268</v>
      </c>
      <c r="G149" s="77">
        <v>166628.12</v>
      </c>
      <c r="H149" s="77">
        <v>-2.9211</v>
      </c>
      <c r="I149" s="77">
        <v>-4.8673740133200001</v>
      </c>
      <c r="J149" s="78">
        <v>3.5999999999999999E-3</v>
      </c>
      <c r="K149" s="78">
        <v>0</v>
      </c>
    </row>
    <row r="150" spans="2:11">
      <c r="B150" t="s">
        <v>2798</v>
      </c>
      <c r="C150" t="s">
        <v>2804</v>
      </c>
      <c r="D150" t="s">
        <v>123</v>
      </c>
      <c r="E150" t="s">
        <v>102</v>
      </c>
      <c r="F150" t="s">
        <v>268</v>
      </c>
      <c r="G150" s="77">
        <v>241600.11</v>
      </c>
      <c r="H150" s="77">
        <v>-2.6246999999999998</v>
      </c>
      <c r="I150" s="77">
        <v>-6.3412780871700001</v>
      </c>
      <c r="J150" s="78">
        <v>4.7000000000000002E-3</v>
      </c>
      <c r="K150" s="78">
        <v>0</v>
      </c>
    </row>
    <row r="151" spans="2:11">
      <c r="B151" t="s">
        <v>2798</v>
      </c>
      <c r="C151" t="s">
        <v>2805</v>
      </c>
      <c r="D151" t="s">
        <v>123</v>
      </c>
      <c r="E151" t="s">
        <v>102</v>
      </c>
      <c r="F151" t="s">
        <v>268</v>
      </c>
      <c r="G151" s="77">
        <v>379210.14</v>
      </c>
      <c r="H151" s="77">
        <v>-2.9180999999999999</v>
      </c>
      <c r="I151" s="77">
        <v>-11.06573109534</v>
      </c>
      <c r="J151" s="78">
        <v>8.3000000000000001E-3</v>
      </c>
      <c r="K151" s="78">
        <v>0</v>
      </c>
    </row>
    <row r="152" spans="2:11">
      <c r="B152" t="s">
        <v>2806</v>
      </c>
      <c r="C152" t="s">
        <v>2807</v>
      </c>
      <c r="D152" t="s">
        <v>123</v>
      </c>
      <c r="E152" t="s">
        <v>102</v>
      </c>
      <c r="F152" t="s">
        <v>268</v>
      </c>
      <c r="G152" s="77">
        <v>230969.74</v>
      </c>
      <c r="H152" s="77">
        <v>-2.0853999999999999</v>
      </c>
      <c r="I152" s="77">
        <v>-4.8166429579600001</v>
      </c>
      <c r="J152" s="78">
        <v>3.5999999999999999E-3</v>
      </c>
      <c r="K152" s="78">
        <v>0</v>
      </c>
    </row>
    <row r="153" spans="2:11">
      <c r="B153" t="s">
        <v>2806</v>
      </c>
      <c r="C153" t="s">
        <v>2808</v>
      </c>
      <c r="D153" t="s">
        <v>123</v>
      </c>
      <c r="E153" t="s">
        <v>102</v>
      </c>
      <c r="F153" t="s">
        <v>268</v>
      </c>
      <c r="G153" s="77">
        <v>143080.46</v>
      </c>
      <c r="H153" s="77">
        <v>-2.5484</v>
      </c>
      <c r="I153" s="77">
        <v>-3.6462624426399999</v>
      </c>
      <c r="J153" s="78">
        <v>2.7000000000000001E-3</v>
      </c>
      <c r="K153" s="78">
        <v>0</v>
      </c>
    </row>
    <row r="154" spans="2:11">
      <c r="B154" t="s">
        <v>2806</v>
      </c>
      <c r="C154" t="s">
        <v>2809</v>
      </c>
      <c r="D154" t="s">
        <v>123</v>
      </c>
      <c r="E154" t="s">
        <v>102</v>
      </c>
      <c r="F154" t="s">
        <v>268</v>
      </c>
      <c r="G154" s="77">
        <v>239548.95</v>
      </c>
      <c r="H154" s="77">
        <v>-2.0853999999999999</v>
      </c>
      <c r="I154" s="77">
        <v>-4.9955538033</v>
      </c>
      <c r="J154" s="78">
        <v>3.7000000000000002E-3</v>
      </c>
      <c r="K154" s="78">
        <v>0</v>
      </c>
    </row>
    <row r="155" spans="2:11">
      <c r="B155" t="s">
        <v>2810</v>
      </c>
      <c r="C155" t="s">
        <v>2811</v>
      </c>
      <c r="D155" t="s">
        <v>123</v>
      </c>
      <c r="E155" t="s">
        <v>102</v>
      </c>
      <c r="F155" t="s">
        <v>268</v>
      </c>
      <c r="G155" s="77">
        <v>218526.16</v>
      </c>
      <c r="H155" s="77">
        <v>-0.8952</v>
      </c>
      <c r="I155" s="77">
        <v>-1.9562461843200001</v>
      </c>
      <c r="J155" s="78">
        <v>1.5E-3</v>
      </c>
      <c r="K155" s="78">
        <v>0</v>
      </c>
    </row>
    <row r="156" spans="2:11">
      <c r="B156" t="s">
        <v>2810</v>
      </c>
      <c r="C156" t="s">
        <v>2812</v>
      </c>
      <c r="D156" t="s">
        <v>123</v>
      </c>
      <c r="E156" t="s">
        <v>102</v>
      </c>
      <c r="F156" t="s">
        <v>255</v>
      </c>
      <c r="G156" s="77">
        <v>192760.73</v>
      </c>
      <c r="H156" s="77">
        <v>-1.6724000000000001</v>
      </c>
      <c r="I156" s="77">
        <v>-3.22373044852</v>
      </c>
      <c r="J156" s="78">
        <v>2.3999999999999998E-3</v>
      </c>
      <c r="K156" s="78">
        <v>0</v>
      </c>
    </row>
    <row r="157" spans="2:11">
      <c r="B157" t="s">
        <v>2810</v>
      </c>
      <c r="C157" t="s">
        <v>2813</v>
      </c>
      <c r="D157" t="s">
        <v>123</v>
      </c>
      <c r="E157" t="s">
        <v>102</v>
      </c>
      <c r="F157" t="s">
        <v>255</v>
      </c>
      <c r="G157" s="77">
        <v>241151.19</v>
      </c>
      <c r="H157" s="77">
        <v>-1.5880000000000001</v>
      </c>
      <c r="I157" s="77">
        <v>-3.8294808971999998</v>
      </c>
      <c r="J157" s="78">
        <v>2.8999999999999998E-3</v>
      </c>
      <c r="K157" s="78">
        <v>0</v>
      </c>
    </row>
    <row r="158" spans="2:11">
      <c r="B158" t="s">
        <v>2810</v>
      </c>
      <c r="C158" t="s">
        <v>2814</v>
      </c>
      <c r="D158" t="s">
        <v>123</v>
      </c>
      <c r="E158" t="s">
        <v>102</v>
      </c>
      <c r="F158" t="s">
        <v>268</v>
      </c>
      <c r="G158" s="77">
        <v>209868.94</v>
      </c>
      <c r="H158" s="77">
        <v>-3.3679000000000001</v>
      </c>
      <c r="I158" s="77">
        <v>-7.0681760302600001</v>
      </c>
      <c r="J158" s="78">
        <v>5.3E-3</v>
      </c>
      <c r="K158" s="78">
        <v>0</v>
      </c>
    </row>
    <row r="159" spans="2:11">
      <c r="B159" t="s">
        <v>2815</v>
      </c>
      <c r="C159" t="s">
        <v>2816</v>
      </c>
      <c r="D159" t="s">
        <v>123</v>
      </c>
      <c r="E159" t="s">
        <v>102</v>
      </c>
      <c r="F159" t="s">
        <v>277</v>
      </c>
      <c r="G159" s="77">
        <v>206239.08</v>
      </c>
      <c r="H159" s="77">
        <v>-3.2389000000000001</v>
      </c>
      <c r="I159" s="77">
        <v>-6.6798775621199997</v>
      </c>
      <c r="J159" s="78">
        <v>5.0000000000000001E-3</v>
      </c>
      <c r="K159" s="78">
        <v>0</v>
      </c>
    </row>
    <row r="160" spans="2:11">
      <c r="B160" t="s">
        <v>2815</v>
      </c>
      <c r="C160" t="s">
        <v>2817</v>
      </c>
      <c r="D160" t="s">
        <v>123</v>
      </c>
      <c r="E160" t="s">
        <v>102</v>
      </c>
      <c r="F160" t="s">
        <v>277</v>
      </c>
      <c r="G160" s="77">
        <v>247347.85</v>
      </c>
      <c r="H160" s="77">
        <v>-3.2968999999999999</v>
      </c>
      <c r="I160" s="77">
        <v>-8.1548112666500003</v>
      </c>
      <c r="J160" s="78">
        <v>6.1000000000000004E-3</v>
      </c>
      <c r="K160" s="78">
        <v>0</v>
      </c>
    </row>
    <row r="161" spans="2:11">
      <c r="B161" t="s">
        <v>2815</v>
      </c>
      <c r="C161" t="s">
        <v>2818</v>
      </c>
      <c r="D161" t="s">
        <v>123</v>
      </c>
      <c r="E161" t="s">
        <v>102</v>
      </c>
      <c r="F161" t="s">
        <v>262</v>
      </c>
      <c r="G161" s="77">
        <v>206088.74</v>
      </c>
      <c r="H161" s="77">
        <v>-7.1517999999999997</v>
      </c>
      <c r="I161" s="77">
        <v>-14.739054507320001</v>
      </c>
      <c r="J161" s="78">
        <v>1.0999999999999999E-2</v>
      </c>
      <c r="K161" s="78">
        <v>0</v>
      </c>
    </row>
    <row r="162" spans="2:11">
      <c r="B162" t="s">
        <v>2815</v>
      </c>
      <c r="C162" t="s">
        <v>2819</v>
      </c>
      <c r="D162" t="s">
        <v>123</v>
      </c>
      <c r="E162" t="s">
        <v>102</v>
      </c>
      <c r="F162" t="s">
        <v>262</v>
      </c>
      <c r="G162" s="77">
        <v>210883.45</v>
      </c>
      <c r="H162" s="77">
        <v>-7.0425000000000004</v>
      </c>
      <c r="I162" s="77">
        <v>-14.851466966249999</v>
      </c>
      <c r="J162" s="78">
        <v>1.11E-2</v>
      </c>
      <c r="K162" s="78">
        <v>0</v>
      </c>
    </row>
    <row r="163" spans="2:11">
      <c r="B163" t="s">
        <v>2815</v>
      </c>
      <c r="C163" t="s">
        <v>2820</v>
      </c>
      <c r="D163" t="s">
        <v>123</v>
      </c>
      <c r="E163" t="s">
        <v>102</v>
      </c>
      <c r="F163" t="s">
        <v>262</v>
      </c>
      <c r="G163" s="77">
        <v>91594.99</v>
      </c>
      <c r="H163" s="77">
        <v>-7.1517999999999997</v>
      </c>
      <c r="I163" s="77">
        <v>-6.5506904948200004</v>
      </c>
      <c r="J163" s="78">
        <v>4.8999999999999998E-3</v>
      </c>
      <c r="K163" s="78">
        <v>0</v>
      </c>
    </row>
    <row r="164" spans="2:11">
      <c r="B164" t="s">
        <v>2815</v>
      </c>
      <c r="C164" t="s">
        <v>2821</v>
      </c>
      <c r="D164" t="s">
        <v>123</v>
      </c>
      <c r="E164" t="s">
        <v>102</v>
      </c>
      <c r="F164" t="s">
        <v>262</v>
      </c>
      <c r="G164" s="77">
        <v>165044.03</v>
      </c>
      <c r="H164" s="77">
        <v>-7.0393999999999997</v>
      </c>
      <c r="I164" s="77">
        <v>-11.61810944782</v>
      </c>
      <c r="J164" s="78">
        <v>8.6999999999999994E-3</v>
      </c>
      <c r="K164" s="78">
        <v>0</v>
      </c>
    </row>
    <row r="165" spans="2:11">
      <c r="B165" t="s">
        <v>2815</v>
      </c>
      <c r="C165" t="s">
        <v>2822</v>
      </c>
      <c r="D165" t="s">
        <v>123</v>
      </c>
      <c r="E165" t="s">
        <v>102</v>
      </c>
      <c r="F165" t="s">
        <v>277</v>
      </c>
      <c r="G165" s="77">
        <v>288631.02</v>
      </c>
      <c r="H165" s="77">
        <v>-3.2389000000000001</v>
      </c>
      <c r="I165" s="77">
        <v>-9.3484701067800007</v>
      </c>
      <c r="J165" s="78">
        <v>7.0000000000000001E-3</v>
      </c>
      <c r="K165" s="78">
        <v>0</v>
      </c>
    </row>
    <row r="166" spans="2:11">
      <c r="B166" t="s">
        <v>2823</v>
      </c>
      <c r="C166" t="s">
        <v>2824</v>
      </c>
      <c r="D166" t="s">
        <v>123</v>
      </c>
      <c r="E166" t="s">
        <v>102</v>
      </c>
      <c r="F166" t="s">
        <v>268</v>
      </c>
      <c r="G166" s="77">
        <v>67916</v>
      </c>
      <c r="H166" s="77">
        <v>-4.3322000000000003</v>
      </c>
      <c r="I166" s="77">
        <v>-2.9422569520000001</v>
      </c>
      <c r="J166" s="78">
        <v>2.2000000000000001E-3</v>
      </c>
      <c r="K166" s="78">
        <v>0</v>
      </c>
    </row>
    <row r="167" spans="2:11">
      <c r="B167" t="s">
        <v>2823</v>
      </c>
      <c r="C167" t="s">
        <v>2825</v>
      </c>
      <c r="D167" t="s">
        <v>123</v>
      </c>
      <c r="E167" t="s">
        <v>102</v>
      </c>
      <c r="F167" t="s">
        <v>268</v>
      </c>
      <c r="G167" s="77">
        <v>193177.31</v>
      </c>
      <c r="H167" s="77">
        <v>-1.4477</v>
      </c>
      <c r="I167" s="77">
        <v>-2.7966279168699999</v>
      </c>
      <c r="J167" s="78">
        <v>2.0999999999999999E-3</v>
      </c>
      <c r="K167" s="78">
        <v>0</v>
      </c>
    </row>
    <row r="168" spans="2:11">
      <c r="B168" t="s">
        <v>2823</v>
      </c>
      <c r="C168" t="s">
        <v>2826</v>
      </c>
      <c r="D168" t="s">
        <v>123</v>
      </c>
      <c r="E168" t="s">
        <v>102</v>
      </c>
      <c r="F168" t="s">
        <v>268</v>
      </c>
      <c r="G168" s="77">
        <v>79898.61</v>
      </c>
      <c r="H168" s="77">
        <v>-4.2432999999999996</v>
      </c>
      <c r="I168" s="77">
        <v>-3.3903377181300001</v>
      </c>
      <c r="J168" s="78">
        <v>2.5000000000000001E-3</v>
      </c>
      <c r="K168" s="78">
        <v>0</v>
      </c>
    </row>
    <row r="169" spans="2:11">
      <c r="B169" t="s">
        <v>2823</v>
      </c>
      <c r="C169" t="s">
        <v>2827</v>
      </c>
      <c r="D169" t="s">
        <v>123</v>
      </c>
      <c r="E169" t="s">
        <v>102</v>
      </c>
      <c r="F169" t="s">
        <v>268</v>
      </c>
      <c r="G169" s="77">
        <v>234795.62</v>
      </c>
      <c r="H169" s="77">
        <v>-4.3322000000000003</v>
      </c>
      <c r="I169" s="77">
        <v>-10.17181584964</v>
      </c>
      <c r="J169" s="78">
        <v>7.6E-3</v>
      </c>
      <c r="K169" s="78">
        <v>0</v>
      </c>
    </row>
    <row r="170" spans="2:11">
      <c r="B170" t="s">
        <v>2823</v>
      </c>
      <c r="C170" t="s">
        <v>2828</v>
      </c>
      <c r="D170" t="s">
        <v>123</v>
      </c>
      <c r="E170" t="s">
        <v>102</v>
      </c>
      <c r="F170" t="s">
        <v>268</v>
      </c>
      <c r="G170" s="77">
        <v>94105.18</v>
      </c>
      <c r="H170" s="77">
        <v>-4.125</v>
      </c>
      <c r="I170" s="77">
        <v>-3.881838675</v>
      </c>
      <c r="J170" s="78">
        <v>2.8999999999999998E-3</v>
      </c>
      <c r="K170" s="78">
        <v>0</v>
      </c>
    </row>
    <row r="171" spans="2:11">
      <c r="B171" t="s">
        <v>2823</v>
      </c>
      <c r="C171" t="s">
        <v>2829</v>
      </c>
      <c r="D171" t="s">
        <v>123</v>
      </c>
      <c r="E171" t="s">
        <v>102</v>
      </c>
      <c r="F171" t="s">
        <v>268</v>
      </c>
      <c r="G171" s="77">
        <v>91641.36</v>
      </c>
      <c r="H171" s="77">
        <v>-1.4477</v>
      </c>
      <c r="I171" s="77">
        <v>-1.3266919687200001</v>
      </c>
      <c r="J171" s="78">
        <v>1E-3</v>
      </c>
      <c r="K171" s="78">
        <v>0</v>
      </c>
    </row>
    <row r="172" spans="2:11">
      <c r="B172" t="s">
        <v>2823</v>
      </c>
      <c r="C172" t="s">
        <v>2830</v>
      </c>
      <c r="D172" t="s">
        <v>123</v>
      </c>
      <c r="E172" t="s">
        <v>102</v>
      </c>
      <c r="F172" t="s">
        <v>268</v>
      </c>
      <c r="G172" s="77">
        <v>80138.720000000001</v>
      </c>
      <c r="H172" s="77">
        <v>-1.4473</v>
      </c>
      <c r="I172" s="77">
        <v>-1.15984769456</v>
      </c>
      <c r="J172" s="78">
        <v>8.9999999999999998E-4</v>
      </c>
      <c r="K172" s="78">
        <v>0</v>
      </c>
    </row>
    <row r="173" spans="2:11">
      <c r="B173" t="s">
        <v>2831</v>
      </c>
      <c r="C173" t="s">
        <v>2832</v>
      </c>
      <c r="D173" t="s">
        <v>123</v>
      </c>
      <c r="E173" t="s">
        <v>102</v>
      </c>
      <c r="F173" t="s">
        <v>277</v>
      </c>
      <c r="G173" s="77">
        <v>283235</v>
      </c>
      <c r="H173" s="77">
        <v>-0.64480000000000004</v>
      </c>
      <c r="I173" s="77">
        <v>-1.82629928</v>
      </c>
      <c r="J173" s="78">
        <v>1.4E-3</v>
      </c>
      <c r="K173" s="78">
        <v>0</v>
      </c>
    </row>
    <row r="174" spans="2:11">
      <c r="B174" t="s">
        <v>2831</v>
      </c>
      <c r="C174" t="s">
        <v>2833</v>
      </c>
      <c r="D174" t="s">
        <v>123</v>
      </c>
      <c r="E174" t="s">
        <v>102</v>
      </c>
      <c r="F174" t="s">
        <v>277</v>
      </c>
      <c r="G174" s="77">
        <v>724001.6</v>
      </c>
      <c r="H174" s="77">
        <v>-0.61180000000000001</v>
      </c>
      <c r="I174" s="77">
        <v>-4.4294417888000002</v>
      </c>
      <c r="J174" s="78">
        <v>3.3E-3</v>
      </c>
      <c r="K174" s="78">
        <v>0</v>
      </c>
    </row>
    <row r="175" spans="2:11">
      <c r="B175" t="s">
        <v>2831</v>
      </c>
      <c r="C175" t="s">
        <v>2834</v>
      </c>
      <c r="D175" t="s">
        <v>123</v>
      </c>
      <c r="E175" t="s">
        <v>102</v>
      </c>
      <c r="F175" t="s">
        <v>277</v>
      </c>
      <c r="G175" s="77">
        <v>171506.95</v>
      </c>
      <c r="H175" s="77">
        <v>-0.55700000000000005</v>
      </c>
      <c r="I175" s="77">
        <v>-0.95529371149999998</v>
      </c>
      <c r="J175" s="78">
        <v>6.9999999999999999E-4</v>
      </c>
      <c r="K175" s="78">
        <v>0</v>
      </c>
    </row>
    <row r="176" spans="2:11">
      <c r="B176" t="s">
        <v>2835</v>
      </c>
      <c r="C176" t="s">
        <v>2836</v>
      </c>
      <c r="D176" t="s">
        <v>123</v>
      </c>
      <c r="E176" t="s">
        <v>102</v>
      </c>
      <c r="F176" t="s">
        <v>277</v>
      </c>
      <c r="G176" s="77">
        <v>276684.78000000003</v>
      </c>
      <c r="H176" s="77">
        <v>-2.5996999999999999</v>
      </c>
      <c r="I176" s="77">
        <v>-7.1929742256600004</v>
      </c>
      <c r="J176" s="78">
        <v>5.4000000000000003E-3</v>
      </c>
      <c r="K176" s="78">
        <v>0</v>
      </c>
    </row>
    <row r="177" spans="2:11">
      <c r="B177" t="s">
        <v>2835</v>
      </c>
      <c r="C177" t="s">
        <v>2837</v>
      </c>
      <c r="D177" t="s">
        <v>123</v>
      </c>
      <c r="E177" t="s">
        <v>102</v>
      </c>
      <c r="F177" t="s">
        <v>262</v>
      </c>
      <c r="G177" s="77">
        <v>710275.12</v>
      </c>
      <c r="H177" s="77">
        <v>-7.0839999999999996</v>
      </c>
      <c r="I177" s="77">
        <v>-50.315889500799997</v>
      </c>
      <c r="J177" s="78">
        <v>3.7499999999999999E-2</v>
      </c>
      <c r="K177" s="78">
        <v>-1E-4</v>
      </c>
    </row>
    <row r="178" spans="2:11">
      <c r="B178" t="s">
        <v>2838</v>
      </c>
      <c r="C178" t="s">
        <v>2839</v>
      </c>
      <c r="D178" t="s">
        <v>123</v>
      </c>
      <c r="E178" t="s">
        <v>102</v>
      </c>
      <c r="F178" t="s">
        <v>277</v>
      </c>
      <c r="G178" s="77">
        <v>335639.58</v>
      </c>
      <c r="H178" s="77">
        <v>-2.7641</v>
      </c>
      <c r="I178" s="77">
        <v>-9.2774136307799999</v>
      </c>
      <c r="J178" s="78">
        <v>6.8999999999999999E-3</v>
      </c>
      <c r="K178" s="78">
        <v>0</v>
      </c>
    </row>
    <row r="179" spans="2:11">
      <c r="B179" t="s">
        <v>2838</v>
      </c>
      <c r="C179" t="s">
        <v>2840</v>
      </c>
      <c r="D179" t="s">
        <v>123</v>
      </c>
      <c r="E179" t="s">
        <v>102</v>
      </c>
      <c r="F179" t="s">
        <v>277</v>
      </c>
      <c r="G179" s="77">
        <v>191735.29</v>
      </c>
      <c r="H179" s="77">
        <v>-2.7955999999999999</v>
      </c>
      <c r="I179" s="77">
        <v>-5.3601517672399996</v>
      </c>
      <c r="J179" s="78">
        <v>4.0000000000000001E-3</v>
      </c>
      <c r="K179" s="78">
        <v>0</v>
      </c>
    </row>
    <row r="180" spans="2:11">
      <c r="B180" t="s">
        <v>2838</v>
      </c>
      <c r="C180" t="s">
        <v>2841</v>
      </c>
      <c r="D180" t="s">
        <v>123</v>
      </c>
      <c r="E180" t="s">
        <v>102</v>
      </c>
      <c r="F180" t="s">
        <v>277</v>
      </c>
      <c r="G180" s="77">
        <v>60656.77</v>
      </c>
      <c r="H180" s="77">
        <v>-2.7641</v>
      </c>
      <c r="I180" s="77">
        <v>-1.67661377957</v>
      </c>
      <c r="J180" s="78">
        <v>1.2999999999999999E-3</v>
      </c>
      <c r="K180" s="78">
        <v>0</v>
      </c>
    </row>
    <row r="181" spans="2:11">
      <c r="B181" t="s">
        <v>2842</v>
      </c>
      <c r="C181" t="s">
        <v>2843</v>
      </c>
      <c r="D181" t="s">
        <v>123</v>
      </c>
      <c r="E181" t="s">
        <v>102</v>
      </c>
      <c r="F181" t="s">
        <v>265</v>
      </c>
      <c r="G181" s="77">
        <v>130984.99</v>
      </c>
      <c r="H181" s="77">
        <v>-8.3573000000000004</v>
      </c>
      <c r="I181" s="77">
        <v>-10.946808569270001</v>
      </c>
      <c r="J181" s="78">
        <v>8.2000000000000007E-3</v>
      </c>
      <c r="K181" s="78">
        <v>0</v>
      </c>
    </row>
    <row r="182" spans="2:11">
      <c r="B182" t="s">
        <v>2842</v>
      </c>
      <c r="C182" t="s">
        <v>2844</v>
      </c>
      <c r="D182" t="s">
        <v>123</v>
      </c>
      <c r="E182" t="s">
        <v>102</v>
      </c>
      <c r="F182" t="s">
        <v>265</v>
      </c>
      <c r="G182" s="77">
        <v>167637.67000000001</v>
      </c>
      <c r="H182" s="77">
        <v>-8.2997999999999994</v>
      </c>
      <c r="I182" s="77">
        <v>-13.91359133466</v>
      </c>
      <c r="J182" s="78">
        <v>1.04E-2</v>
      </c>
      <c r="K182" s="78">
        <v>0</v>
      </c>
    </row>
    <row r="183" spans="2:11">
      <c r="B183" t="s">
        <v>2842</v>
      </c>
      <c r="C183" t="s">
        <v>2845</v>
      </c>
      <c r="D183" t="s">
        <v>123</v>
      </c>
      <c r="E183" t="s">
        <v>102</v>
      </c>
      <c r="F183" t="s">
        <v>265</v>
      </c>
      <c r="G183" s="77">
        <v>326040.78999999998</v>
      </c>
      <c r="H183" s="77">
        <v>-8.3573000000000004</v>
      </c>
      <c r="I183" s="77">
        <v>-27.248206942669999</v>
      </c>
      <c r="J183" s="78">
        <v>2.0299999999999999E-2</v>
      </c>
      <c r="K183" s="78">
        <v>-1E-4</v>
      </c>
    </row>
    <row r="184" spans="2:11">
      <c r="B184" t="s">
        <v>2842</v>
      </c>
      <c r="C184" t="s">
        <v>2846</v>
      </c>
      <c r="D184" t="s">
        <v>123</v>
      </c>
      <c r="E184" t="s">
        <v>102</v>
      </c>
      <c r="F184" t="s">
        <v>265</v>
      </c>
      <c r="G184" s="77">
        <v>203865.62</v>
      </c>
      <c r="H184" s="77">
        <v>-8.3094000000000001</v>
      </c>
      <c r="I184" s="77">
        <v>-16.940009828280001</v>
      </c>
      <c r="J184" s="78">
        <v>1.26E-2</v>
      </c>
      <c r="K184" s="78">
        <v>0</v>
      </c>
    </row>
    <row r="185" spans="2:11">
      <c r="B185" t="s">
        <v>2842</v>
      </c>
      <c r="C185" t="s">
        <v>2847</v>
      </c>
      <c r="D185" t="s">
        <v>123</v>
      </c>
      <c r="E185" t="s">
        <v>102</v>
      </c>
      <c r="F185" t="s">
        <v>265</v>
      </c>
      <c r="G185" s="77">
        <v>286578.78000000003</v>
      </c>
      <c r="H185" s="77">
        <v>-8.2997999999999994</v>
      </c>
      <c r="I185" s="77">
        <v>-23.785465582440001</v>
      </c>
      <c r="J185" s="78">
        <v>1.77E-2</v>
      </c>
      <c r="K185" s="78">
        <v>-1E-4</v>
      </c>
    </row>
    <row r="186" spans="2:11">
      <c r="B186" t="s">
        <v>2842</v>
      </c>
      <c r="C186" t="s">
        <v>2848</v>
      </c>
      <c r="D186" t="s">
        <v>123</v>
      </c>
      <c r="E186" t="s">
        <v>102</v>
      </c>
      <c r="F186" t="s">
        <v>265</v>
      </c>
      <c r="G186" s="77">
        <v>240704.89</v>
      </c>
      <c r="H186" s="77">
        <v>-8.3094000000000001</v>
      </c>
      <c r="I186" s="77">
        <v>-20.00113212966</v>
      </c>
      <c r="J186" s="78">
        <v>1.49E-2</v>
      </c>
      <c r="K186" s="78">
        <v>-1E-4</v>
      </c>
    </row>
    <row r="187" spans="2:11">
      <c r="B187" t="s">
        <v>2849</v>
      </c>
      <c r="C187" t="s">
        <v>2850</v>
      </c>
      <c r="D187" t="s">
        <v>123</v>
      </c>
      <c r="E187" t="s">
        <v>102</v>
      </c>
      <c r="F187" t="s">
        <v>277</v>
      </c>
      <c r="G187" s="77">
        <v>93000.69</v>
      </c>
      <c r="H187" s="77">
        <v>-2.1671999999999998</v>
      </c>
      <c r="I187" s="77">
        <v>-2.0155109536800002</v>
      </c>
      <c r="J187" s="78">
        <v>1.5E-3</v>
      </c>
      <c r="K187" s="78">
        <v>0</v>
      </c>
    </row>
    <row r="188" spans="2:11">
      <c r="B188" t="s">
        <v>2849</v>
      </c>
      <c r="C188" t="s">
        <v>2851</v>
      </c>
      <c r="D188" t="s">
        <v>123</v>
      </c>
      <c r="E188" t="s">
        <v>102</v>
      </c>
      <c r="F188" t="s">
        <v>277</v>
      </c>
      <c r="G188" s="77">
        <v>48214.22</v>
      </c>
      <c r="H188" s="77">
        <v>-2.1955</v>
      </c>
      <c r="I188" s="77">
        <v>-1.0585432000999999</v>
      </c>
      <c r="J188" s="78">
        <v>8.0000000000000004E-4</v>
      </c>
      <c r="K188" s="78">
        <v>0</v>
      </c>
    </row>
    <row r="189" spans="2:11">
      <c r="B189" t="s">
        <v>2849</v>
      </c>
      <c r="C189" t="s">
        <v>2852</v>
      </c>
      <c r="D189" t="s">
        <v>123</v>
      </c>
      <c r="E189" t="s">
        <v>102</v>
      </c>
      <c r="F189" t="s">
        <v>277</v>
      </c>
      <c r="G189" s="77">
        <v>265251.63</v>
      </c>
      <c r="H189" s="77">
        <v>-2.1671999999999998</v>
      </c>
      <c r="I189" s="77">
        <v>-5.7485333253600004</v>
      </c>
      <c r="J189" s="78">
        <v>4.3E-3</v>
      </c>
      <c r="K189" s="78">
        <v>0</v>
      </c>
    </row>
    <row r="190" spans="2:11">
      <c r="B190" t="s">
        <v>2849</v>
      </c>
      <c r="C190" t="s">
        <v>2853</v>
      </c>
      <c r="D190" t="s">
        <v>123</v>
      </c>
      <c r="E190" t="s">
        <v>102</v>
      </c>
      <c r="F190" t="s">
        <v>277</v>
      </c>
      <c r="G190" s="77">
        <v>506669.86</v>
      </c>
      <c r="H190" s="77">
        <v>-2.1107</v>
      </c>
      <c r="I190" s="77">
        <v>-10.69428073502</v>
      </c>
      <c r="J190" s="78">
        <v>8.0000000000000002E-3</v>
      </c>
      <c r="K190" s="78">
        <v>0</v>
      </c>
    </row>
    <row r="191" spans="2:11">
      <c r="B191" t="s">
        <v>2849</v>
      </c>
      <c r="C191" t="s">
        <v>2854</v>
      </c>
      <c r="D191" t="s">
        <v>123</v>
      </c>
      <c r="E191" t="s">
        <v>102</v>
      </c>
      <c r="F191" t="s">
        <v>277</v>
      </c>
      <c r="G191" s="77">
        <v>349938.28</v>
      </c>
      <c r="H191" s="77">
        <v>-2.2238000000000002</v>
      </c>
      <c r="I191" s="77">
        <v>-7.7819274706400003</v>
      </c>
      <c r="J191" s="78">
        <v>5.7999999999999996E-3</v>
      </c>
      <c r="K191" s="78">
        <v>0</v>
      </c>
    </row>
    <row r="192" spans="2:11">
      <c r="B192" t="s">
        <v>2849</v>
      </c>
      <c r="C192" t="s">
        <v>2855</v>
      </c>
      <c r="D192" t="s">
        <v>123</v>
      </c>
      <c r="E192" t="s">
        <v>102</v>
      </c>
      <c r="F192" t="s">
        <v>277</v>
      </c>
      <c r="G192" s="77">
        <v>360026.03</v>
      </c>
      <c r="H192" s="77">
        <v>-2.1956000000000002</v>
      </c>
      <c r="I192" s="77">
        <v>-7.9047315146799999</v>
      </c>
      <c r="J192" s="78">
        <v>5.8999999999999999E-3</v>
      </c>
      <c r="K192" s="78">
        <v>0</v>
      </c>
    </row>
    <row r="193" spans="2:11">
      <c r="B193" t="s">
        <v>2856</v>
      </c>
      <c r="C193" t="s">
        <v>2857</v>
      </c>
      <c r="D193" t="s">
        <v>123</v>
      </c>
      <c r="E193" t="s">
        <v>102</v>
      </c>
      <c r="F193" t="s">
        <v>265</v>
      </c>
      <c r="G193" s="77">
        <v>173884.52</v>
      </c>
      <c r="H193" s="77">
        <v>-8.8268000000000004</v>
      </c>
      <c r="I193" s="77">
        <v>-15.348438811359999</v>
      </c>
      <c r="J193" s="78">
        <v>1.14E-2</v>
      </c>
      <c r="K193" s="78">
        <v>0</v>
      </c>
    </row>
    <row r="194" spans="2:11">
      <c r="B194" t="s">
        <v>2856</v>
      </c>
      <c r="C194" t="s">
        <v>2858</v>
      </c>
      <c r="D194" t="s">
        <v>123</v>
      </c>
      <c r="E194" t="s">
        <v>102</v>
      </c>
      <c r="F194" t="s">
        <v>265</v>
      </c>
      <c r="G194" s="77">
        <v>225429.17</v>
      </c>
      <c r="H194" s="77">
        <v>-8.8268000000000004</v>
      </c>
      <c r="I194" s="77">
        <v>-19.89818197756</v>
      </c>
      <c r="J194" s="78">
        <v>1.4800000000000001E-2</v>
      </c>
      <c r="K194" s="78">
        <v>-1E-4</v>
      </c>
    </row>
    <row r="195" spans="2:11">
      <c r="B195" t="s">
        <v>2856</v>
      </c>
      <c r="C195" t="s">
        <v>2859</v>
      </c>
      <c r="D195" t="s">
        <v>123</v>
      </c>
      <c r="E195" t="s">
        <v>102</v>
      </c>
      <c r="F195" t="s">
        <v>265</v>
      </c>
      <c r="G195" s="77">
        <v>279275.53999999998</v>
      </c>
      <c r="H195" s="77">
        <v>-8.9268000000000001</v>
      </c>
      <c r="I195" s="77">
        <v>-24.930368904720002</v>
      </c>
      <c r="J195" s="78">
        <v>1.8599999999999998E-2</v>
      </c>
      <c r="K195" s="78">
        <v>-1E-4</v>
      </c>
    </row>
    <row r="196" spans="2:11">
      <c r="B196" t="s">
        <v>2856</v>
      </c>
      <c r="C196" t="s">
        <v>2860</v>
      </c>
      <c r="D196" t="s">
        <v>123</v>
      </c>
      <c r="E196" t="s">
        <v>102</v>
      </c>
      <c r="F196" t="s">
        <v>265</v>
      </c>
      <c r="G196" s="77">
        <v>56989.760000000002</v>
      </c>
      <c r="H196" s="77">
        <v>-8.9138999999999999</v>
      </c>
      <c r="I196" s="77">
        <v>-5.0800102166399999</v>
      </c>
      <c r="J196" s="78">
        <v>3.8E-3</v>
      </c>
      <c r="K196" s="78">
        <v>0</v>
      </c>
    </row>
    <row r="197" spans="2:11">
      <c r="B197" t="s">
        <v>2856</v>
      </c>
      <c r="C197" t="s">
        <v>2861</v>
      </c>
      <c r="D197" t="s">
        <v>123</v>
      </c>
      <c r="E197" t="s">
        <v>102</v>
      </c>
      <c r="F197" t="s">
        <v>265</v>
      </c>
      <c r="G197" s="77">
        <v>573512.26</v>
      </c>
      <c r="H197" s="77">
        <v>-8.2273999999999994</v>
      </c>
      <c r="I197" s="77">
        <v>-47.185147679240004</v>
      </c>
      <c r="J197" s="78">
        <v>3.5200000000000002E-2</v>
      </c>
      <c r="K197" s="78">
        <v>-1E-4</v>
      </c>
    </row>
    <row r="198" spans="2:11">
      <c r="B198" t="s">
        <v>2862</v>
      </c>
      <c r="C198" t="s">
        <v>2863</v>
      </c>
      <c r="D198" t="s">
        <v>123</v>
      </c>
      <c r="E198" t="s">
        <v>102</v>
      </c>
      <c r="F198" t="s">
        <v>277</v>
      </c>
      <c r="G198" s="77">
        <v>337563.55</v>
      </c>
      <c r="H198" s="77">
        <v>-2.7366999999999999</v>
      </c>
      <c r="I198" s="77">
        <v>-9.2381016728500001</v>
      </c>
      <c r="J198" s="78">
        <v>6.8999999999999999E-3</v>
      </c>
      <c r="K198" s="78">
        <v>0</v>
      </c>
    </row>
    <row r="199" spans="2:11">
      <c r="B199" t="s">
        <v>2864</v>
      </c>
      <c r="C199" t="s">
        <v>2865</v>
      </c>
      <c r="D199" t="s">
        <v>123</v>
      </c>
      <c r="E199" t="s">
        <v>102</v>
      </c>
      <c r="F199" t="s">
        <v>268</v>
      </c>
      <c r="G199" s="77">
        <v>329695.25</v>
      </c>
      <c r="H199" s="77">
        <v>-3.9994000000000001</v>
      </c>
      <c r="I199" s="77">
        <v>-13.1858318285</v>
      </c>
      <c r="J199" s="78">
        <v>9.7999999999999997E-3</v>
      </c>
      <c r="K199" s="78">
        <v>0</v>
      </c>
    </row>
    <row r="200" spans="2:11">
      <c r="B200" t="s">
        <v>2864</v>
      </c>
      <c r="C200" t="s">
        <v>2866</v>
      </c>
      <c r="D200" t="s">
        <v>123</v>
      </c>
      <c r="E200" t="s">
        <v>102</v>
      </c>
      <c r="F200" t="s">
        <v>268</v>
      </c>
      <c r="G200" s="77">
        <v>141398.1</v>
      </c>
      <c r="H200" s="77">
        <v>-3.9258000000000002</v>
      </c>
      <c r="I200" s="77">
        <v>-5.5510066097999999</v>
      </c>
      <c r="J200" s="78">
        <v>4.1000000000000003E-3</v>
      </c>
      <c r="K200" s="78">
        <v>0</v>
      </c>
    </row>
    <row r="201" spans="2:11">
      <c r="B201" t="s">
        <v>2867</v>
      </c>
      <c r="C201" t="s">
        <v>2868</v>
      </c>
      <c r="D201" t="s">
        <v>123</v>
      </c>
      <c r="E201" t="s">
        <v>102</v>
      </c>
      <c r="F201" t="s">
        <v>268</v>
      </c>
      <c r="G201" s="77">
        <v>113482.99</v>
      </c>
      <c r="H201" s="77">
        <v>-4.0381</v>
      </c>
      <c r="I201" s="77">
        <v>-4.58255661919</v>
      </c>
      <c r="J201" s="78">
        <v>3.3999999999999998E-3</v>
      </c>
      <c r="K201" s="78">
        <v>0</v>
      </c>
    </row>
    <row r="202" spans="2:11">
      <c r="B202" t="s">
        <v>2867</v>
      </c>
      <c r="C202" t="s">
        <v>2869</v>
      </c>
      <c r="D202" t="s">
        <v>123</v>
      </c>
      <c r="E202" t="s">
        <v>102</v>
      </c>
      <c r="F202" t="s">
        <v>268</v>
      </c>
      <c r="G202" s="77">
        <v>80034.8</v>
      </c>
      <c r="H202" s="77">
        <v>-4.0381999999999998</v>
      </c>
      <c r="I202" s="77">
        <v>-3.2319652936000001</v>
      </c>
      <c r="J202" s="78">
        <v>2.3999999999999998E-3</v>
      </c>
      <c r="K202" s="78">
        <v>0</v>
      </c>
    </row>
    <row r="203" spans="2:11">
      <c r="B203" t="s">
        <v>2867</v>
      </c>
      <c r="C203" t="s">
        <v>2870</v>
      </c>
      <c r="D203" t="s">
        <v>123</v>
      </c>
      <c r="E203" t="s">
        <v>102</v>
      </c>
      <c r="F203" t="s">
        <v>268</v>
      </c>
      <c r="G203" s="77">
        <v>400400.98</v>
      </c>
      <c r="H203" s="77">
        <v>-3.9792000000000001</v>
      </c>
      <c r="I203" s="77">
        <v>-15.93275579616</v>
      </c>
      <c r="J203" s="78">
        <v>1.1900000000000001E-2</v>
      </c>
      <c r="K203" s="78">
        <v>0</v>
      </c>
    </row>
    <row r="204" spans="2:11">
      <c r="B204" t="s">
        <v>2871</v>
      </c>
      <c r="C204" t="s">
        <v>2872</v>
      </c>
      <c r="D204" t="s">
        <v>123</v>
      </c>
      <c r="E204" t="s">
        <v>102</v>
      </c>
      <c r="F204" t="s">
        <v>255</v>
      </c>
      <c r="G204" s="77">
        <v>68684.56</v>
      </c>
      <c r="H204" s="77">
        <v>-3.1316999999999999</v>
      </c>
      <c r="I204" s="77">
        <v>-2.1509943655199999</v>
      </c>
      <c r="J204" s="78">
        <v>1.6000000000000001E-3</v>
      </c>
      <c r="K204" s="78">
        <v>0</v>
      </c>
    </row>
    <row r="205" spans="2:11">
      <c r="B205" t="s">
        <v>2871</v>
      </c>
      <c r="C205" t="s">
        <v>2873</v>
      </c>
      <c r="D205" t="s">
        <v>123</v>
      </c>
      <c r="E205" t="s">
        <v>102</v>
      </c>
      <c r="F205" t="s">
        <v>255</v>
      </c>
      <c r="G205" s="77">
        <v>160182.88</v>
      </c>
      <c r="H205" s="77">
        <v>-3.1839</v>
      </c>
      <c r="I205" s="77">
        <v>-5.1000627163200001</v>
      </c>
      <c r="J205" s="78">
        <v>3.8E-3</v>
      </c>
      <c r="K205" s="78">
        <v>0</v>
      </c>
    </row>
    <row r="206" spans="2:11">
      <c r="B206" t="s">
        <v>2871</v>
      </c>
      <c r="C206" t="s">
        <v>2874</v>
      </c>
      <c r="D206" t="s">
        <v>123</v>
      </c>
      <c r="E206" t="s">
        <v>102</v>
      </c>
      <c r="F206" t="s">
        <v>255</v>
      </c>
      <c r="G206" s="77">
        <v>94981.07</v>
      </c>
      <c r="H206" s="77">
        <v>-3.1316999999999999</v>
      </c>
      <c r="I206" s="77">
        <v>-2.9745221691900001</v>
      </c>
      <c r="J206" s="78">
        <v>2.2000000000000001E-3</v>
      </c>
      <c r="K206" s="78">
        <v>0</v>
      </c>
    </row>
    <row r="207" spans="2:11">
      <c r="B207" t="s">
        <v>2871</v>
      </c>
      <c r="C207" t="s">
        <v>2875</v>
      </c>
      <c r="D207" t="s">
        <v>123</v>
      </c>
      <c r="E207" t="s">
        <v>102</v>
      </c>
      <c r="F207" t="s">
        <v>255</v>
      </c>
      <c r="G207" s="77">
        <v>47506.559999999998</v>
      </c>
      <c r="H207" s="77">
        <v>-3.0969000000000002</v>
      </c>
      <c r="I207" s="77">
        <v>-1.47123065664</v>
      </c>
      <c r="J207" s="78">
        <v>1.1000000000000001E-3</v>
      </c>
      <c r="K207" s="78">
        <v>0</v>
      </c>
    </row>
    <row r="208" spans="2:11">
      <c r="B208" t="s">
        <v>2871</v>
      </c>
      <c r="C208" t="s">
        <v>2876</v>
      </c>
      <c r="D208" t="s">
        <v>123</v>
      </c>
      <c r="E208" t="s">
        <v>102</v>
      </c>
      <c r="F208" t="s">
        <v>255</v>
      </c>
      <c r="G208" s="77">
        <v>403465.27</v>
      </c>
      <c r="H208" s="77">
        <v>-3.1839</v>
      </c>
      <c r="I208" s="77">
        <v>-12.84593073153</v>
      </c>
      <c r="J208" s="78">
        <v>9.5999999999999992E-3</v>
      </c>
      <c r="K208" s="78">
        <v>0</v>
      </c>
    </row>
    <row r="209" spans="2:11">
      <c r="B209" t="s">
        <v>2871</v>
      </c>
      <c r="C209" t="s">
        <v>2877</v>
      </c>
      <c r="D209" t="s">
        <v>123</v>
      </c>
      <c r="E209" t="s">
        <v>102</v>
      </c>
      <c r="F209" t="s">
        <v>255</v>
      </c>
      <c r="G209" s="77">
        <v>246559.77</v>
      </c>
      <c r="H209" s="77">
        <v>-3.0303</v>
      </c>
      <c r="I209" s="77">
        <v>-7.47150071031</v>
      </c>
      <c r="J209" s="78">
        <v>5.5999999999999999E-3</v>
      </c>
      <c r="K209" s="78">
        <v>0</v>
      </c>
    </row>
    <row r="210" spans="2:11">
      <c r="B210" t="s">
        <v>2871</v>
      </c>
      <c r="C210" t="s">
        <v>2878</v>
      </c>
      <c r="D210" t="s">
        <v>123</v>
      </c>
      <c r="E210" t="s">
        <v>102</v>
      </c>
      <c r="F210" t="s">
        <v>255</v>
      </c>
      <c r="G210" s="77">
        <v>197012.31</v>
      </c>
      <c r="H210" s="77">
        <v>-3.1316999999999999</v>
      </c>
      <c r="I210" s="77">
        <v>-6.1698345122699996</v>
      </c>
      <c r="J210" s="78">
        <v>4.5999999999999999E-3</v>
      </c>
      <c r="K210" s="78">
        <v>0</v>
      </c>
    </row>
    <row r="211" spans="2:11">
      <c r="B211" t="s">
        <v>2879</v>
      </c>
      <c r="C211" t="s">
        <v>2880</v>
      </c>
      <c r="D211" t="s">
        <v>123</v>
      </c>
      <c r="E211" t="s">
        <v>102</v>
      </c>
      <c r="F211" t="s">
        <v>265</v>
      </c>
      <c r="G211" s="77">
        <v>181427.52</v>
      </c>
      <c r="H211" s="77">
        <v>-8.1547999999999998</v>
      </c>
      <c r="I211" s="77">
        <v>-14.79505140096</v>
      </c>
      <c r="J211" s="78">
        <v>1.0999999999999999E-2</v>
      </c>
      <c r="K211" s="78">
        <v>0</v>
      </c>
    </row>
    <row r="212" spans="2:11">
      <c r="B212" t="s">
        <v>2879</v>
      </c>
      <c r="C212" t="s">
        <v>2881</v>
      </c>
      <c r="D212" t="s">
        <v>123</v>
      </c>
      <c r="E212" t="s">
        <v>102</v>
      </c>
      <c r="F212" t="s">
        <v>265</v>
      </c>
      <c r="G212" s="77">
        <v>281461</v>
      </c>
      <c r="H212" s="77">
        <v>-8.0594000000000001</v>
      </c>
      <c r="I212" s="77">
        <v>-22.684067834</v>
      </c>
      <c r="J212" s="78">
        <v>1.6899999999999998E-2</v>
      </c>
      <c r="K212" s="78">
        <v>-1E-4</v>
      </c>
    </row>
    <row r="213" spans="2:11">
      <c r="B213" t="s">
        <v>2879</v>
      </c>
      <c r="C213" t="s">
        <v>2882</v>
      </c>
      <c r="D213" t="s">
        <v>123</v>
      </c>
      <c r="E213" t="s">
        <v>102</v>
      </c>
      <c r="F213" t="s">
        <v>265</v>
      </c>
      <c r="G213" s="77">
        <v>203955.75</v>
      </c>
      <c r="H213" s="77">
        <v>-8.2344000000000008</v>
      </c>
      <c r="I213" s="77">
        <v>-16.794532277999998</v>
      </c>
      <c r="J213" s="78">
        <v>1.2500000000000001E-2</v>
      </c>
      <c r="K213" s="78">
        <v>0</v>
      </c>
    </row>
    <row r="214" spans="2:11">
      <c r="B214" t="s">
        <v>2883</v>
      </c>
      <c r="C214" t="s">
        <v>2884</v>
      </c>
      <c r="D214" t="s">
        <v>123</v>
      </c>
      <c r="E214" t="s">
        <v>102</v>
      </c>
      <c r="F214" t="s">
        <v>265</v>
      </c>
      <c r="G214" s="77">
        <v>160239.82999999999</v>
      </c>
      <c r="H214" s="77">
        <v>-7.1432000000000002</v>
      </c>
      <c r="I214" s="77">
        <v>-11.44625153656</v>
      </c>
      <c r="J214" s="78">
        <v>8.5000000000000006E-3</v>
      </c>
      <c r="K214" s="78">
        <v>0</v>
      </c>
    </row>
    <row r="215" spans="2:11">
      <c r="B215" t="s">
        <v>2883</v>
      </c>
      <c r="C215" t="s">
        <v>2885</v>
      </c>
      <c r="D215" t="s">
        <v>123</v>
      </c>
      <c r="E215" t="s">
        <v>102</v>
      </c>
      <c r="F215" t="s">
        <v>277</v>
      </c>
      <c r="G215" s="77">
        <v>144041.81</v>
      </c>
      <c r="H215" s="77">
        <v>-2.1644999999999999</v>
      </c>
      <c r="I215" s="77">
        <v>-3.1177849774499999</v>
      </c>
      <c r="J215" s="78">
        <v>2.3E-3</v>
      </c>
      <c r="K215" s="78">
        <v>0</v>
      </c>
    </row>
    <row r="216" spans="2:11">
      <c r="B216" t="s">
        <v>2883</v>
      </c>
      <c r="C216" t="s">
        <v>2886</v>
      </c>
      <c r="D216" t="s">
        <v>123</v>
      </c>
      <c r="E216" t="s">
        <v>102</v>
      </c>
      <c r="F216" t="s">
        <v>265</v>
      </c>
      <c r="G216" s="77">
        <v>495705.88</v>
      </c>
      <c r="H216" s="77">
        <v>-7.0465</v>
      </c>
      <c r="I216" s="77">
        <v>-34.929914834199998</v>
      </c>
      <c r="J216" s="78">
        <v>2.5999999999999999E-2</v>
      </c>
      <c r="K216" s="78">
        <v>-1E-4</v>
      </c>
    </row>
    <row r="217" spans="2:11">
      <c r="B217" t="s">
        <v>2883</v>
      </c>
      <c r="C217" t="s">
        <v>2887</v>
      </c>
      <c r="D217" t="s">
        <v>123</v>
      </c>
      <c r="E217" t="s">
        <v>102</v>
      </c>
      <c r="F217" t="s">
        <v>265</v>
      </c>
      <c r="G217" s="77">
        <v>380199.19</v>
      </c>
      <c r="H217" s="77">
        <v>-7.0465</v>
      </c>
      <c r="I217" s="77">
        <v>-26.790735923349999</v>
      </c>
      <c r="J217" s="78">
        <v>0.02</v>
      </c>
      <c r="K217" s="78">
        <v>-1E-4</v>
      </c>
    </row>
    <row r="218" spans="2:11">
      <c r="B218" t="s">
        <v>2888</v>
      </c>
      <c r="C218" t="s">
        <v>2889</v>
      </c>
      <c r="D218" t="s">
        <v>123</v>
      </c>
      <c r="E218" t="s">
        <v>102</v>
      </c>
      <c r="F218" t="s">
        <v>274</v>
      </c>
      <c r="G218" s="77">
        <v>178176.03</v>
      </c>
      <c r="H218" s="77">
        <v>0.4703</v>
      </c>
      <c r="I218" s="77">
        <v>0.83796186909000003</v>
      </c>
      <c r="J218" s="78">
        <v>-5.9999999999999995E-4</v>
      </c>
      <c r="K218" s="78">
        <v>0</v>
      </c>
    </row>
    <row r="219" spans="2:11">
      <c r="B219" t="s">
        <v>2888</v>
      </c>
      <c r="C219" t="s">
        <v>2890</v>
      </c>
      <c r="D219" t="s">
        <v>123</v>
      </c>
      <c r="E219" t="s">
        <v>102</v>
      </c>
      <c r="F219" t="s">
        <v>277</v>
      </c>
      <c r="G219" s="77">
        <v>174532.28</v>
      </c>
      <c r="H219" s="77">
        <v>-1.7575000000000001</v>
      </c>
      <c r="I219" s="77">
        <v>-3.0674048209999998</v>
      </c>
      <c r="J219" s="78">
        <v>2.3E-3</v>
      </c>
      <c r="K219" s="78">
        <v>0</v>
      </c>
    </row>
    <row r="220" spans="2:11">
      <c r="B220" t="s">
        <v>2888</v>
      </c>
      <c r="C220" t="s">
        <v>2891</v>
      </c>
      <c r="D220" t="s">
        <v>123</v>
      </c>
      <c r="E220" t="s">
        <v>102</v>
      </c>
      <c r="F220" t="s">
        <v>274</v>
      </c>
      <c r="G220" s="77">
        <v>250444.16</v>
      </c>
      <c r="H220" s="77">
        <v>0.4703</v>
      </c>
      <c r="I220" s="77">
        <v>1.1778388844800001</v>
      </c>
      <c r="J220" s="78">
        <v>-8.9999999999999998E-4</v>
      </c>
      <c r="K220" s="78">
        <v>0</v>
      </c>
    </row>
    <row r="221" spans="2:11">
      <c r="B221" t="s">
        <v>2888</v>
      </c>
      <c r="C221" t="s">
        <v>2892</v>
      </c>
      <c r="D221" t="s">
        <v>123</v>
      </c>
      <c r="E221" t="s">
        <v>102</v>
      </c>
      <c r="F221" t="s">
        <v>274</v>
      </c>
      <c r="G221" s="77">
        <v>331480.42</v>
      </c>
      <c r="H221" s="77">
        <v>0.36280000000000001</v>
      </c>
      <c r="I221" s="77">
        <v>1.20261096376</v>
      </c>
      <c r="J221" s="78">
        <v>-8.9999999999999998E-4</v>
      </c>
      <c r="K221" s="78">
        <v>0</v>
      </c>
    </row>
    <row r="222" spans="2:11">
      <c r="B222" t="s">
        <v>2893</v>
      </c>
      <c r="C222" t="s">
        <v>2894</v>
      </c>
      <c r="D222" t="s">
        <v>123</v>
      </c>
      <c r="E222" t="s">
        <v>102</v>
      </c>
      <c r="F222" t="s">
        <v>265</v>
      </c>
      <c r="G222" s="77">
        <v>88193.600000000006</v>
      </c>
      <c r="H222" s="77">
        <v>-7.2504999999999997</v>
      </c>
      <c r="I222" s="77">
        <v>-6.3944769680000002</v>
      </c>
      <c r="J222" s="78">
        <v>4.7999999999999996E-3</v>
      </c>
      <c r="K222" s="78">
        <v>0</v>
      </c>
    </row>
    <row r="223" spans="2:11">
      <c r="B223" t="s">
        <v>2893</v>
      </c>
      <c r="C223" t="s">
        <v>2895</v>
      </c>
      <c r="D223" t="s">
        <v>123</v>
      </c>
      <c r="E223" t="s">
        <v>102</v>
      </c>
      <c r="F223" t="s">
        <v>265</v>
      </c>
      <c r="G223" s="77">
        <v>91469.49</v>
      </c>
      <c r="H223" s="77">
        <v>-7.2504999999999997</v>
      </c>
      <c r="I223" s="77">
        <v>-6.6319953724499996</v>
      </c>
      <c r="J223" s="78">
        <v>4.8999999999999998E-3</v>
      </c>
      <c r="K223" s="78">
        <v>0</v>
      </c>
    </row>
    <row r="224" spans="2:11">
      <c r="B224" t="s">
        <v>2893</v>
      </c>
      <c r="C224" t="s">
        <v>2896</v>
      </c>
      <c r="D224" t="s">
        <v>123</v>
      </c>
      <c r="E224" t="s">
        <v>102</v>
      </c>
      <c r="F224" t="s">
        <v>265</v>
      </c>
      <c r="G224" s="77">
        <v>115675.37</v>
      </c>
      <c r="H224" s="77">
        <v>-7.2849000000000004</v>
      </c>
      <c r="I224" s="77">
        <v>-8.4268350291300003</v>
      </c>
      <c r="J224" s="78">
        <v>6.3E-3</v>
      </c>
      <c r="K224" s="78">
        <v>0</v>
      </c>
    </row>
    <row r="225" spans="2:11">
      <c r="B225" t="s">
        <v>2893</v>
      </c>
      <c r="C225" t="s">
        <v>2897</v>
      </c>
      <c r="D225" t="s">
        <v>123</v>
      </c>
      <c r="E225" t="s">
        <v>102</v>
      </c>
      <c r="F225" t="s">
        <v>265</v>
      </c>
      <c r="G225" s="77">
        <v>115712.53</v>
      </c>
      <c r="H225" s="77">
        <v>-7.2504999999999997</v>
      </c>
      <c r="I225" s="77">
        <v>-8.3897369876500001</v>
      </c>
      <c r="J225" s="78">
        <v>6.3E-3</v>
      </c>
      <c r="K225" s="78">
        <v>0</v>
      </c>
    </row>
    <row r="226" spans="2:11">
      <c r="B226" t="s">
        <v>2893</v>
      </c>
      <c r="C226" t="s">
        <v>2898</v>
      </c>
      <c r="D226" t="s">
        <v>123</v>
      </c>
      <c r="E226" t="s">
        <v>102</v>
      </c>
      <c r="F226" t="s">
        <v>265</v>
      </c>
      <c r="G226" s="77">
        <v>347228.79</v>
      </c>
      <c r="H226" s="77">
        <v>-7.2222999999999997</v>
      </c>
      <c r="I226" s="77">
        <v>-25.077904900170001</v>
      </c>
      <c r="J226" s="78">
        <v>1.8700000000000001E-2</v>
      </c>
      <c r="K226" s="78">
        <v>-1E-4</v>
      </c>
    </row>
    <row r="227" spans="2:11">
      <c r="B227" t="s">
        <v>2893</v>
      </c>
      <c r="C227" t="s">
        <v>2899</v>
      </c>
      <c r="D227" t="s">
        <v>123</v>
      </c>
      <c r="E227" t="s">
        <v>102</v>
      </c>
      <c r="F227" t="s">
        <v>265</v>
      </c>
      <c r="G227" s="77">
        <v>363432.43</v>
      </c>
      <c r="H227" s="77">
        <v>-7.2881</v>
      </c>
      <c r="I227" s="77">
        <v>-26.48731893083</v>
      </c>
      <c r="J227" s="78">
        <v>1.9800000000000002E-2</v>
      </c>
      <c r="K227" s="78">
        <v>-1E-4</v>
      </c>
    </row>
    <row r="228" spans="2:11">
      <c r="B228" t="s">
        <v>2893</v>
      </c>
      <c r="C228" t="s">
        <v>2900</v>
      </c>
      <c r="D228" t="s">
        <v>123</v>
      </c>
      <c r="E228" t="s">
        <v>102</v>
      </c>
      <c r="F228" t="s">
        <v>265</v>
      </c>
      <c r="G228" s="77">
        <v>333814.89</v>
      </c>
      <c r="H228" s="77">
        <v>-7.2849000000000004</v>
      </c>
      <c r="I228" s="77">
        <v>-24.318080921610001</v>
      </c>
      <c r="J228" s="78">
        <v>1.8100000000000002E-2</v>
      </c>
      <c r="K228" s="78">
        <v>-1E-4</v>
      </c>
    </row>
    <row r="229" spans="2:11">
      <c r="B229" t="s">
        <v>2901</v>
      </c>
      <c r="C229" t="s">
        <v>2902</v>
      </c>
      <c r="D229" t="s">
        <v>123</v>
      </c>
      <c r="E229" t="s">
        <v>102</v>
      </c>
      <c r="F229" t="s">
        <v>274</v>
      </c>
      <c r="G229" s="77">
        <v>143208.71</v>
      </c>
      <c r="H229" s="77">
        <v>0.50700000000000001</v>
      </c>
      <c r="I229" s="77">
        <v>0.72606815970000005</v>
      </c>
      <c r="J229" s="78">
        <v>-5.0000000000000001E-4</v>
      </c>
      <c r="K229" s="78">
        <v>0</v>
      </c>
    </row>
    <row r="230" spans="2:11">
      <c r="B230" t="s">
        <v>2901</v>
      </c>
      <c r="C230" t="s">
        <v>2903</v>
      </c>
      <c r="D230" t="s">
        <v>123</v>
      </c>
      <c r="E230" t="s">
        <v>102</v>
      </c>
      <c r="F230" t="s">
        <v>274</v>
      </c>
      <c r="G230" s="77">
        <v>147942.42000000001</v>
      </c>
      <c r="H230" s="77">
        <v>0.48020000000000002</v>
      </c>
      <c r="I230" s="77">
        <v>0.71041950084000005</v>
      </c>
      <c r="J230" s="78">
        <v>-5.0000000000000001E-4</v>
      </c>
      <c r="K230" s="78">
        <v>0</v>
      </c>
    </row>
    <row r="231" spans="2:11">
      <c r="B231" t="s">
        <v>2901</v>
      </c>
      <c r="C231" t="s">
        <v>2904</v>
      </c>
      <c r="D231" t="s">
        <v>123</v>
      </c>
      <c r="E231" t="s">
        <v>102</v>
      </c>
      <c r="F231" t="s">
        <v>274</v>
      </c>
      <c r="G231" s="77">
        <v>360926.45</v>
      </c>
      <c r="H231" s="77">
        <v>0.58750000000000002</v>
      </c>
      <c r="I231" s="77">
        <v>2.1204428937499999</v>
      </c>
      <c r="J231" s="78">
        <v>-1.6000000000000001E-3</v>
      </c>
      <c r="K231" s="78">
        <v>0</v>
      </c>
    </row>
    <row r="232" spans="2:11">
      <c r="B232" t="s">
        <v>2905</v>
      </c>
      <c r="C232" t="s">
        <v>2906</v>
      </c>
      <c r="D232" t="s">
        <v>123</v>
      </c>
      <c r="E232" t="s">
        <v>102</v>
      </c>
      <c r="F232" t="s">
        <v>265</v>
      </c>
      <c r="G232" s="77">
        <v>179770.44</v>
      </c>
      <c r="H232" s="77">
        <v>-5.2267999999999999</v>
      </c>
      <c r="I232" s="77">
        <v>-9.3962413579199993</v>
      </c>
      <c r="J232" s="78">
        <v>7.0000000000000001E-3</v>
      </c>
      <c r="K232" s="78">
        <v>0</v>
      </c>
    </row>
    <row r="233" spans="2:11">
      <c r="B233" t="s">
        <v>2905</v>
      </c>
      <c r="C233" t="s">
        <v>2907</v>
      </c>
      <c r="D233" t="s">
        <v>123</v>
      </c>
      <c r="E233" t="s">
        <v>102</v>
      </c>
      <c r="F233" t="s">
        <v>268</v>
      </c>
      <c r="G233" s="77">
        <v>161985.22</v>
      </c>
      <c r="H233" s="77">
        <v>-2.1827000000000001</v>
      </c>
      <c r="I233" s="77">
        <v>-3.5356513969400001</v>
      </c>
      <c r="J233" s="78">
        <v>2.5999999999999999E-3</v>
      </c>
      <c r="K233" s="78">
        <v>0</v>
      </c>
    </row>
    <row r="234" spans="2:11">
      <c r="B234" t="s">
        <v>2905</v>
      </c>
      <c r="C234" t="s">
        <v>2908</v>
      </c>
      <c r="D234" t="s">
        <v>123</v>
      </c>
      <c r="E234" t="s">
        <v>102</v>
      </c>
      <c r="F234" t="s">
        <v>265</v>
      </c>
      <c r="G234" s="77">
        <v>46619.98</v>
      </c>
      <c r="H234" s="77">
        <v>-5.2087000000000003</v>
      </c>
      <c r="I234" s="77">
        <v>-2.4282948982599999</v>
      </c>
      <c r="J234" s="78">
        <v>1.8E-3</v>
      </c>
      <c r="K234" s="78">
        <v>0</v>
      </c>
    </row>
    <row r="235" spans="2:11">
      <c r="B235" t="s">
        <v>2905</v>
      </c>
      <c r="C235" t="s">
        <v>2909</v>
      </c>
      <c r="D235" t="s">
        <v>123</v>
      </c>
      <c r="E235" t="s">
        <v>102</v>
      </c>
      <c r="F235" t="s">
        <v>265</v>
      </c>
      <c r="G235" s="77">
        <v>233059.86</v>
      </c>
      <c r="H235" s="77">
        <v>-5.2267999999999999</v>
      </c>
      <c r="I235" s="77">
        <v>-12.18157276248</v>
      </c>
      <c r="J235" s="78">
        <v>9.1000000000000004E-3</v>
      </c>
      <c r="K235" s="78">
        <v>0</v>
      </c>
    </row>
    <row r="236" spans="2:11">
      <c r="B236" t="s">
        <v>2905</v>
      </c>
      <c r="C236" t="s">
        <v>2910</v>
      </c>
      <c r="D236" t="s">
        <v>123</v>
      </c>
      <c r="E236" t="s">
        <v>102</v>
      </c>
      <c r="F236" t="s">
        <v>265</v>
      </c>
      <c r="G236" s="77">
        <v>117898.2</v>
      </c>
      <c r="H236" s="77">
        <v>-5.2568999999999999</v>
      </c>
      <c r="I236" s="77">
        <v>-6.1977904757999998</v>
      </c>
      <c r="J236" s="78">
        <v>4.5999999999999999E-3</v>
      </c>
      <c r="K236" s="78">
        <v>0</v>
      </c>
    </row>
    <row r="237" spans="2:11">
      <c r="B237" t="s">
        <v>2905</v>
      </c>
      <c r="C237" t="s">
        <v>2911</v>
      </c>
      <c r="D237" t="s">
        <v>123</v>
      </c>
      <c r="E237" t="s">
        <v>102</v>
      </c>
      <c r="F237" t="s">
        <v>265</v>
      </c>
      <c r="G237" s="77">
        <v>206203.62</v>
      </c>
      <c r="H237" s="77">
        <v>-5.3173000000000004</v>
      </c>
      <c r="I237" s="77">
        <v>-10.964465086260001</v>
      </c>
      <c r="J237" s="78">
        <v>8.2000000000000007E-3</v>
      </c>
      <c r="K237" s="78">
        <v>0</v>
      </c>
    </row>
    <row r="238" spans="2:11">
      <c r="B238" t="s">
        <v>2905</v>
      </c>
      <c r="C238" t="s">
        <v>2912</v>
      </c>
      <c r="D238" t="s">
        <v>123</v>
      </c>
      <c r="E238" t="s">
        <v>102</v>
      </c>
      <c r="F238" t="s">
        <v>268</v>
      </c>
      <c r="G238" s="77">
        <v>30361.32</v>
      </c>
      <c r="H238" s="77">
        <v>-2.1827000000000001</v>
      </c>
      <c r="I238" s="77">
        <v>-0.66269653163999998</v>
      </c>
      <c r="J238" s="78">
        <v>5.0000000000000001E-4</v>
      </c>
      <c r="K238" s="78">
        <v>0</v>
      </c>
    </row>
    <row r="239" spans="2:11">
      <c r="B239" t="s">
        <v>2905</v>
      </c>
      <c r="C239" t="s">
        <v>2913</v>
      </c>
      <c r="D239" t="s">
        <v>123</v>
      </c>
      <c r="E239" t="s">
        <v>102</v>
      </c>
      <c r="F239" t="s">
        <v>268</v>
      </c>
      <c r="G239" s="77">
        <v>182218.6</v>
      </c>
      <c r="H239" s="77">
        <v>-2.1543000000000001</v>
      </c>
      <c r="I239" s="77">
        <v>-3.9255352997999999</v>
      </c>
      <c r="J239" s="78">
        <v>2.8999999999999998E-3</v>
      </c>
      <c r="K239" s="78">
        <v>0</v>
      </c>
    </row>
    <row r="240" spans="2:11">
      <c r="B240" t="s">
        <v>2914</v>
      </c>
      <c r="C240" t="s">
        <v>2915</v>
      </c>
      <c r="D240" t="s">
        <v>123</v>
      </c>
      <c r="E240" t="s">
        <v>102</v>
      </c>
      <c r="F240" t="s">
        <v>255</v>
      </c>
      <c r="G240" s="77">
        <v>278731.73</v>
      </c>
      <c r="H240" s="77">
        <v>-1.6256999999999999</v>
      </c>
      <c r="I240" s="77">
        <v>-4.5313417346099998</v>
      </c>
      <c r="J240" s="78">
        <v>3.3999999999999998E-3</v>
      </c>
      <c r="K240" s="78">
        <v>0</v>
      </c>
    </row>
    <row r="241" spans="2:11">
      <c r="B241" t="s">
        <v>2914</v>
      </c>
      <c r="C241" t="s">
        <v>2916</v>
      </c>
      <c r="D241" t="s">
        <v>123</v>
      </c>
      <c r="E241" t="s">
        <v>102</v>
      </c>
      <c r="F241" t="s">
        <v>255</v>
      </c>
      <c r="G241" s="77">
        <v>187137.34</v>
      </c>
      <c r="H241" s="77">
        <v>-1.6396999999999999</v>
      </c>
      <c r="I241" s="77">
        <v>-3.06849096398</v>
      </c>
      <c r="J241" s="78">
        <v>2.3E-3</v>
      </c>
      <c r="K241" s="78">
        <v>0</v>
      </c>
    </row>
    <row r="242" spans="2:11">
      <c r="B242" t="s">
        <v>2914</v>
      </c>
      <c r="C242" t="s">
        <v>2917</v>
      </c>
      <c r="D242" t="s">
        <v>123</v>
      </c>
      <c r="E242" t="s">
        <v>102</v>
      </c>
      <c r="F242" t="s">
        <v>255</v>
      </c>
      <c r="G242" s="77">
        <v>240904.18</v>
      </c>
      <c r="H242" s="77">
        <v>-1.6256999999999999</v>
      </c>
      <c r="I242" s="77">
        <v>-3.9163792542600002</v>
      </c>
      <c r="J242" s="78">
        <v>2.8999999999999998E-3</v>
      </c>
      <c r="K242" s="78">
        <v>0</v>
      </c>
    </row>
    <row r="243" spans="2:11">
      <c r="B243" t="s">
        <v>2914</v>
      </c>
      <c r="C243" t="s">
        <v>2918</v>
      </c>
      <c r="D243" t="s">
        <v>123</v>
      </c>
      <c r="E243" t="s">
        <v>102</v>
      </c>
      <c r="F243" t="s">
        <v>255</v>
      </c>
      <c r="G243" s="77">
        <v>216813.76</v>
      </c>
      <c r="H243" s="77">
        <v>-1.6256999999999999</v>
      </c>
      <c r="I243" s="77">
        <v>-3.5247412963200002</v>
      </c>
      <c r="J243" s="78">
        <v>2.5999999999999999E-3</v>
      </c>
      <c r="K243" s="78">
        <v>0</v>
      </c>
    </row>
    <row r="244" spans="2:11">
      <c r="B244" t="s">
        <v>2914</v>
      </c>
      <c r="C244" t="s">
        <v>2919</v>
      </c>
      <c r="D244" t="s">
        <v>123</v>
      </c>
      <c r="E244" t="s">
        <v>102</v>
      </c>
      <c r="F244" t="s">
        <v>255</v>
      </c>
      <c r="G244" s="77">
        <v>192563.12</v>
      </c>
      <c r="H244" s="77">
        <v>-1.7101999999999999</v>
      </c>
      <c r="I244" s="77">
        <v>-3.2932144782399999</v>
      </c>
      <c r="J244" s="78">
        <v>2.5000000000000001E-3</v>
      </c>
      <c r="K244" s="78">
        <v>0</v>
      </c>
    </row>
    <row r="245" spans="2:11">
      <c r="B245" t="s">
        <v>2920</v>
      </c>
      <c r="C245" t="s">
        <v>2921</v>
      </c>
      <c r="D245" t="s">
        <v>123</v>
      </c>
      <c r="E245" t="s">
        <v>102</v>
      </c>
      <c r="F245" t="s">
        <v>255</v>
      </c>
      <c r="G245" s="77">
        <v>641959.41</v>
      </c>
      <c r="H245" s="77">
        <v>-1.4361999999999999</v>
      </c>
      <c r="I245" s="77">
        <v>-9.2198210464199999</v>
      </c>
      <c r="J245" s="78">
        <v>6.8999999999999999E-3</v>
      </c>
      <c r="K245" s="78">
        <v>0</v>
      </c>
    </row>
    <row r="246" spans="2:11">
      <c r="B246" t="s">
        <v>2920</v>
      </c>
      <c r="C246" t="s">
        <v>2922</v>
      </c>
      <c r="D246" t="s">
        <v>123</v>
      </c>
      <c r="E246" t="s">
        <v>102</v>
      </c>
      <c r="F246" t="s">
        <v>255</v>
      </c>
      <c r="G246" s="77">
        <v>262632.59999999998</v>
      </c>
      <c r="H246" s="77">
        <v>-1.4081999999999999</v>
      </c>
      <c r="I246" s="77">
        <v>-3.6983922732000001</v>
      </c>
      <c r="J246" s="78">
        <v>2.8E-3</v>
      </c>
      <c r="K246" s="78">
        <v>0</v>
      </c>
    </row>
    <row r="247" spans="2:11">
      <c r="B247" t="s">
        <v>2920</v>
      </c>
      <c r="C247" t="s">
        <v>2923</v>
      </c>
      <c r="D247" t="s">
        <v>123</v>
      </c>
      <c r="E247" t="s">
        <v>102</v>
      </c>
      <c r="F247" t="s">
        <v>255</v>
      </c>
      <c r="G247" s="77">
        <v>63966.77</v>
      </c>
      <c r="H247" s="77">
        <v>-1.4081999999999999</v>
      </c>
      <c r="I247" s="77">
        <v>-0.90078005514000004</v>
      </c>
      <c r="J247" s="78">
        <v>6.9999999999999999E-4</v>
      </c>
      <c r="K247" s="78">
        <v>0</v>
      </c>
    </row>
    <row r="248" spans="2:11">
      <c r="B248" t="s">
        <v>2920</v>
      </c>
      <c r="C248" t="s">
        <v>2924</v>
      </c>
      <c r="D248" t="s">
        <v>123</v>
      </c>
      <c r="E248" t="s">
        <v>102</v>
      </c>
      <c r="F248" t="s">
        <v>255</v>
      </c>
      <c r="G248" s="77">
        <v>160233.13</v>
      </c>
      <c r="H248" s="77">
        <v>-1.4077</v>
      </c>
      <c r="I248" s="77">
        <v>-2.2556017710099998</v>
      </c>
      <c r="J248" s="78">
        <v>1.6999999999999999E-3</v>
      </c>
      <c r="K248" s="78">
        <v>0</v>
      </c>
    </row>
    <row r="249" spans="2:11">
      <c r="B249" t="s">
        <v>2925</v>
      </c>
      <c r="C249" t="s">
        <v>2926</v>
      </c>
      <c r="D249" t="s">
        <v>123</v>
      </c>
      <c r="E249" t="s">
        <v>102</v>
      </c>
      <c r="F249" t="s">
        <v>255</v>
      </c>
      <c r="G249" s="77">
        <v>193337.54</v>
      </c>
      <c r="H249" s="77">
        <v>-1.2894000000000001</v>
      </c>
      <c r="I249" s="77">
        <v>-2.4928942407600001</v>
      </c>
      <c r="J249" s="78">
        <v>1.9E-3</v>
      </c>
      <c r="K249" s="78">
        <v>0</v>
      </c>
    </row>
    <row r="250" spans="2:11">
      <c r="B250" t="s">
        <v>2925</v>
      </c>
      <c r="C250" t="s">
        <v>2927</v>
      </c>
      <c r="D250" t="s">
        <v>123</v>
      </c>
      <c r="E250" t="s">
        <v>102</v>
      </c>
      <c r="F250" t="s">
        <v>255</v>
      </c>
      <c r="G250" s="77">
        <v>241671.92</v>
      </c>
      <c r="H250" s="77">
        <v>-1.2894000000000001</v>
      </c>
      <c r="I250" s="77">
        <v>-3.1161177364800001</v>
      </c>
      <c r="J250" s="78">
        <v>2.3E-3</v>
      </c>
      <c r="K250" s="78">
        <v>0</v>
      </c>
    </row>
    <row r="251" spans="2:11">
      <c r="B251" t="s">
        <v>2925</v>
      </c>
      <c r="C251" t="s">
        <v>2928</v>
      </c>
      <c r="D251" t="s">
        <v>123</v>
      </c>
      <c r="E251" t="s">
        <v>102</v>
      </c>
      <c r="F251" t="s">
        <v>255</v>
      </c>
      <c r="G251" s="77">
        <v>386354.63</v>
      </c>
      <c r="H251" s="77">
        <v>-1.3734</v>
      </c>
      <c r="I251" s="77">
        <v>-5.3061944884200001</v>
      </c>
      <c r="J251" s="78">
        <v>4.0000000000000001E-3</v>
      </c>
      <c r="K251" s="78">
        <v>0</v>
      </c>
    </row>
    <row r="252" spans="2:11">
      <c r="B252" t="s">
        <v>2925</v>
      </c>
      <c r="C252" t="s">
        <v>2929</v>
      </c>
      <c r="D252" t="s">
        <v>123</v>
      </c>
      <c r="E252" t="s">
        <v>102</v>
      </c>
      <c r="F252" t="s">
        <v>255</v>
      </c>
      <c r="G252" s="77">
        <v>193337.54</v>
      </c>
      <c r="H252" s="77">
        <v>-1.2894000000000001</v>
      </c>
      <c r="I252" s="77">
        <v>-2.4928942407600001</v>
      </c>
      <c r="J252" s="78">
        <v>1.9E-3</v>
      </c>
      <c r="K252" s="78">
        <v>0</v>
      </c>
    </row>
    <row r="253" spans="2:11">
      <c r="B253" t="s">
        <v>2925</v>
      </c>
      <c r="C253" t="s">
        <v>2930</v>
      </c>
      <c r="D253" t="s">
        <v>123</v>
      </c>
      <c r="E253" t="s">
        <v>102</v>
      </c>
      <c r="F253" t="s">
        <v>255</v>
      </c>
      <c r="G253" s="77">
        <v>122289.83</v>
      </c>
      <c r="H253" s="77">
        <v>-1.2894000000000001</v>
      </c>
      <c r="I253" s="77">
        <v>-1.5768050680200001</v>
      </c>
      <c r="J253" s="78">
        <v>1.1999999999999999E-3</v>
      </c>
      <c r="K253" s="78">
        <v>0</v>
      </c>
    </row>
    <row r="254" spans="2:11">
      <c r="B254" t="s">
        <v>2925</v>
      </c>
      <c r="C254" t="s">
        <v>2931</v>
      </c>
      <c r="D254" t="s">
        <v>123</v>
      </c>
      <c r="E254" t="s">
        <v>102</v>
      </c>
      <c r="F254" t="s">
        <v>255</v>
      </c>
      <c r="G254" s="77">
        <v>152862.28</v>
      </c>
      <c r="H254" s="77">
        <v>-1.2894000000000001</v>
      </c>
      <c r="I254" s="77">
        <v>-1.97100623832</v>
      </c>
      <c r="J254" s="78">
        <v>1.5E-3</v>
      </c>
      <c r="K254" s="78">
        <v>0</v>
      </c>
    </row>
    <row r="255" spans="2:11">
      <c r="B255" t="s">
        <v>2932</v>
      </c>
      <c r="C255" t="s">
        <v>2933</v>
      </c>
      <c r="D255" t="s">
        <v>123</v>
      </c>
      <c r="E255" t="s">
        <v>102</v>
      </c>
      <c r="F255" t="s">
        <v>277</v>
      </c>
      <c r="G255" s="77">
        <v>91327.09</v>
      </c>
      <c r="H255" s="77">
        <v>-3.3672</v>
      </c>
      <c r="I255" s="77">
        <v>-3.0751657744799998</v>
      </c>
      <c r="J255" s="78">
        <v>2.3E-3</v>
      </c>
      <c r="K255" s="78">
        <v>0</v>
      </c>
    </row>
    <row r="256" spans="2:11">
      <c r="B256" t="s">
        <v>2932</v>
      </c>
      <c r="C256" t="s">
        <v>2934</v>
      </c>
      <c r="D256" t="s">
        <v>123</v>
      </c>
      <c r="E256" t="s">
        <v>102</v>
      </c>
      <c r="F256" t="s">
        <v>274</v>
      </c>
      <c r="G256" s="77">
        <v>387924.83</v>
      </c>
      <c r="H256" s="77">
        <v>-0.95640000000000003</v>
      </c>
      <c r="I256" s="77">
        <v>-3.7101130741200001</v>
      </c>
      <c r="J256" s="78">
        <v>2.8E-3</v>
      </c>
      <c r="K256" s="78">
        <v>0</v>
      </c>
    </row>
    <row r="257" spans="2:11">
      <c r="B257" t="s">
        <v>2932</v>
      </c>
      <c r="C257" t="s">
        <v>2935</v>
      </c>
      <c r="D257" t="s">
        <v>123</v>
      </c>
      <c r="E257" t="s">
        <v>102</v>
      </c>
      <c r="F257" t="s">
        <v>274</v>
      </c>
      <c r="G257" s="77">
        <v>193871.62</v>
      </c>
      <c r="H257" s="77">
        <v>-1.0037</v>
      </c>
      <c r="I257" s="77">
        <v>-1.9458894499399999</v>
      </c>
      <c r="J257" s="78">
        <v>1.5E-3</v>
      </c>
      <c r="K257" s="78">
        <v>0</v>
      </c>
    </row>
    <row r="258" spans="2:11">
      <c r="B258" t="s">
        <v>2932</v>
      </c>
      <c r="C258" t="s">
        <v>2936</v>
      </c>
      <c r="D258" t="s">
        <v>123</v>
      </c>
      <c r="E258" t="s">
        <v>102</v>
      </c>
      <c r="F258" t="s">
        <v>274</v>
      </c>
      <c r="G258" s="77">
        <v>290807.43</v>
      </c>
      <c r="H258" s="77">
        <v>-1.0037</v>
      </c>
      <c r="I258" s="77">
        <v>-2.9188341749100002</v>
      </c>
      <c r="J258" s="78">
        <v>2.2000000000000001E-3</v>
      </c>
      <c r="K258" s="78">
        <v>0</v>
      </c>
    </row>
    <row r="259" spans="2:11">
      <c r="B259" t="s">
        <v>2932</v>
      </c>
      <c r="C259" t="s">
        <v>2937</v>
      </c>
      <c r="D259" t="s">
        <v>123</v>
      </c>
      <c r="E259" t="s">
        <v>102</v>
      </c>
      <c r="F259" t="s">
        <v>277</v>
      </c>
      <c r="G259" s="77">
        <v>401422.41</v>
      </c>
      <c r="H259" s="77">
        <v>-3.6594000000000002</v>
      </c>
      <c r="I259" s="77">
        <v>-14.68965167154</v>
      </c>
      <c r="J259" s="78">
        <v>1.0999999999999999E-2</v>
      </c>
      <c r="K259" s="78">
        <v>0</v>
      </c>
    </row>
    <row r="260" spans="2:11">
      <c r="B260" t="s">
        <v>2932</v>
      </c>
      <c r="C260" t="s">
        <v>2938</v>
      </c>
      <c r="D260" t="s">
        <v>123</v>
      </c>
      <c r="E260" t="s">
        <v>102</v>
      </c>
      <c r="F260" t="s">
        <v>277</v>
      </c>
      <c r="G260" s="77">
        <v>165525.24</v>
      </c>
      <c r="H260" s="77">
        <v>-3.5131000000000001</v>
      </c>
      <c r="I260" s="77">
        <v>-5.8150672064400002</v>
      </c>
      <c r="J260" s="78">
        <v>4.3E-3</v>
      </c>
      <c r="K260" s="78">
        <v>0</v>
      </c>
    </row>
    <row r="261" spans="2:11">
      <c r="B261" t="s">
        <v>2932</v>
      </c>
      <c r="C261" t="s">
        <v>2939</v>
      </c>
      <c r="D261" t="s">
        <v>123</v>
      </c>
      <c r="E261" t="s">
        <v>102</v>
      </c>
      <c r="F261" t="s">
        <v>274</v>
      </c>
      <c r="G261" s="77">
        <v>306569.11</v>
      </c>
      <c r="H261" s="77">
        <v>-1.0037</v>
      </c>
      <c r="I261" s="77">
        <v>-3.0770341570699999</v>
      </c>
      <c r="J261" s="78">
        <v>2.3E-3</v>
      </c>
      <c r="K261" s="78">
        <v>0</v>
      </c>
    </row>
    <row r="262" spans="2:11">
      <c r="B262" t="s">
        <v>2932</v>
      </c>
      <c r="C262" t="s">
        <v>2940</v>
      </c>
      <c r="D262" t="s">
        <v>123</v>
      </c>
      <c r="E262" t="s">
        <v>102</v>
      </c>
      <c r="F262" t="s">
        <v>274</v>
      </c>
      <c r="G262" s="77">
        <v>275152.11</v>
      </c>
      <c r="H262" s="77">
        <v>-1.2827</v>
      </c>
      <c r="I262" s="77">
        <v>-3.5293761149699998</v>
      </c>
      <c r="J262" s="78">
        <v>2.5999999999999999E-3</v>
      </c>
      <c r="K262" s="78">
        <v>0</v>
      </c>
    </row>
    <row r="263" spans="2:11">
      <c r="B263" t="s">
        <v>2932</v>
      </c>
      <c r="C263" t="s">
        <v>2941</v>
      </c>
      <c r="D263" t="s">
        <v>123</v>
      </c>
      <c r="E263" t="s">
        <v>102</v>
      </c>
      <c r="F263" t="s">
        <v>277</v>
      </c>
      <c r="G263" s="77">
        <v>212187.04</v>
      </c>
      <c r="H263" s="77">
        <v>-3.3673999999999999</v>
      </c>
      <c r="I263" s="77">
        <v>-7.1451863849599997</v>
      </c>
      <c r="J263" s="78">
        <v>5.3E-3</v>
      </c>
      <c r="K263" s="78">
        <v>0</v>
      </c>
    </row>
    <row r="264" spans="2:11">
      <c r="B264" t="s">
        <v>2942</v>
      </c>
      <c r="C264" t="s">
        <v>2943</v>
      </c>
      <c r="D264" t="s">
        <v>123</v>
      </c>
      <c r="E264" t="s">
        <v>106</v>
      </c>
      <c r="F264" t="s">
        <v>2944</v>
      </c>
      <c r="G264" s="77">
        <v>-3716000</v>
      </c>
      <c r="H264" s="77">
        <v>4.5139925349121635</v>
      </c>
      <c r="I264" s="77">
        <v>-167.73996259733599</v>
      </c>
      <c r="J264" s="78">
        <v>0.12509999999999999</v>
      </c>
      <c r="K264" s="78">
        <v>-5.0000000000000001E-4</v>
      </c>
    </row>
    <row r="265" spans="2:11">
      <c r="B265" t="s">
        <v>2945</v>
      </c>
      <c r="C265" t="s">
        <v>2946</v>
      </c>
      <c r="D265" t="s">
        <v>123</v>
      </c>
      <c r="E265" t="s">
        <v>106</v>
      </c>
      <c r="F265" t="s">
        <v>2947</v>
      </c>
      <c r="G265" s="77">
        <v>200000</v>
      </c>
      <c r="H265" s="77">
        <v>6.3049999999999997</v>
      </c>
      <c r="I265" s="77">
        <v>12.61</v>
      </c>
      <c r="J265" s="78">
        <v>-9.4000000000000004E-3</v>
      </c>
      <c r="K265" s="78">
        <v>0</v>
      </c>
    </row>
    <row r="266" spans="2:11">
      <c r="B266" t="s">
        <v>2948</v>
      </c>
      <c r="C266" t="s">
        <v>2949</v>
      </c>
      <c r="D266" t="s">
        <v>123</v>
      </c>
      <c r="E266" t="s">
        <v>106</v>
      </c>
      <c r="F266" t="s">
        <v>2950</v>
      </c>
      <c r="G266" s="77">
        <v>-350000</v>
      </c>
      <c r="H266" s="77">
        <v>6.0933833333333425</v>
      </c>
      <c r="I266" s="77">
        <v>-21.326841666666699</v>
      </c>
      <c r="J266" s="78">
        <v>1.5900000000000001E-2</v>
      </c>
      <c r="K266" s="78">
        <v>-1E-4</v>
      </c>
    </row>
    <row r="267" spans="2:11">
      <c r="B267" s="79" t="s">
        <v>2623</v>
      </c>
      <c r="C267" s="16"/>
      <c r="D267" s="16"/>
      <c r="G267" s="81">
        <v>3730997.46</v>
      </c>
      <c r="I267" s="81">
        <v>-395.69426560209723</v>
      </c>
      <c r="J267" s="80">
        <v>0.29499999999999998</v>
      </c>
      <c r="K267" s="80">
        <v>-1.1000000000000001E-3</v>
      </c>
    </row>
    <row r="268" spans="2:11">
      <c r="B268" t="s">
        <v>2951</v>
      </c>
      <c r="C268" t="s">
        <v>2952</v>
      </c>
      <c r="D268" t="s">
        <v>123</v>
      </c>
      <c r="E268" t="s">
        <v>106</v>
      </c>
      <c r="F268" t="s">
        <v>274</v>
      </c>
      <c r="G268" s="77">
        <v>56273.51</v>
      </c>
      <c r="H268" s="77">
        <v>-2.3574000000000002</v>
      </c>
      <c r="I268" s="77">
        <v>-4.8977766477400797</v>
      </c>
      <c r="J268" s="78">
        <v>3.7000000000000002E-3</v>
      </c>
      <c r="K268" s="78">
        <v>0</v>
      </c>
    </row>
    <row r="269" spans="2:11">
      <c r="B269" t="s">
        <v>2951</v>
      </c>
      <c r="C269" t="s">
        <v>2953</v>
      </c>
      <c r="D269" t="s">
        <v>123</v>
      </c>
      <c r="E269" t="s">
        <v>106</v>
      </c>
      <c r="F269" t="s">
        <v>277</v>
      </c>
      <c r="G269" s="77">
        <v>28689.599999999999</v>
      </c>
      <c r="H269" s="77">
        <v>-1.6791</v>
      </c>
      <c r="I269" s="77">
        <v>-1.7785363557311999</v>
      </c>
      <c r="J269" s="78">
        <v>1.2999999999999999E-3</v>
      </c>
      <c r="K269" s="78">
        <v>0</v>
      </c>
    </row>
    <row r="270" spans="2:11">
      <c r="B270" t="s">
        <v>2951</v>
      </c>
      <c r="C270" t="s">
        <v>2954</v>
      </c>
      <c r="D270" t="s">
        <v>123</v>
      </c>
      <c r="E270" t="s">
        <v>106</v>
      </c>
      <c r="F270" t="s">
        <v>277</v>
      </c>
      <c r="G270" s="77">
        <v>57935.5</v>
      </c>
      <c r="H270" s="77">
        <v>0.57899999999999996</v>
      </c>
      <c r="I270" s="77">
        <v>1.2384686441399999</v>
      </c>
      <c r="J270" s="78">
        <v>-8.9999999999999998E-4</v>
      </c>
      <c r="K270" s="78">
        <v>0</v>
      </c>
    </row>
    <row r="271" spans="2:11">
      <c r="B271" t="s">
        <v>2951</v>
      </c>
      <c r="C271" t="s">
        <v>2955</v>
      </c>
      <c r="D271" t="s">
        <v>123</v>
      </c>
      <c r="E271" t="s">
        <v>106</v>
      </c>
      <c r="F271" t="s">
        <v>277</v>
      </c>
      <c r="G271" s="77">
        <v>44709.31</v>
      </c>
      <c r="H271" s="77">
        <v>0.8982</v>
      </c>
      <c r="I271" s="77">
        <v>1.48262975077464</v>
      </c>
      <c r="J271" s="78">
        <v>-1.1000000000000001E-3</v>
      </c>
      <c r="K271" s="78">
        <v>0</v>
      </c>
    </row>
    <row r="272" spans="2:11">
      <c r="B272" t="s">
        <v>2951</v>
      </c>
      <c r="C272" t="s">
        <v>2956</v>
      </c>
      <c r="D272" t="s">
        <v>123</v>
      </c>
      <c r="E272" t="s">
        <v>106</v>
      </c>
      <c r="F272" t="s">
        <v>277</v>
      </c>
      <c r="G272" s="77">
        <v>44736.01</v>
      </c>
      <c r="H272" s="77">
        <v>0.95730000000000004</v>
      </c>
      <c r="I272" s="77">
        <v>1.5811278852111601</v>
      </c>
      <c r="J272" s="78">
        <v>-1.1999999999999999E-3</v>
      </c>
      <c r="K272" s="78">
        <v>0</v>
      </c>
    </row>
    <row r="273" spans="2:11">
      <c r="B273" t="s">
        <v>2951</v>
      </c>
      <c r="C273" t="s">
        <v>2957</v>
      </c>
      <c r="D273" t="s">
        <v>123</v>
      </c>
      <c r="E273" t="s">
        <v>106</v>
      </c>
      <c r="F273" t="s">
        <v>277</v>
      </c>
      <c r="G273" s="77">
        <v>31572.23</v>
      </c>
      <c r="H273" s="77">
        <v>1.7636000000000001</v>
      </c>
      <c r="I273" s="77">
        <v>2.05573457584976</v>
      </c>
      <c r="J273" s="78">
        <v>-1.5E-3</v>
      </c>
      <c r="K273" s="78">
        <v>0</v>
      </c>
    </row>
    <row r="274" spans="2:11">
      <c r="B274" t="s">
        <v>2951</v>
      </c>
      <c r="C274" t="s">
        <v>2958</v>
      </c>
      <c r="D274" t="s">
        <v>123</v>
      </c>
      <c r="E274" t="s">
        <v>106</v>
      </c>
      <c r="F274" t="s">
        <v>277</v>
      </c>
      <c r="G274" s="77">
        <v>27158.05</v>
      </c>
      <c r="H274" s="77">
        <v>2.1114000000000002</v>
      </c>
      <c r="I274" s="77">
        <v>2.1170484299484</v>
      </c>
      <c r="J274" s="78">
        <v>-1.6000000000000001E-3</v>
      </c>
      <c r="K274" s="78">
        <v>0</v>
      </c>
    </row>
    <row r="275" spans="2:11">
      <c r="B275" t="s">
        <v>2951</v>
      </c>
      <c r="C275" t="s">
        <v>2959</v>
      </c>
      <c r="D275" t="s">
        <v>123</v>
      </c>
      <c r="E275" t="s">
        <v>106</v>
      </c>
      <c r="F275" t="s">
        <v>277</v>
      </c>
      <c r="G275" s="77">
        <v>40813.980000000003</v>
      </c>
      <c r="H275" s="77">
        <v>2.2957999999999998</v>
      </c>
      <c r="I275" s="77">
        <v>3.4594311466852798</v>
      </c>
      <c r="J275" s="78">
        <v>-2.5999999999999999E-3</v>
      </c>
      <c r="K275" s="78">
        <v>0</v>
      </c>
    </row>
    <row r="276" spans="2:11">
      <c r="B276" t="s">
        <v>2951</v>
      </c>
      <c r="C276" t="s">
        <v>2960</v>
      </c>
      <c r="D276" t="s">
        <v>123</v>
      </c>
      <c r="E276" t="s">
        <v>106</v>
      </c>
      <c r="F276" t="s">
        <v>277</v>
      </c>
      <c r="G276" s="77">
        <v>86952.42</v>
      </c>
      <c r="H276" s="77">
        <v>0.66080000000000005</v>
      </c>
      <c r="I276" s="77">
        <v>2.1213552353011198</v>
      </c>
      <c r="J276" s="78">
        <v>-1.6000000000000001E-3</v>
      </c>
      <c r="K276" s="78">
        <v>0</v>
      </c>
    </row>
    <row r="277" spans="2:11">
      <c r="B277" t="s">
        <v>2961</v>
      </c>
      <c r="C277" t="s">
        <v>2962</v>
      </c>
      <c r="D277" t="s">
        <v>123</v>
      </c>
      <c r="E277" t="s">
        <v>106</v>
      </c>
      <c r="F277" t="s">
        <v>265</v>
      </c>
      <c r="G277" s="77">
        <v>142395.23000000001</v>
      </c>
      <c r="H277" s="77">
        <v>-0.3846</v>
      </c>
      <c r="I277" s="77">
        <v>-2.0219313855093599</v>
      </c>
      <c r="J277" s="78">
        <v>1.5E-3</v>
      </c>
      <c r="K277" s="78">
        <v>0</v>
      </c>
    </row>
    <row r="278" spans="2:11">
      <c r="B278" t="s">
        <v>2961</v>
      </c>
      <c r="C278" t="s">
        <v>2963</v>
      </c>
      <c r="D278" t="s">
        <v>123</v>
      </c>
      <c r="E278" t="s">
        <v>106</v>
      </c>
      <c r="F278" t="s">
        <v>265</v>
      </c>
      <c r="G278" s="77">
        <v>40119.71</v>
      </c>
      <c r="H278" s="77">
        <v>-0.4239</v>
      </c>
      <c r="I278" s="77">
        <v>-0.62788902794748003</v>
      </c>
      <c r="J278" s="78">
        <v>5.0000000000000001E-4</v>
      </c>
      <c r="K278" s="78">
        <v>0</v>
      </c>
    </row>
    <row r="279" spans="2:11">
      <c r="B279" t="s">
        <v>2961</v>
      </c>
      <c r="C279" t="s">
        <v>2964</v>
      </c>
      <c r="D279" t="s">
        <v>123</v>
      </c>
      <c r="E279" t="s">
        <v>106</v>
      </c>
      <c r="F279" t="s">
        <v>265</v>
      </c>
      <c r="G279" s="77">
        <v>30101.09</v>
      </c>
      <c r="H279" s="77">
        <v>-0.3861</v>
      </c>
      <c r="I279" s="77">
        <v>-0.42908537894507998</v>
      </c>
      <c r="J279" s="78">
        <v>2.9999999999999997E-4</v>
      </c>
      <c r="K279" s="78">
        <v>0</v>
      </c>
    </row>
    <row r="280" spans="2:11">
      <c r="B280" t="s">
        <v>2965</v>
      </c>
      <c r="C280" t="s">
        <v>2966</v>
      </c>
      <c r="D280" t="s">
        <v>123</v>
      </c>
      <c r="E280" t="s">
        <v>106</v>
      </c>
      <c r="F280" t="s">
        <v>255</v>
      </c>
      <c r="G280" s="77">
        <v>231638.27</v>
      </c>
      <c r="H280" s="77">
        <v>0.59109999999999996</v>
      </c>
      <c r="I280" s="77">
        <v>5.0551374011772401</v>
      </c>
      <c r="J280" s="78">
        <v>-3.8E-3</v>
      </c>
      <c r="K280" s="78">
        <v>0</v>
      </c>
    </row>
    <row r="281" spans="2:11">
      <c r="B281" t="s">
        <v>2965</v>
      </c>
      <c r="C281" t="s">
        <v>2967</v>
      </c>
      <c r="D281" t="s">
        <v>123</v>
      </c>
      <c r="E281" t="s">
        <v>106</v>
      </c>
      <c r="F281" t="s">
        <v>255</v>
      </c>
      <c r="G281" s="77">
        <v>44084.959999999999</v>
      </c>
      <c r="H281" s="77">
        <v>0.56850000000000001</v>
      </c>
      <c r="I281" s="77">
        <v>0.92530010713919997</v>
      </c>
      <c r="J281" s="78">
        <v>-6.9999999999999999E-4</v>
      </c>
      <c r="K281" s="78">
        <v>0</v>
      </c>
    </row>
    <row r="282" spans="2:11">
      <c r="B282" t="s">
        <v>2965</v>
      </c>
      <c r="C282" t="s">
        <v>2968</v>
      </c>
      <c r="D282" t="s">
        <v>123</v>
      </c>
      <c r="E282" t="s">
        <v>106</v>
      </c>
      <c r="F282" t="s">
        <v>255</v>
      </c>
      <c r="G282" s="77">
        <v>74380.59</v>
      </c>
      <c r="H282" s="77">
        <v>0.59740000000000004</v>
      </c>
      <c r="I282" s="77">
        <v>1.64053888808472</v>
      </c>
      <c r="J282" s="78">
        <v>-1.1999999999999999E-3</v>
      </c>
      <c r="K282" s="78">
        <v>0</v>
      </c>
    </row>
    <row r="283" spans="2:11">
      <c r="B283" t="s">
        <v>2965</v>
      </c>
      <c r="C283" t="s">
        <v>2969</v>
      </c>
      <c r="D283" t="s">
        <v>123</v>
      </c>
      <c r="E283" t="s">
        <v>106</v>
      </c>
      <c r="F283" t="s">
        <v>255</v>
      </c>
      <c r="G283" s="77">
        <v>55798.11</v>
      </c>
      <c r="H283" s="77">
        <v>0.62</v>
      </c>
      <c r="I283" s="77">
        <v>1.277241057144</v>
      </c>
      <c r="J283" s="78">
        <v>-1E-3</v>
      </c>
      <c r="K283" s="78">
        <v>0</v>
      </c>
    </row>
    <row r="284" spans="2:11">
      <c r="B284" t="s">
        <v>2970</v>
      </c>
      <c r="C284" t="s">
        <v>2971</v>
      </c>
      <c r="D284" t="s">
        <v>123</v>
      </c>
      <c r="E284" t="s">
        <v>106</v>
      </c>
      <c r="F284" t="s">
        <v>277</v>
      </c>
      <c r="G284" s="77">
        <v>29202.25</v>
      </c>
      <c r="H284" s="77">
        <v>6.5600000000000006E-2</v>
      </c>
      <c r="I284" s="77">
        <v>7.0726447792000005E-2</v>
      </c>
      <c r="J284" s="78">
        <v>-1E-4</v>
      </c>
      <c r="K284" s="78">
        <v>0</v>
      </c>
    </row>
    <row r="285" spans="2:11">
      <c r="B285" t="s">
        <v>2972</v>
      </c>
      <c r="C285" t="s">
        <v>2973</v>
      </c>
      <c r="D285" t="s">
        <v>123</v>
      </c>
      <c r="E285" t="s">
        <v>106</v>
      </c>
      <c r="F285" t="s">
        <v>277</v>
      </c>
      <c r="G285" s="77">
        <v>140781.51</v>
      </c>
      <c r="H285" s="77">
        <v>-2.2140999999999962</v>
      </c>
      <c r="I285" s="77">
        <v>-11.508124280463701</v>
      </c>
      <c r="J285" s="78">
        <v>8.6E-3</v>
      </c>
      <c r="K285" s="78">
        <v>0</v>
      </c>
    </row>
    <row r="286" spans="2:11">
      <c r="B286" t="s">
        <v>2972</v>
      </c>
      <c r="C286" t="s">
        <v>2974</v>
      </c>
      <c r="D286" t="s">
        <v>123</v>
      </c>
      <c r="E286" t="s">
        <v>106</v>
      </c>
      <c r="F286" t="s">
        <v>277</v>
      </c>
      <c r="G286" s="77">
        <v>35913.65</v>
      </c>
      <c r="H286" s="77">
        <v>-2.2141000000000002</v>
      </c>
      <c r="I286" s="77">
        <v>-2.9357459482078001</v>
      </c>
      <c r="J286" s="78">
        <v>2.2000000000000001E-3</v>
      </c>
      <c r="K286" s="78">
        <v>0</v>
      </c>
    </row>
    <row r="287" spans="2:11">
      <c r="B287" t="s">
        <v>2972</v>
      </c>
      <c r="C287" t="s">
        <v>2975</v>
      </c>
      <c r="D287" t="s">
        <v>123</v>
      </c>
      <c r="E287" t="s">
        <v>106</v>
      </c>
      <c r="F287" t="s">
        <v>277</v>
      </c>
      <c r="G287" s="77">
        <v>52701.34</v>
      </c>
      <c r="H287" s="77">
        <v>-2.2141000000000002</v>
      </c>
      <c r="I287" s="77">
        <v>-4.3080484821264804</v>
      </c>
      <c r="J287" s="78">
        <v>3.2000000000000002E-3</v>
      </c>
      <c r="K287" s="78">
        <v>0</v>
      </c>
    </row>
    <row r="288" spans="2:11">
      <c r="B288" t="s">
        <v>2976</v>
      </c>
      <c r="C288" t="s">
        <v>2977</v>
      </c>
      <c r="D288" t="s">
        <v>123</v>
      </c>
      <c r="E288" t="s">
        <v>106</v>
      </c>
      <c r="F288" t="s">
        <v>277</v>
      </c>
      <c r="G288" s="77">
        <v>28321.87</v>
      </c>
      <c r="H288" s="77">
        <v>0.60580000000000001</v>
      </c>
      <c r="I288" s="77">
        <v>0.63345079619431999</v>
      </c>
      <c r="J288" s="78">
        <v>-5.0000000000000001E-4</v>
      </c>
      <c r="K288" s="78">
        <v>0</v>
      </c>
    </row>
    <row r="289" spans="2:11">
      <c r="B289" t="s">
        <v>2976</v>
      </c>
      <c r="C289" t="s">
        <v>2978</v>
      </c>
      <c r="D289" t="s">
        <v>123</v>
      </c>
      <c r="E289" t="s">
        <v>106</v>
      </c>
      <c r="F289" t="s">
        <v>277</v>
      </c>
      <c r="G289" s="77">
        <v>101315.87</v>
      </c>
      <c r="H289" s="77">
        <v>0.60580000000000001</v>
      </c>
      <c r="I289" s="77">
        <v>2.2660445273783201</v>
      </c>
      <c r="J289" s="78">
        <v>-1.6999999999999999E-3</v>
      </c>
      <c r="K289" s="78">
        <v>0</v>
      </c>
    </row>
    <row r="290" spans="2:11">
      <c r="B290" t="s">
        <v>2976</v>
      </c>
      <c r="C290" t="s">
        <v>2979</v>
      </c>
      <c r="D290" t="s">
        <v>123</v>
      </c>
      <c r="E290" t="s">
        <v>106</v>
      </c>
      <c r="F290" t="s">
        <v>277</v>
      </c>
      <c r="G290" s="77">
        <v>46090.14</v>
      </c>
      <c r="H290" s="77">
        <v>0.60540000000000005</v>
      </c>
      <c r="I290" s="77">
        <v>1.0301776803115199</v>
      </c>
      <c r="J290" s="78">
        <v>-8.0000000000000004E-4</v>
      </c>
      <c r="K290" s="78">
        <v>0</v>
      </c>
    </row>
    <row r="291" spans="2:11">
      <c r="B291" t="s">
        <v>2980</v>
      </c>
      <c r="C291" t="s">
        <v>2981</v>
      </c>
      <c r="D291" t="s">
        <v>123</v>
      </c>
      <c r="E291" t="s">
        <v>106</v>
      </c>
      <c r="F291" t="s">
        <v>255</v>
      </c>
      <c r="G291" s="77">
        <v>100449.16</v>
      </c>
      <c r="H291" s="77">
        <v>0.224</v>
      </c>
      <c r="I291" s="77">
        <v>0.83072258913279995</v>
      </c>
      <c r="J291" s="78">
        <v>-5.9999999999999995E-4</v>
      </c>
      <c r="K291" s="78">
        <v>0</v>
      </c>
    </row>
    <row r="292" spans="2:11">
      <c r="B292" t="s">
        <v>2980</v>
      </c>
      <c r="C292" t="s">
        <v>2982</v>
      </c>
      <c r="D292" t="s">
        <v>123</v>
      </c>
      <c r="E292" t="s">
        <v>106</v>
      </c>
      <c r="F292" t="s">
        <v>255</v>
      </c>
      <c r="G292" s="77">
        <v>132059.01999999999</v>
      </c>
      <c r="H292" s="77">
        <v>0.20580000000000001</v>
      </c>
      <c r="I292" s="77">
        <v>1.00340239398672</v>
      </c>
      <c r="J292" s="78">
        <v>-6.9999999999999999E-4</v>
      </c>
      <c r="K292" s="78">
        <v>0</v>
      </c>
    </row>
    <row r="293" spans="2:11">
      <c r="B293" t="s">
        <v>2980</v>
      </c>
      <c r="C293" t="s">
        <v>2983</v>
      </c>
      <c r="D293" t="s">
        <v>123</v>
      </c>
      <c r="E293" t="s">
        <v>106</v>
      </c>
      <c r="F293" t="s">
        <v>255</v>
      </c>
      <c r="G293" s="77">
        <v>46361.19</v>
      </c>
      <c r="H293" s="77">
        <v>0.1104</v>
      </c>
      <c r="I293" s="77">
        <v>0.18896672688192001</v>
      </c>
      <c r="J293" s="78">
        <v>-1E-4</v>
      </c>
      <c r="K293" s="78">
        <v>0</v>
      </c>
    </row>
    <row r="294" spans="2:11">
      <c r="B294" t="s">
        <v>2984</v>
      </c>
      <c r="C294" t="s">
        <v>2985</v>
      </c>
      <c r="D294" t="s">
        <v>123</v>
      </c>
      <c r="E294" t="s">
        <v>106</v>
      </c>
      <c r="F294" t="s">
        <v>274</v>
      </c>
      <c r="G294" s="77">
        <v>29461.279999999999</v>
      </c>
      <c r="H294" s="77">
        <v>0.58520000000000005</v>
      </c>
      <c r="I294" s="77">
        <v>0.63652815978751998</v>
      </c>
      <c r="J294" s="78">
        <v>-5.0000000000000001E-4</v>
      </c>
      <c r="K294" s="78">
        <v>0</v>
      </c>
    </row>
    <row r="295" spans="2:11">
      <c r="B295" t="s">
        <v>2984</v>
      </c>
      <c r="C295" t="s">
        <v>2986</v>
      </c>
      <c r="D295" t="s">
        <v>123</v>
      </c>
      <c r="E295" t="s">
        <v>106</v>
      </c>
      <c r="F295" t="s">
        <v>274</v>
      </c>
      <c r="G295" s="77">
        <v>81019.240000000005</v>
      </c>
      <c r="H295" s="77">
        <v>0.58609999999999995</v>
      </c>
      <c r="I295" s="77">
        <v>1.75316010274288</v>
      </c>
      <c r="J295" s="78">
        <v>-1.2999999999999999E-3</v>
      </c>
      <c r="K295" s="78">
        <v>0</v>
      </c>
    </row>
    <row r="296" spans="2:11">
      <c r="B296" t="s">
        <v>2984</v>
      </c>
      <c r="C296" t="s">
        <v>2987</v>
      </c>
      <c r="D296" t="s">
        <v>123</v>
      </c>
      <c r="E296" t="s">
        <v>106</v>
      </c>
      <c r="F296" t="s">
        <v>274</v>
      </c>
      <c r="G296" s="77">
        <v>176966.81</v>
      </c>
      <c r="H296" s="77">
        <v>0.54920000000000002</v>
      </c>
      <c r="I296" s="77">
        <v>3.58826115215984</v>
      </c>
      <c r="J296" s="78">
        <v>-2.7000000000000001E-3</v>
      </c>
      <c r="K296" s="78">
        <v>0</v>
      </c>
    </row>
    <row r="297" spans="2:11">
      <c r="B297" t="s">
        <v>2984</v>
      </c>
      <c r="C297" t="s">
        <v>2988</v>
      </c>
      <c r="D297" t="s">
        <v>123</v>
      </c>
      <c r="E297" t="s">
        <v>106</v>
      </c>
      <c r="F297" t="s">
        <v>274</v>
      </c>
      <c r="G297" s="77">
        <v>3005.49</v>
      </c>
      <c r="H297" s="77">
        <v>0.54930000000000001</v>
      </c>
      <c r="I297" s="77">
        <v>6.0951806056440003E-2</v>
      </c>
      <c r="J297" s="78">
        <v>0</v>
      </c>
      <c r="K297" s="78">
        <v>0</v>
      </c>
    </row>
    <row r="298" spans="2:11">
      <c r="B298" t="s">
        <v>2989</v>
      </c>
      <c r="C298" t="s">
        <v>2990</v>
      </c>
      <c r="D298" t="s">
        <v>123</v>
      </c>
      <c r="E298" t="s">
        <v>106</v>
      </c>
      <c r="F298" t="s">
        <v>268</v>
      </c>
      <c r="G298" s="77">
        <v>44880.05</v>
      </c>
      <c r="H298" s="77">
        <v>-1.3237000000000001</v>
      </c>
      <c r="I298" s="77">
        <v>-2.1933331030701999</v>
      </c>
      <c r="J298" s="78">
        <v>1.6000000000000001E-3</v>
      </c>
      <c r="K298" s="78">
        <v>0</v>
      </c>
    </row>
    <row r="299" spans="2:11">
      <c r="B299" t="s">
        <v>2989</v>
      </c>
      <c r="C299" t="s">
        <v>2991</v>
      </c>
      <c r="D299" t="s">
        <v>123</v>
      </c>
      <c r="E299" t="s">
        <v>106</v>
      </c>
      <c r="F299" t="s">
        <v>268</v>
      </c>
      <c r="G299" s="77">
        <v>43255.6</v>
      </c>
      <c r="H299" s="77">
        <v>-1.4105000000000001</v>
      </c>
      <c r="I299" s="77">
        <v>-2.252563918696</v>
      </c>
      <c r="J299" s="78">
        <v>1.6999999999999999E-3</v>
      </c>
      <c r="K299" s="78">
        <v>0</v>
      </c>
    </row>
    <row r="300" spans="2:11">
      <c r="B300" t="s">
        <v>2989</v>
      </c>
      <c r="C300" t="s">
        <v>2992</v>
      </c>
      <c r="D300" t="s">
        <v>123</v>
      </c>
      <c r="E300" t="s">
        <v>106</v>
      </c>
      <c r="F300" t="s">
        <v>268</v>
      </c>
      <c r="G300" s="77">
        <v>28853.759999999998</v>
      </c>
      <c r="H300" s="77">
        <v>-1.3517999999999999</v>
      </c>
      <c r="I300" s="77">
        <v>-1.44004661139456</v>
      </c>
      <c r="J300" s="78">
        <v>1.1000000000000001E-3</v>
      </c>
      <c r="K300" s="78">
        <v>0</v>
      </c>
    </row>
    <row r="301" spans="2:11">
      <c r="B301" t="s">
        <v>2989</v>
      </c>
      <c r="C301" t="s">
        <v>2993</v>
      </c>
      <c r="D301" t="s">
        <v>123</v>
      </c>
      <c r="E301" t="s">
        <v>106</v>
      </c>
      <c r="F301" t="s">
        <v>277</v>
      </c>
      <c r="G301" s="77">
        <v>54311.28</v>
      </c>
      <c r="H301" s="77">
        <v>8.6099999999999996E-2</v>
      </c>
      <c r="I301" s="77">
        <v>0.17264534859936001</v>
      </c>
      <c r="J301" s="78">
        <v>-1E-4</v>
      </c>
      <c r="K301" s="78">
        <v>0</v>
      </c>
    </row>
    <row r="302" spans="2:11">
      <c r="B302" t="s">
        <v>2989</v>
      </c>
      <c r="C302" t="s">
        <v>2994</v>
      </c>
      <c r="D302" t="s">
        <v>123</v>
      </c>
      <c r="E302" t="s">
        <v>106</v>
      </c>
      <c r="F302" t="s">
        <v>268</v>
      </c>
      <c r="G302" s="77">
        <v>22828.68</v>
      </c>
      <c r="H302" s="77">
        <v>-1.3237000000000001</v>
      </c>
      <c r="I302" s="77">
        <v>-1.11566051159472</v>
      </c>
      <c r="J302" s="78">
        <v>8.0000000000000004E-4</v>
      </c>
      <c r="K302" s="78">
        <v>0</v>
      </c>
    </row>
    <row r="303" spans="2:11">
      <c r="B303" t="s">
        <v>2989</v>
      </c>
      <c r="C303" t="s">
        <v>2995</v>
      </c>
      <c r="D303" t="s">
        <v>123</v>
      </c>
      <c r="E303" t="s">
        <v>106</v>
      </c>
      <c r="F303" t="s">
        <v>268</v>
      </c>
      <c r="G303" s="77">
        <v>18250.57</v>
      </c>
      <c r="H303" s="77">
        <v>-1.3517999999999999</v>
      </c>
      <c r="I303" s="77">
        <v>-0.91085776981991995</v>
      </c>
      <c r="J303" s="78">
        <v>6.9999999999999999E-4</v>
      </c>
      <c r="K303" s="78">
        <v>0</v>
      </c>
    </row>
    <row r="304" spans="2:11">
      <c r="B304" t="s">
        <v>2996</v>
      </c>
      <c r="C304" t="s">
        <v>2997</v>
      </c>
      <c r="D304" t="s">
        <v>123</v>
      </c>
      <c r="E304" t="s">
        <v>106</v>
      </c>
      <c r="F304" t="s">
        <v>255</v>
      </c>
      <c r="G304" s="77">
        <v>211273.65</v>
      </c>
      <c r="H304" s="77">
        <v>1.1331</v>
      </c>
      <c r="I304" s="77">
        <v>8.8384328603297995</v>
      </c>
      <c r="J304" s="78">
        <v>-6.6E-3</v>
      </c>
      <c r="K304" s="78">
        <v>0</v>
      </c>
    </row>
    <row r="305" spans="2:11">
      <c r="B305" t="s">
        <v>2996</v>
      </c>
      <c r="C305" t="s">
        <v>2998</v>
      </c>
      <c r="D305" t="s">
        <v>123</v>
      </c>
      <c r="E305" t="s">
        <v>106</v>
      </c>
      <c r="F305" t="s">
        <v>255</v>
      </c>
      <c r="G305" s="77">
        <v>182534.15</v>
      </c>
      <c r="H305" s="77">
        <v>1.1304000000000001</v>
      </c>
      <c r="I305" s="77">
        <v>7.6179473886671998</v>
      </c>
      <c r="J305" s="78">
        <v>-5.7000000000000002E-3</v>
      </c>
      <c r="K305" s="78">
        <v>0</v>
      </c>
    </row>
    <row r="306" spans="2:11">
      <c r="B306" t="s">
        <v>2996</v>
      </c>
      <c r="C306" t="s">
        <v>2999</v>
      </c>
      <c r="D306" t="s">
        <v>123</v>
      </c>
      <c r="E306" t="s">
        <v>106</v>
      </c>
      <c r="F306" t="s">
        <v>255</v>
      </c>
      <c r="G306" s="77">
        <v>45169.68</v>
      </c>
      <c r="H306" s="77">
        <v>1.1331</v>
      </c>
      <c r="I306" s="77">
        <v>1.88963074194336</v>
      </c>
      <c r="J306" s="78">
        <v>-1.4E-3</v>
      </c>
      <c r="K306" s="78">
        <v>0</v>
      </c>
    </row>
    <row r="307" spans="2:11">
      <c r="B307" t="s">
        <v>2996</v>
      </c>
      <c r="C307" t="s">
        <v>3000</v>
      </c>
      <c r="D307" t="s">
        <v>123</v>
      </c>
      <c r="E307" t="s">
        <v>106</v>
      </c>
      <c r="F307" t="s">
        <v>255</v>
      </c>
      <c r="G307" s="77">
        <v>29374.16</v>
      </c>
      <c r="H307" s="77">
        <v>1.1482000000000001</v>
      </c>
      <c r="I307" s="77">
        <v>1.24521599610304</v>
      </c>
      <c r="J307" s="78">
        <v>-8.9999999999999998E-4</v>
      </c>
      <c r="K307" s="78">
        <v>0</v>
      </c>
    </row>
    <row r="308" spans="2:11">
      <c r="B308" t="s">
        <v>3001</v>
      </c>
      <c r="C308" t="s">
        <v>3002</v>
      </c>
      <c r="D308" t="s">
        <v>123</v>
      </c>
      <c r="E308" t="s">
        <v>106</v>
      </c>
      <c r="F308" t="s">
        <v>268</v>
      </c>
      <c r="G308" s="77">
        <v>119094.62</v>
      </c>
      <c r="H308" s="77">
        <v>-2.0785</v>
      </c>
      <c r="I308" s="77">
        <v>-9.1391091503764006</v>
      </c>
      <c r="J308" s="78">
        <v>6.7999999999999996E-3</v>
      </c>
      <c r="K308" s="78">
        <v>0</v>
      </c>
    </row>
    <row r="309" spans="2:11">
      <c r="B309" t="s">
        <v>3001</v>
      </c>
      <c r="C309" t="s">
        <v>3003</v>
      </c>
      <c r="D309" t="s">
        <v>123</v>
      </c>
      <c r="E309" t="s">
        <v>106</v>
      </c>
      <c r="F309" t="s">
        <v>268</v>
      </c>
      <c r="G309" s="77">
        <v>100158.19</v>
      </c>
      <c r="H309" s="77">
        <v>-2.0718000000000001</v>
      </c>
      <c r="I309" s="77">
        <v>-7.6611856885106402</v>
      </c>
      <c r="J309" s="78">
        <v>5.7000000000000002E-3</v>
      </c>
      <c r="K309" s="78">
        <v>0</v>
      </c>
    </row>
    <row r="310" spans="2:11">
      <c r="B310" t="s">
        <v>3001</v>
      </c>
      <c r="C310" t="s">
        <v>3004</v>
      </c>
      <c r="D310" t="s">
        <v>123</v>
      </c>
      <c r="E310" t="s">
        <v>106</v>
      </c>
      <c r="F310" t="s">
        <v>268</v>
      </c>
      <c r="G310" s="77">
        <v>35768.449999999997</v>
      </c>
      <c r="H310" s="77">
        <v>-2.0785</v>
      </c>
      <c r="I310" s="77">
        <v>-2.7448071851589999</v>
      </c>
      <c r="J310" s="78">
        <v>2E-3</v>
      </c>
      <c r="K310" s="78">
        <v>0</v>
      </c>
    </row>
    <row r="311" spans="2:11">
      <c r="B311" t="s">
        <v>3001</v>
      </c>
      <c r="C311" t="s">
        <v>3005</v>
      </c>
      <c r="D311" t="s">
        <v>123</v>
      </c>
      <c r="E311" t="s">
        <v>106</v>
      </c>
      <c r="F311" t="s">
        <v>268</v>
      </c>
      <c r="G311" s="77">
        <v>45871.199999999997</v>
      </c>
      <c r="H311" s="77">
        <v>-1.8835999999999999</v>
      </c>
      <c r="I311" s="77">
        <v>-3.1899984764544</v>
      </c>
      <c r="J311" s="78">
        <v>2.3999999999999998E-3</v>
      </c>
      <c r="K311" s="78">
        <v>0</v>
      </c>
    </row>
    <row r="312" spans="2:11">
      <c r="B312" t="s">
        <v>3001</v>
      </c>
      <c r="C312" t="s">
        <v>3006</v>
      </c>
      <c r="D312" t="s">
        <v>123</v>
      </c>
      <c r="E312" t="s">
        <v>106</v>
      </c>
      <c r="F312" t="s">
        <v>268</v>
      </c>
      <c r="G312" s="77">
        <v>103528.57</v>
      </c>
      <c r="H312" s="77">
        <v>-2.0785</v>
      </c>
      <c r="I312" s="77">
        <v>-7.9445981809454</v>
      </c>
      <c r="J312" s="78">
        <v>5.8999999999999999E-3</v>
      </c>
      <c r="K312" s="78">
        <v>0</v>
      </c>
    </row>
    <row r="313" spans="2:11">
      <c r="B313" t="s">
        <v>3007</v>
      </c>
      <c r="C313" t="s">
        <v>3008</v>
      </c>
      <c r="D313" t="s">
        <v>123</v>
      </c>
      <c r="E313" t="s">
        <v>106</v>
      </c>
      <c r="F313" t="s">
        <v>265</v>
      </c>
      <c r="G313" s="77">
        <v>77620.81</v>
      </c>
      <c r="H313" s="77">
        <v>-3.9828000000000139</v>
      </c>
      <c r="I313" s="77">
        <v>-11.413750143550599</v>
      </c>
      <c r="J313" s="78">
        <v>8.5000000000000006E-3</v>
      </c>
      <c r="K313" s="78">
        <v>0</v>
      </c>
    </row>
    <row r="314" spans="2:11">
      <c r="B314" t="s">
        <v>3007</v>
      </c>
      <c r="C314" t="s">
        <v>3009</v>
      </c>
      <c r="D314" t="s">
        <v>123</v>
      </c>
      <c r="E314" t="s">
        <v>106</v>
      </c>
      <c r="F314" t="s">
        <v>265</v>
      </c>
      <c r="G314" s="77">
        <v>113790.89</v>
      </c>
      <c r="H314" s="77">
        <v>-3.9392999999999905</v>
      </c>
      <c r="I314" s="77">
        <v>-16.549628243910799</v>
      </c>
      <c r="J314" s="78">
        <v>1.23E-2</v>
      </c>
      <c r="K314" s="78">
        <v>0</v>
      </c>
    </row>
    <row r="315" spans="2:11">
      <c r="B315" t="s">
        <v>3007</v>
      </c>
      <c r="C315" t="s">
        <v>3010</v>
      </c>
      <c r="D315" t="s">
        <v>123</v>
      </c>
      <c r="E315" t="s">
        <v>106</v>
      </c>
      <c r="F315" t="s">
        <v>265</v>
      </c>
      <c r="G315" s="77">
        <v>121865.74</v>
      </c>
      <c r="H315" s="77">
        <v>-3.9846000000000044</v>
      </c>
      <c r="I315" s="77">
        <v>-17.9278435231397</v>
      </c>
      <c r="J315" s="78">
        <v>1.34E-2</v>
      </c>
      <c r="K315" s="78">
        <v>-1E-4</v>
      </c>
    </row>
    <row r="316" spans="2:11">
      <c r="B316" t="s">
        <v>3007</v>
      </c>
      <c r="C316" t="s">
        <v>3011</v>
      </c>
      <c r="D316" t="s">
        <v>123</v>
      </c>
      <c r="E316" t="s">
        <v>106</v>
      </c>
      <c r="F316" t="s">
        <v>265</v>
      </c>
      <c r="G316" s="77">
        <v>7467.87</v>
      </c>
      <c r="H316" s="77">
        <v>-3.9828999999999999</v>
      </c>
      <c r="I316" s="77">
        <v>-1.09814033629716</v>
      </c>
      <c r="J316" s="78">
        <v>8.0000000000000004E-4</v>
      </c>
      <c r="K316" s="78">
        <v>0</v>
      </c>
    </row>
    <row r="317" spans="2:11">
      <c r="B317" t="s">
        <v>3012</v>
      </c>
      <c r="C317" t="s">
        <v>3013</v>
      </c>
      <c r="D317" t="s">
        <v>123</v>
      </c>
      <c r="E317" t="s">
        <v>106</v>
      </c>
      <c r="F317" t="s">
        <v>255</v>
      </c>
      <c r="G317" s="77">
        <v>65996.27</v>
      </c>
      <c r="H317" s="77">
        <v>-1.6506000000000001</v>
      </c>
      <c r="I317" s="77">
        <v>-4.0218227252330401</v>
      </c>
      <c r="J317" s="78">
        <v>3.0000000000000001E-3</v>
      </c>
      <c r="K317" s="78">
        <v>0</v>
      </c>
    </row>
    <row r="318" spans="2:11">
      <c r="B318" t="s">
        <v>3014</v>
      </c>
      <c r="C318" t="s">
        <v>3015</v>
      </c>
      <c r="D318" t="s">
        <v>123</v>
      </c>
      <c r="E318" t="s">
        <v>106</v>
      </c>
      <c r="F318" t="s">
        <v>274</v>
      </c>
      <c r="G318" s="77">
        <v>99978.47</v>
      </c>
      <c r="H318" s="77">
        <v>-1.4186000000000001</v>
      </c>
      <c r="I318" s="77">
        <v>-5.2363435724506404</v>
      </c>
      <c r="J318" s="78">
        <v>3.8999999999999998E-3</v>
      </c>
      <c r="K318" s="78">
        <v>0</v>
      </c>
    </row>
    <row r="319" spans="2:11">
      <c r="B319" t="s">
        <v>3014</v>
      </c>
      <c r="C319" t="s">
        <v>3016</v>
      </c>
      <c r="D319" t="s">
        <v>123</v>
      </c>
      <c r="E319" t="s">
        <v>106</v>
      </c>
      <c r="F319" t="s">
        <v>274</v>
      </c>
      <c r="G319" s="77">
        <v>71638.61</v>
      </c>
      <c r="H319" s="77">
        <v>-1.4363999999999999</v>
      </c>
      <c r="I319" s="77">
        <v>-3.7991307419956799</v>
      </c>
      <c r="J319" s="78">
        <v>2.8E-3</v>
      </c>
      <c r="K319" s="78">
        <v>0</v>
      </c>
    </row>
    <row r="320" spans="2:11">
      <c r="B320" t="s">
        <v>3014</v>
      </c>
      <c r="C320" t="s">
        <v>3017</v>
      </c>
      <c r="D320" t="s">
        <v>123</v>
      </c>
      <c r="E320" t="s">
        <v>106</v>
      </c>
      <c r="F320" t="s">
        <v>274</v>
      </c>
      <c r="G320" s="77">
        <v>33271.410000000003</v>
      </c>
      <c r="H320" s="77">
        <v>-1.5853999999999999</v>
      </c>
      <c r="I320" s="77">
        <v>-1.9474743768448799</v>
      </c>
      <c r="J320" s="78">
        <v>1.5E-3</v>
      </c>
      <c r="K320" s="78">
        <v>0</v>
      </c>
    </row>
    <row r="321" spans="2:11">
      <c r="B321" t="s">
        <v>3018</v>
      </c>
      <c r="C321" t="s">
        <v>3019</v>
      </c>
      <c r="D321" t="s">
        <v>123</v>
      </c>
      <c r="E321" t="s">
        <v>106</v>
      </c>
      <c r="F321" t="s">
        <v>274</v>
      </c>
      <c r="G321" s="77">
        <v>14595.58</v>
      </c>
      <c r="H321" s="77">
        <v>4.4668999999999999</v>
      </c>
      <c r="I321" s="77">
        <v>2.4070731034698398</v>
      </c>
      <c r="J321" s="78">
        <v>-1.8E-3</v>
      </c>
      <c r="K321" s="78">
        <v>0</v>
      </c>
    </row>
    <row r="322" spans="2:11">
      <c r="B322" t="s">
        <v>3018</v>
      </c>
      <c r="C322" t="s">
        <v>3020</v>
      </c>
      <c r="D322" t="s">
        <v>123</v>
      </c>
      <c r="E322" t="s">
        <v>106</v>
      </c>
      <c r="F322" t="s">
        <v>274</v>
      </c>
      <c r="G322" s="77">
        <v>14237.09</v>
      </c>
      <c r="H322" s="77">
        <v>4.4122000000000003</v>
      </c>
      <c r="I322" s="77">
        <v>2.31919952334616</v>
      </c>
      <c r="J322" s="78">
        <v>-1.6999999999999999E-3</v>
      </c>
      <c r="K322" s="78">
        <v>0</v>
      </c>
    </row>
    <row r="323" spans="2:11">
      <c r="B323" t="s">
        <v>3018</v>
      </c>
      <c r="C323" t="s">
        <v>3021</v>
      </c>
      <c r="D323" t="s">
        <v>123</v>
      </c>
      <c r="E323" t="s">
        <v>106</v>
      </c>
      <c r="F323" t="s">
        <v>274</v>
      </c>
      <c r="G323" s="77">
        <v>40387.699999999997</v>
      </c>
      <c r="H323" s="77">
        <v>3.5655000000000001</v>
      </c>
      <c r="I323" s="77">
        <v>5.3165665534019997</v>
      </c>
      <c r="J323" s="78">
        <v>-4.0000000000000001E-3</v>
      </c>
      <c r="K323" s="78">
        <v>0</v>
      </c>
    </row>
    <row r="324" spans="2:11">
      <c r="B324" t="s">
        <v>3018</v>
      </c>
      <c r="C324" t="s">
        <v>3022</v>
      </c>
      <c r="D324" t="s">
        <v>123</v>
      </c>
      <c r="E324" t="s">
        <v>106</v>
      </c>
      <c r="F324" t="s">
        <v>274</v>
      </c>
      <c r="G324" s="77">
        <v>57543.63</v>
      </c>
      <c r="H324" s="77">
        <v>3.0800999999999998</v>
      </c>
      <c r="I324" s="77">
        <v>6.5437057754499603</v>
      </c>
      <c r="J324" s="78">
        <v>-4.8999999999999998E-3</v>
      </c>
      <c r="K324" s="78">
        <v>0</v>
      </c>
    </row>
    <row r="325" spans="2:11">
      <c r="B325" t="s">
        <v>3018</v>
      </c>
      <c r="C325" t="s">
        <v>3023</v>
      </c>
      <c r="D325" t="s">
        <v>123</v>
      </c>
      <c r="E325" t="s">
        <v>106</v>
      </c>
      <c r="F325" t="s">
        <v>277</v>
      </c>
      <c r="G325" s="77">
        <v>33726.519999999997</v>
      </c>
      <c r="H325" s="77">
        <v>3.5364</v>
      </c>
      <c r="I325" s="77">
        <v>4.40346557990976</v>
      </c>
      <c r="J325" s="78">
        <v>-3.3E-3</v>
      </c>
      <c r="K325" s="78">
        <v>0</v>
      </c>
    </row>
    <row r="326" spans="2:11">
      <c r="B326" t="s">
        <v>3018</v>
      </c>
      <c r="C326" t="s">
        <v>3024</v>
      </c>
      <c r="D326" t="s">
        <v>123</v>
      </c>
      <c r="E326" t="s">
        <v>106</v>
      </c>
      <c r="F326" t="s">
        <v>277</v>
      </c>
      <c r="G326" s="77">
        <v>26981.61</v>
      </c>
      <c r="H326" s="77">
        <v>3.5377999999999998</v>
      </c>
      <c r="I326" s="77">
        <v>3.5242185315573602</v>
      </c>
      <c r="J326" s="78">
        <v>-2.5999999999999999E-3</v>
      </c>
      <c r="K326" s="78">
        <v>0</v>
      </c>
    </row>
    <row r="327" spans="2:11">
      <c r="B327" t="s">
        <v>3018</v>
      </c>
      <c r="C327" t="s">
        <v>3025</v>
      </c>
      <c r="D327" t="s">
        <v>123</v>
      </c>
      <c r="E327" t="s">
        <v>106</v>
      </c>
      <c r="F327" t="s">
        <v>277</v>
      </c>
      <c r="G327" s="77">
        <v>33790.410000000003</v>
      </c>
      <c r="H327" s="77">
        <v>3.7181000000000002</v>
      </c>
      <c r="I327" s="77">
        <v>4.6384856767033202</v>
      </c>
      <c r="J327" s="78">
        <v>-3.5000000000000001E-3</v>
      </c>
      <c r="K327" s="78">
        <v>0</v>
      </c>
    </row>
    <row r="328" spans="2:11">
      <c r="B328" t="s">
        <v>3018</v>
      </c>
      <c r="C328" t="s">
        <v>3026</v>
      </c>
      <c r="D328" t="s">
        <v>123</v>
      </c>
      <c r="E328" t="s">
        <v>106</v>
      </c>
      <c r="F328" t="s">
        <v>277</v>
      </c>
      <c r="G328" s="77">
        <v>28954.84</v>
      </c>
      <c r="H328" s="77">
        <v>3.6903000000000001</v>
      </c>
      <c r="I328" s="77">
        <v>3.9449775402398402</v>
      </c>
      <c r="J328" s="78">
        <v>-2.8999999999999998E-3</v>
      </c>
      <c r="K328" s="78">
        <v>0</v>
      </c>
    </row>
    <row r="329" spans="2:11">
      <c r="B329" t="s">
        <v>3018</v>
      </c>
      <c r="C329" t="s">
        <v>3027</v>
      </c>
      <c r="D329" t="s">
        <v>123</v>
      </c>
      <c r="E329" t="s">
        <v>106</v>
      </c>
      <c r="F329" t="s">
        <v>277</v>
      </c>
      <c r="G329" s="77">
        <v>2883.81</v>
      </c>
      <c r="H329" s="77">
        <v>3.3018999999999998</v>
      </c>
      <c r="I329" s="77">
        <v>0.35155416866388001</v>
      </c>
      <c r="J329" s="78">
        <v>-2.9999999999999997E-4</v>
      </c>
      <c r="K329" s="78">
        <v>0</v>
      </c>
    </row>
    <row r="330" spans="2:11">
      <c r="B330" t="s">
        <v>3018</v>
      </c>
      <c r="C330" t="s">
        <v>3028</v>
      </c>
      <c r="D330" t="s">
        <v>123</v>
      </c>
      <c r="E330" t="s">
        <v>106</v>
      </c>
      <c r="F330" t="s">
        <v>277</v>
      </c>
      <c r="G330" s="77">
        <v>38556.28</v>
      </c>
      <c r="H330" s="77">
        <v>3.5655000000000001</v>
      </c>
      <c r="I330" s="77">
        <v>5.0754816112728003</v>
      </c>
      <c r="J330" s="78">
        <v>-3.8E-3</v>
      </c>
      <c r="K330" s="78">
        <v>0</v>
      </c>
    </row>
    <row r="331" spans="2:11">
      <c r="B331" t="s">
        <v>3018</v>
      </c>
      <c r="C331" t="s">
        <v>3029</v>
      </c>
      <c r="D331" t="s">
        <v>123</v>
      </c>
      <c r="E331" t="s">
        <v>106</v>
      </c>
      <c r="F331" t="s">
        <v>277</v>
      </c>
      <c r="G331" s="77">
        <v>33761.120000000003</v>
      </c>
      <c r="H331" s="77">
        <v>3.6349</v>
      </c>
      <c r="I331" s="77">
        <v>4.53075945464896</v>
      </c>
      <c r="J331" s="78">
        <v>-3.3999999999999998E-3</v>
      </c>
      <c r="K331" s="78">
        <v>0</v>
      </c>
    </row>
    <row r="332" spans="2:11">
      <c r="B332" t="s">
        <v>3018</v>
      </c>
      <c r="C332" t="s">
        <v>3030</v>
      </c>
      <c r="D332" t="s">
        <v>123</v>
      </c>
      <c r="E332" t="s">
        <v>106</v>
      </c>
      <c r="F332" t="s">
        <v>277</v>
      </c>
      <c r="G332" s="77">
        <v>33764.050000000003</v>
      </c>
      <c r="H332" s="77">
        <v>3.6432000000000002</v>
      </c>
      <c r="I332" s="77">
        <v>4.5414991825632001</v>
      </c>
      <c r="J332" s="78">
        <v>-3.3999999999999998E-3</v>
      </c>
      <c r="K332" s="78">
        <v>0</v>
      </c>
    </row>
    <row r="333" spans="2:11">
      <c r="B333" t="s">
        <v>3018</v>
      </c>
      <c r="C333" t="s">
        <v>3031</v>
      </c>
      <c r="D333" t="s">
        <v>123</v>
      </c>
      <c r="E333" t="s">
        <v>106</v>
      </c>
      <c r="F333" t="s">
        <v>277</v>
      </c>
      <c r="G333" s="77">
        <v>26948.54</v>
      </c>
      <c r="H333" s="77">
        <v>3.4199000000000002</v>
      </c>
      <c r="I333" s="77">
        <v>3.40259563704632</v>
      </c>
      <c r="J333" s="78">
        <v>-2.5000000000000001E-3</v>
      </c>
      <c r="K333" s="78">
        <v>0</v>
      </c>
    </row>
    <row r="334" spans="2:11">
      <c r="B334" t="s">
        <v>3032</v>
      </c>
      <c r="C334" t="s">
        <v>3033</v>
      </c>
      <c r="D334" t="s">
        <v>123</v>
      </c>
      <c r="E334" t="s">
        <v>120</v>
      </c>
      <c r="F334" t="s">
        <v>265</v>
      </c>
      <c r="G334" s="77">
        <v>34234.94</v>
      </c>
      <c r="H334" s="77">
        <v>-5.5659999999999998</v>
      </c>
      <c r="I334" s="77">
        <v>-4.6658483395154402</v>
      </c>
      <c r="J334" s="78">
        <v>3.5000000000000001E-3</v>
      </c>
      <c r="K334" s="78">
        <v>0</v>
      </c>
    </row>
    <row r="335" spans="2:11">
      <c r="B335" t="s">
        <v>3032</v>
      </c>
      <c r="C335" t="s">
        <v>3034</v>
      </c>
      <c r="D335" t="s">
        <v>123</v>
      </c>
      <c r="E335" t="s">
        <v>120</v>
      </c>
      <c r="F335" t="s">
        <v>265</v>
      </c>
      <c r="G335" s="77">
        <v>60843.91</v>
      </c>
      <c r="H335" s="77">
        <v>-5.502699999999999</v>
      </c>
      <c r="I335" s="77">
        <v>-8.1980544161766993</v>
      </c>
      <c r="J335" s="78">
        <v>6.1000000000000004E-3</v>
      </c>
      <c r="K335" s="78">
        <v>0</v>
      </c>
    </row>
    <row r="336" spans="2:11">
      <c r="B336" t="s">
        <v>3032</v>
      </c>
      <c r="C336" t="s">
        <v>3035</v>
      </c>
      <c r="D336" t="s">
        <v>123</v>
      </c>
      <c r="E336" t="s">
        <v>120</v>
      </c>
      <c r="F336" t="s">
        <v>274</v>
      </c>
      <c r="G336" s="77">
        <v>69897.929999999993</v>
      </c>
      <c r="H336" s="77">
        <v>-2.1538999999999988</v>
      </c>
      <c r="I336" s="77">
        <v>-3.6864444658415199</v>
      </c>
      <c r="J336" s="78">
        <v>2.7000000000000001E-3</v>
      </c>
      <c r="K336" s="78">
        <v>0</v>
      </c>
    </row>
    <row r="337" spans="2:11">
      <c r="B337" t="s">
        <v>3032</v>
      </c>
      <c r="C337" t="s">
        <v>3036</v>
      </c>
      <c r="D337" t="s">
        <v>123</v>
      </c>
      <c r="E337" t="s">
        <v>120</v>
      </c>
      <c r="F337" t="s">
        <v>277</v>
      </c>
      <c r="G337" s="77">
        <v>66760.2</v>
      </c>
      <c r="H337" s="77">
        <v>-2.5051999999999999</v>
      </c>
      <c r="I337" s="77">
        <v>-4.0952260323374396</v>
      </c>
      <c r="J337" s="78">
        <v>3.0999999999999999E-3</v>
      </c>
      <c r="K337" s="78">
        <v>0</v>
      </c>
    </row>
    <row r="338" spans="2:11">
      <c r="B338" t="s">
        <v>3037</v>
      </c>
      <c r="C338" t="s">
        <v>3038</v>
      </c>
      <c r="D338" t="s">
        <v>123</v>
      </c>
      <c r="E338" t="s">
        <v>116</v>
      </c>
      <c r="F338" t="s">
        <v>255</v>
      </c>
      <c r="G338" s="77">
        <v>60885.3</v>
      </c>
      <c r="H338" s="77">
        <v>1.5888</v>
      </c>
      <c r="I338" s="77">
        <v>2.6932837487068801</v>
      </c>
      <c r="J338" s="78">
        <v>-2E-3</v>
      </c>
      <c r="K338" s="78">
        <v>0</v>
      </c>
    </row>
    <row r="339" spans="2:11">
      <c r="B339" t="s">
        <v>3039</v>
      </c>
      <c r="C339" t="s">
        <v>3040</v>
      </c>
      <c r="D339" t="s">
        <v>123</v>
      </c>
      <c r="E339" t="s">
        <v>110</v>
      </c>
      <c r="F339" t="s">
        <v>277</v>
      </c>
      <c r="G339" s="77">
        <v>40056.120000000003</v>
      </c>
      <c r="H339" s="77">
        <v>1.798</v>
      </c>
      <c r="I339" s="77">
        <v>2.9048911322558402</v>
      </c>
      <c r="J339" s="78">
        <v>-2.2000000000000001E-3</v>
      </c>
      <c r="K339" s="78">
        <v>0</v>
      </c>
    </row>
    <row r="340" spans="2:11">
      <c r="B340" t="s">
        <v>3041</v>
      </c>
      <c r="C340" t="s">
        <v>3042</v>
      </c>
      <c r="D340" t="s">
        <v>123</v>
      </c>
      <c r="E340" t="s">
        <v>110</v>
      </c>
      <c r="F340" t="s">
        <v>277</v>
      </c>
      <c r="G340" s="77">
        <v>49442.6</v>
      </c>
      <c r="H340" s="77">
        <v>-9.0899999999999995E-2</v>
      </c>
      <c r="I340" s="77">
        <v>-0.18127440060156</v>
      </c>
      <c r="J340" s="78">
        <v>1E-4</v>
      </c>
      <c r="K340" s="78">
        <v>0</v>
      </c>
    </row>
    <row r="341" spans="2:11">
      <c r="B341" t="s">
        <v>3043</v>
      </c>
      <c r="C341" t="s">
        <v>3044</v>
      </c>
      <c r="D341" t="s">
        <v>123</v>
      </c>
      <c r="E341" t="s">
        <v>110</v>
      </c>
      <c r="F341" t="s">
        <v>274</v>
      </c>
      <c r="G341" s="77">
        <v>21189.69</v>
      </c>
      <c r="H341" s="77">
        <v>0.82130000000000003</v>
      </c>
      <c r="I341" s="77">
        <v>0.70193632874059797</v>
      </c>
      <c r="J341" s="78">
        <v>-5.0000000000000001E-4</v>
      </c>
      <c r="K341" s="78">
        <v>0</v>
      </c>
    </row>
    <row r="342" spans="2:11">
      <c r="B342" t="s">
        <v>3043</v>
      </c>
      <c r="C342" t="s">
        <v>3045</v>
      </c>
      <c r="D342" t="s">
        <v>123</v>
      </c>
      <c r="E342" t="s">
        <v>110</v>
      </c>
      <c r="F342" t="s">
        <v>274</v>
      </c>
      <c r="G342" s="77">
        <v>53408.160000000003</v>
      </c>
      <c r="H342" s="77">
        <v>0.82129999999999903</v>
      </c>
      <c r="I342" s="77">
        <v>1.76921548900387</v>
      </c>
      <c r="J342" s="78">
        <v>-1.2999999999999999E-3</v>
      </c>
      <c r="K342" s="78">
        <v>0</v>
      </c>
    </row>
    <row r="343" spans="2:11">
      <c r="B343" t="s">
        <v>3046</v>
      </c>
      <c r="C343" t="s">
        <v>3047</v>
      </c>
      <c r="D343" t="s">
        <v>123</v>
      </c>
      <c r="E343" t="s">
        <v>113</v>
      </c>
      <c r="F343" t="s">
        <v>277</v>
      </c>
      <c r="G343" s="77">
        <v>33380.1</v>
      </c>
      <c r="H343" s="77">
        <v>1.4098999999999999</v>
      </c>
      <c r="I343" s="77">
        <v>2.1986236238838299</v>
      </c>
      <c r="J343" s="78">
        <v>-1.6000000000000001E-3</v>
      </c>
      <c r="K343" s="78">
        <v>0</v>
      </c>
    </row>
    <row r="344" spans="2:11">
      <c r="B344" t="s">
        <v>3048</v>
      </c>
      <c r="C344" t="s">
        <v>3049</v>
      </c>
      <c r="D344" t="s">
        <v>123</v>
      </c>
      <c r="E344" t="s">
        <v>113</v>
      </c>
      <c r="F344" t="s">
        <v>277</v>
      </c>
      <c r="G344" s="77">
        <v>27025.38</v>
      </c>
      <c r="H344" s="77">
        <v>2.0573000000000015</v>
      </c>
      <c r="I344" s="77">
        <v>2.5974331649384599</v>
      </c>
      <c r="J344" s="78">
        <v>-1.9E-3</v>
      </c>
      <c r="K344" s="78">
        <v>0</v>
      </c>
    </row>
    <row r="345" spans="2:11">
      <c r="B345" t="s">
        <v>3050</v>
      </c>
      <c r="C345" t="s">
        <v>3051</v>
      </c>
      <c r="D345" t="s">
        <v>123</v>
      </c>
      <c r="E345" t="s">
        <v>200</v>
      </c>
      <c r="F345" t="s">
        <v>265</v>
      </c>
      <c r="G345" s="77">
        <v>206956.62</v>
      </c>
      <c r="H345" s="77">
        <v>-1093.4399999999994</v>
      </c>
      <c r="I345" s="77">
        <v>-57.933692469102503</v>
      </c>
      <c r="J345" s="78">
        <v>4.3200000000000002E-2</v>
      </c>
      <c r="K345" s="78">
        <v>-2.0000000000000001E-4</v>
      </c>
    </row>
    <row r="346" spans="2:11">
      <c r="B346" t="s">
        <v>3050</v>
      </c>
      <c r="C346" t="s">
        <v>3052</v>
      </c>
      <c r="D346" t="s">
        <v>123</v>
      </c>
      <c r="E346" t="s">
        <v>200</v>
      </c>
      <c r="F346" t="s">
        <v>265</v>
      </c>
      <c r="G346" s="77">
        <v>93462.94</v>
      </c>
      <c r="H346" s="77">
        <v>-1110.3099999999995</v>
      </c>
      <c r="I346" s="77">
        <v>-26.5668839776875</v>
      </c>
      <c r="J346" s="78">
        <v>1.9800000000000002E-2</v>
      </c>
      <c r="K346" s="78">
        <v>-1E-4</v>
      </c>
    </row>
    <row r="347" spans="2:11">
      <c r="B347" t="s">
        <v>3050</v>
      </c>
      <c r="C347" t="s">
        <v>3053</v>
      </c>
      <c r="D347" t="s">
        <v>123</v>
      </c>
      <c r="E347" t="s">
        <v>200</v>
      </c>
      <c r="F347" t="s">
        <v>265</v>
      </c>
      <c r="G347" s="77">
        <v>120168.36</v>
      </c>
      <c r="H347" s="77">
        <v>-1088.1900000000005</v>
      </c>
      <c r="I347" s="77">
        <v>-33.477405623187103</v>
      </c>
      <c r="J347" s="78">
        <v>2.5000000000000001E-2</v>
      </c>
      <c r="K347" s="78">
        <v>-1E-4</v>
      </c>
    </row>
    <row r="348" spans="2:11">
      <c r="B348" t="s">
        <v>3050</v>
      </c>
      <c r="C348" t="s">
        <v>3054</v>
      </c>
      <c r="D348" t="s">
        <v>123</v>
      </c>
      <c r="E348" t="s">
        <v>200</v>
      </c>
      <c r="F348" t="s">
        <v>265</v>
      </c>
      <c r="G348" s="77">
        <v>237359.22</v>
      </c>
      <c r="H348" s="77">
        <v>-1076.0499999999997</v>
      </c>
      <c r="I348" s="77">
        <v>-65.3876136062228</v>
      </c>
      <c r="J348" s="78">
        <v>4.8800000000000003E-2</v>
      </c>
      <c r="K348" s="78">
        <v>-2.0000000000000001E-4</v>
      </c>
    </row>
    <row r="349" spans="2:11">
      <c r="B349" t="s">
        <v>3050</v>
      </c>
      <c r="C349" t="s">
        <v>3055</v>
      </c>
      <c r="D349" t="s">
        <v>123</v>
      </c>
      <c r="E349" t="s">
        <v>200</v>
      </c>
      <c r="F349" t="s">
        <v>268</v>
      </c>
      <c r="G349" s="77">
        <v>20829.18</v>
      </c>
      <c r="H349" s="77">
        <v>-742.67999999999927</v>
      </c>
      <c r="I349" s="77">
        <v>-3.96032503716842</v>
      </c>
      <c r="J349" s="78">
        <v>3.0000000000000001E-3</v>
      </c>
      <c r="K349" s="78">
        <v>0</v>
      </c>
    </row>
    <row r="350" spans="2:11">
      <c r="B350" t="s">
        <v>3050</v>
      </c>
      <c r="C350" t="s">
        <v>3056</v>
      </c>
      <c r="D350" t="s">
        <v>123</v>
      </c>
      <c r="E350" t="s">
        <v>200</v>
      </c>
      <c r="F350" t="s">
        <v>268</v>
      </c>
      <c r="G350" s="77">
        <v>93330.76</v>
      </c>
      <c r="H350" s="77">
        <v>-741.0799999999997</v>
      </c>
      <c r="I350" s="77">
        <v>-17.707074918520998</v>
      </c>
      <c r="J350" s="78">
        <v>1.32E-2</v>
      </c>
      <c r="K350" s="78">
        <v>-1E-4</v>
      </c>
    </row>
    <row r="351" spans="2:11">
      <c r="B351" t="s">
        <v>3050</v>
      </c>
      <c r="C351" t="s">
        <v>3057</v>
      </c>
      <c r="D351" t="s">
        <v>123</v>
      </c>
      <c r="E351" t="s">
        <v>200</v>
      </c>
      <c r="F351" t="s">
        <v>268</v>
      </c>
      <c r="G351" s="77">
        <v>29107.45</v>
      </c>
      <c r="H351" s="77">
        <v>-741.08</v>
      </c>
      <c r="I351" s="77">
        <v>-5.5223786652664604</v>
      </c>
      <c r="J351" s="78">
        <v>4.1000000000000003E-3</v>
      </c>
      <c r="K351" s="78">
        <v>0</v>
      </c>
    </row>
    <row r="352" spans="2:11">
      <c r="B352" t="s">
        <v>3058</v>
      </c>
      <c r="C352" t="s">
        <v>3059</v>
      </c>
      <c r="D352" t="s">
        <v>123</v>
      </c>
      <c r="E352" t="s">
        <v>110</v>
      </c>
      <c r="F352" t="s">
        <v>3060</v>
      </c>
      <c r="G352" s="77">
        <v>-18000</v>
      </c>
      <c r="H352" s="77">
        <v>0.85854838709677217</v>
      </c>
      <c r="I352" s="77">
        <v>-0.15453870967741901</v>
      </c>
      <c r="J352" s="78">
        <v>1E-4</v>
      </c>
      <c r="K352" s="78">
        <v>0</v>
      </c>
    </row>
    <row r="353" spans="2:11">
      <c r="B353" t="s">
        <v>3061</v>
      </c>
      <c r="C353" t="s">
        <v>3062</v>
      </c>
      <c r="D353" t="s">
        <v>123</v>
      </c>
      <c r="E353" t="s">
        <v>113</v>
      </c>
      <c r="F353" t="s">
        <v>3063</v>
      </c>
      <c r="G353" s="77">
        <v>-337800</v>
      </c>
      <c r="H353" s="77">
        <v>17.857022222222202</v>
      </c>
      <c r="I353" s="77">
        <v>-60.321021066666603</v>
      </c>
      <c r="J353" s="78">
        <v>4.4999999999999998E-2</v>
      </c>
      <c r="K353" s="78">
        <v>-2.0000000000000001E-4</v>
      </c>
    </row>
    <row r="354" spans="2:11">
      <c r="B354" t="s">
        <v>3064</v>
      </c>
      <c r="C354" t="s">
        <v>3065</v>
      </c>
      <c r="D354" t="s">
        <v>123</v>
      </c>
      <c r="E354" t="s">
        <v>120</v>
      </c>
      <c r="F354" t="s">
        <v>3066</v>
      </c>
      <c r="G354" s="77">
        <v>-170000</v>
      </c>
      <c r="H354" s="77">
        <v>-13.586715006305177</v>
      </c>
      <c r="I354" s="77">
        <v>23.0974155107188</v>
      </c>
      <c r="J354" s="78">
        <v>-1.72E-2</v>
      </c>
      <c r="K354" s="78">
        <v>1E-4</v>
      </c>
    </row>
    <row r="355" spans="2:11">
      <c r="B355" t="s">
        <v>3067</v>
      </c>
      <c r="C355" t="s">
        <v>3068</v>
      </c>
      <c r="D355" t="s">
        <v>123</v>
      </c>
      <c r="E355" t="s">
        <v>106</v>
      </c>
      <c r="F355" t="s">
        <v>3066</v>
      </c>
      <c r="G355" s="77">
        <v>37837.35</v>
      </c>
      <c r="H355" s="77">
        <v>36.448054344826474</v>
      </c>
      <c r="I355" s="77">
        <v>13.7909778906422</v>
      </c>
      <c r="J355" s="78">
        <v>-1.03E-2</v>
      </c>
      <c r="K355" s="78">
        <v>0</v>
      </c>
    </row>
    <row r="356" spans="2:11">
      <c r="B356" t="s">
        <v>3069</v>
      </c>
      <c r="C356" t="s">
        <v>3070</v>
      </c>
      <c r="D356" t="s">
        <v>123</v>
      </c>
      <c r="E356" t="s">
        <v>110</v>
      </c>
      <c r="F356" t="s">
        <v>3071</v>
      </c>
      <c r="G356" s="77">
        <v>-1194300</v>
      </c>
      <c r="H356" s="77">
        <v>10.8</v>
      </c>
      <c r="I356" s="77">
        <v>-128.98439999999999</v>
      </c>
      <c r="J356" s="78">
        <v>9.6199999999999994E-2</v>
      </c>
      <c r="K356" s="78">
        <v>-4.0000000000000002E-4</v>
      </c>
    </row>
    <row r="357" spans="2:11">
      <c r="B357" t="s">
        <v>3072</v>
      </c>
      <c r="C357" t="s">
        <v>3073</v>
      </c>
      <c r="D357" t="s">
        <v>123</v>
      </c>
      <c r="E357" t="s">
        <v>110</v>
      </c>
      <c r="F357" t="s">
        <v>3074</v>
      </c>
      <c r="G357" s="77">
        <v>1212300</v>
      </c>
      <c r="H357" s="77">
        <v>-0.77530861611506807</v>
      </c>
      <c r="I357" s="77">
        <v>-9.3990663531629703</v>
      </c>
      <c r="J357" s="78">
        <v>7.0000000000000001E-3</v>
      </c>
      <c r="K357" s="78">
        <v>0</v>
      </c>
    </row>
    <row r="358" spans="2:11">
      <c r="B358" t="s">
        <v>3075</v>
      </c>
      <c r="C358" t="s">
        <v>3076</v>
      </c>
      <c r="D358" t="s">
        <v>123</v>
      </c>
      <c r="E358" t="s">
        <v>110</v>
      </c>
      <c r="F358" t="s">
        <v>3074</v>
      </c>
      <c r="G358" s="77">
        <v>-1212300</v>
      </c>
      <c r="H358" s="77">
        <v>-0.67111087836894334</v>
      </c>
      <c r="I358" s="77">
        <v>8.1358771784666999</v>
      </c>
      <c r="J358" s="78">
        <v>-6.1000000000000004E-3</v>
      </c>
      <c r="K358" s="78">
        <v>0</v>
      </c>
    </row>
    <row r="359" spans="2:11">
      <c r="B359" t="s">
        <v>3077</v>
      </c>
      <c r="C359" t="s">
        <v>3078</v>
      </c>
      <c r="D359" t="s">
        <v>123</v>
      </c>
      <c r="E359" t="s">
        <v>110</v>
      </c>
      <c r="F359" t="s">
        <v>3079</v>
      </c>
      <c r="G359" s="77">
        <v>-9000</v>
      </c>
      <c r="H359" s="77">
        <v>0.32333333333333331</v>
      </c>
      <c r="I359" s="77">
        <v>-2.9100000000000001E-2</v>
      </c>
      <c r="J359" s="78">
        <v>0</v>
      </c>
      <c r="K359" s="78">
        <v>0</v>
      </c>
    </row>
    <row r="360" spans="2:11">
      <c r="B360" s="79" t="s">
        <v>2161</v>
      </c>
      <c r="C360" s="16"/>
      <c r="D360" s="16"/>
      <c r="G360" s="81">
        <v>162158.5</v>
      </c>
      <c r="I360" s="81">
        <v>0.62690476100000003</v>
      </c>
      <c r="J360" s="80">
        <v>-5.0000000000000001E-4</v>
      </c>
      <c r="K360" s="80">
        <v>0</v>
      </c>
    </row>
    <row r="361" spans="2:11">
      <c r="B361" t="s">
        <v>3080</v>
      </c>
      <c r="C361" t="s">
        <v>3081</v>
      </c>
      <c r="D361" t="s">
        <v>123</v>
      </c>
      <c r="E361" t="s">
        <v>102</v>
      </c>
      <c r="F361" t="s">
        <v>277</v>
      </c>
      <c r="G361" s="77">
        <v>162158.5</v>
      </c>
      <c r="H361" s="77">
        <v>0.3866</v>
      </c>
      <c r="I361" s="77">
        <v>0.62690476100000003</v>
      </c>
      <c r="J361" s="78">
        <v>-5.0000000000000001E-4</v>
      </c>
      <c r="K361" s="78">
        <v>0</v>
      </c>
    </row>
    <row r="362" spans="2:11">
      <c r="B362" s="79" t="s">
        <v>917</v>
      </c>
      <c r="C362" s="16"/>
      <c r="D362" s="16"/>
      <c r="G362" s="81">
        <v>0</v>
      </c>
      <c r="I362" s="81">
        <v>0</v>
      </c>
      <c r="J362" s="80">
        <v>0</v>
      </c>
      <c r="K362" s="80">
        <v>0</v>
      </c>
    </row>
    <row r="363" spans="2:11">
      <c r="B363" t="s">
        <v>210</v>
      </c>
      <c r="C363" t="s">
        <v>210</v>
      </c>
      <c r="D363" t="s">
        <v>210</v>
      </c>
      <c r="E363" t="s">
        <v>210</v>
      </c>
      <c r="G363" s="77">
        <v>0</v>
      </c>
      <c r="H363" s="77">
        <v>0</v>
      </c>
      <c r="I363" s="77">
        <v>0</v>
      </c>
      <c r="J363" s="78">
        <v>0</v>
      </c>
      <c r="K363" s="78">
        <v>0</v>
      </c>
    </row>
    <row r="364" spans="2:11">
      <c r="B364" s="79" t="s">
        <v>223</v>
      </c>
      <c r="C364" s="16"/>
      <c r="D364" s="16"/>
      <c r="G364" s="81">
        <v>3245875.65</v>
      </c>
      <c r="I364" s="81">
        <v>724.81260712784706</v>
      </c>
      <c r="J364" s="80">
        <v>-0.54049999999999998</v>
      </c>
      <c r="K364" s="80">
        <v>2.0999999999999999E-3</v>
      </c>
    </row>
    <row r="365" spans="2:11">
      <c r="B365" s="79" t="s">
        <v>2151</v>
      </c>
      <c r="C365" s="16"/>
      <c r="D365" s="16"/>
      <c r="G365" s="81">
        <v>3245875.65</v>
      </c>
      <c r="I365" s="81">
        <v>724.81260712784706</v>
      </c>
      <c r="J365" s="80">
        <v>-0.54049999999999998</v>
      </c>
      <c r="K365" s="80">
        <v>2.0999999999999999E-3</v>
      </c>
    </row>
    <row r="366" spans="2:11">
      <c r="B366" t="s">
        <v>3082</v>
      </c>
      <c r="C366" t="s">
        <v>3083</v>
      </c>
      <c r="D366" t="s">
        <v>123</v>
      </c>
      <c r="E366" t="s">
        <v>200</v>
      </c>
      <c r="F366" t="s">
        <v>277</v>
      </c>
      <c r="G366" s="77">
        <v>244722.6</v>
      </c>
      <c r="H366" s="77">
        <v>357.63000000000034</v>
      </c>
      <c r="I366" s="77">
        <v>22.406031921562398</v>
      </c>
      <c r="J366" s="78">
        <v>-1.67E-2</v>
      </c>
      <c r="K366" s="78">
        <v>1E-4</v>
      </c>
    </row>
    <row r="367" spans="2:11">
      <c r="B367" t="s">
        <v>3084</v>
      </c>
      <c r="C367" t="s">
        <v>3085</v>
      </c>
      <c r="D367" t="s">
        <v>123</v>
      </c>
      <c r="E367" t="s">
        <v>200</v>
      </c>
      <c r="F367" t="s">
        <v>265</v>
      </c>
      <c r="G367" s="77">
        <v>468951.09</v>
      </c>
      <c r="H367" s="77">
        <v>1630.4599999999966</v>
      </c>
      <c r="I367" s="77">
        <v>195.7467805755</v>
      </c>
      <c r="J367" s="78">
        <v>-0.14599999999999999</v>
      </c>
      <c r="K367" s="78">
        <v>5.9999999999999995E-4</v>
      </c>
    </row>
    <row r="368" spans="2:11">
      <c r="B368" t="s">
        <v>3086</v>
      </c>
      <c r="C368" t="s">
        <v>3087</v>
      </c>
      <c r="D368" t="s">
        <v>123</v>
      </c>
      <c r="E368" t="s">
        <v>200</v>
      </c>
      <c r="F368" t="s">
        <v>271</v>
      </c>
      <c r="G368" s="77">
        <v>346621.11</v>
      </c>
      <c r="H368" s="77">
        <v>2002.5099999999948</v>
      </c>
      <c r="I368" s="77">
        <v>177.699674302831</v>
      </c>
      <c r="J368" s="78">
        <v>-0.13250000000000001</v>
      </c>
      <c r="K368" s="78">
        <v>5.0000000000000001E-4</v>
      </c>
    </row>
    <row r="369" spans="2:11">
      <c r="B369" t="s">
        <v>3088</v>
      </c>
      <c r="C369" t="s">
        <v>3089</v>
      </c>
      <c r="D369" t="s">
        <v>123</v>
      </c>
      <c r="E369" t="s">
        <v>106</v>
      </c>
      <c r="F369" t="s">
        <v>498</v>
      </c>
      <c r="G369" s="77">
        <v>150305.14000000001</v>
      </c>
      <c r="H369" s="77">
        <v>21.007999999999928</v>
      </c>
      <c r="I369" s="77">
        <v>116.57897527095</v>
      </c>
      <c r="J369" s="78">
        <v>-8.6900000000000005E-2</v>
      </c>
      <c r="K369" s="78">
        <v>2.9999999999999997E-4</v>
      </c>
    </row>
    <row r="370" spans="2:11">
      <c r="B370" t="s">
        <v>3090</v>
      </c>
      <c r="C370" t="s">
        <v>3091</v>
      </c>
      <c r="D370" t="s">
        <v>123</v>
      </c>
      <c r="E370" t="s">
        <v>106</v>
      </c>
      <c r="F370" t="s">
        <v>374</v>
      </c>
      <c r="G370" s="77">
        <v>674298.2</v>
      </c>
      <c r="H370" s="77">
        <v>0.2979</v>
      </c>
      <c r="I370" s="77">
        <v>7.4162471751575998</v>
      </c>
      <c r="J370" s="78">
        <v>-5.4999999999999997E-3</v>
      </c>
      <c r="K370" s="78">
        <v>0</v>
      </c>
    </row>
    <row r="371" spans="2:11">
      <c r="B371" t="s">
        <v>3092</v>
      </c>
      <c r="C371" t="s">
        <v>3093</v>
      </c>
      <c r="D371" t="s">
        <v>123</v>
      </c>
      <c r="E371" t="s">
        <v>106</v>
      </c>
      <c r="F371" t="s">
        <v>265</v>
      </c>
      <c r="G371" s="77">
        <v>665499.16</v>
      </c>
      <c r="H371" s="77">
        <v>4.8662999999999856</v>
      </c>
      <c r="I371" s="77">
        <v>119.566105320411</v>
      </c>
      <c r="J371" s="78">
        <v>-8.9200000000000002E-2</v>
      </c>
      <c r="K371" s="78">
        <v>2.9999999999999997E-4</v>
      </c>
    </row>
    <row r="372" spans="2:11">
      <c r="B372" t="s">
        <v>3094</v>
      </c>
      <c r="C372" t="s">
        <v>3095</v>
      </c>
      <c r="D372" t="s">
        <v>123</v>
      </c>
      <c r="E372" t="s">
        <v>106</v>
      </c>
      <c r="F372" t="s">
        <v>274</v>
      </c>
      <c r="G372" s="77">
        <v>66978.62</v>
      </c>
      <c r="H372" s="77">
        <v>4.1739000000000166</v>
      </c>
      <c r="I372" s="77">
        <v>10.3214313297046</v>
      </c>
      <c r="J372" s="78">
        <v>-7.7000000000000002E-3</v>
      </c>
      <c r="K372" s="78">
        <v>0</v>
      </c>
    </row>
    <row r="373" spans="2:11">
      <c r="B373" t="s">
        <v>3096</v>
      </c>
      <c r="C373" t="s">
        <v>3097</v>
      </c>
      <c r="D373" t="s">
        <v>123</v>
      </c>
      <c r="E373" t="s">
        <v>106</v>
      </c>
      <c r="F373" t="s">
        <v>274</v>
      </c>
      <c r="G373" s="77">
        <v>528222.89</v>
      </c>
      <c r="H373" s="77">
        <v>5.8132999999999981</v>
      </c>
      <c r="I373" s="77">
        <v>113.37091322805399</v>
      </c>
      <c r="J373" s="78">
        <v>-8.4500000000000006E-2</v>
      </c>
      <c r="K373" s="78">
        <v>2.9999999999999997E-4</v>
      </c>
    </row>
    <row r="374" spans="2:11">
      <c r="B374" t="s">
        <v>3098</v>
      </c>
      <c r="C374" t="s">
        <v>3099</v>
      </c>
      <c r="D374" t="s">
        <v>123</v>
      </c>
      <c r="E374" t="s">
        <v>106</v>
      </c>
      <c r="F374" t="s">
        <v>262</v>
      </c>
      <c r="G374" s="77">
        <v>100276.84</v>
      </c>
      <c r="H374" s="77">
        <v>-10.343399999999994</v>
      </c>
      <c r="I374" s="77">
        <v>-38.293551996323501</v>
      </c>
      <c r="J374" s="78">
        <v>2.86E-2</v>
      </c>
      <c r="K374" s="78">
        <v>-1E-4</v>
      </c>
    </row>
    <row r="375" spans="2:11">
      <c r="B375" s="79" t="s">
        <v>2166</v>
      </c>
      <c r="C375" s="16"/>
      <c r="D375" s="16"/>
      <c r="G375" s="81">
        <v>0</v>
      </c>
      <c r="I375" s="81">
        <v>0</v>
      </c>
      <c r="J375" s="80">
        <v>0</v>
      </c>
      <c r="K375" s="80">
        <v>0</v>
      </c>
    </row>
    <row r="376" spans="2:11">
      <c r="B376" t="s">
        <v>210</v>
      </c>
      <c r="C376" t="s">
        <v>210</v>
      </c>
      <c r="D376" t="s">
        <v>210</v>
      </c>
      <c r="E376" t="s">
        <v>210</v>
      </c>
      <c r="G376" s="77">
        <v>0</v>
      </c>
      <c r="H376" s="77">
        <v>0</v>
      </c>
      <c r="I376" s="77">
        <v>0</v>
      </c>
      <c r="J376" s="78">
        <v>0</v>
      </c>
      <c r="K376" s="78">
        <v>0</v>
      </c>
    </row>
    <row r="377" spans="2:11">
      <c r="B377" s="79" t="s">
        <v>2161</v>
      </c>
      <c r="C377" s="16"/>
      <c r="D377" s="16"/>
      <c r="G377" s="81">
        <v>0</v>
      </c>
      <c r="I377" s="81">
        <v>0</v>
      </c>
      <c r="J377" s="80">
        <v>0</v>
      </c>
      <c r="K377" s="80">
        <v>0</v>
      </c>
    </row>
    <row r="378" spans="2:11">
      <c r="B378" t="s">
        <v>210</v>
      </c>
      <c r="C378" t="s">
        <v>210</v>
      </c>
      <c r="D378" t="s">
        <v>210</v>
      </c>
      <c r="E378" t="s">
        <v>210</v>
      </c>
      <c r="G378" s="77">
        <v>0</v>
      </c>
      <c r="H378" s="77">
        <v>0</v>
      </c>
      <c r="I378" s="77">
        <v>0</v>
      </c>
      <c r="J378" s="78">
        <v>0</v>
      </c>
      <c r="K378" s="78">
        <v>0</v>
      </c>
    </row>
    <row r="379" spans="2:11">
      <c r="B379" s="79" t="s">
        <v>917</v>
      </c>
      <c r="C379" s="16"/>
      <c r="D379" s="16"/>
      <c r="G379" s="81">
        <v>0</v>
      </c>
      <c r="I379" s="81">
        <v>0</v>
      </c>
      <c r="J379" s="80">
        <v>0</v>
      </c>
      <c r="K379" s="80">
        <v>0</v>
      </c>
    </row>
    <row r="380" spans="2:11">
      <c r="B380" t="s">
        <v>210</v>
      </c>
      <c r="C380" t="s">
        <v>210</v>
      </c>
      <c r="D380" t="s">
        <v>210</v>
      </c>
      <c r="E380" t="s">
        <v>210</v>
      </c>
      <c r="G380" s="77">
        <v>0</v>
      </c>
      <c r="H380" s="77">
        <v>0</v>
      </c>
      <c r="I380" s="77">
        <v>0</v>
      </c>
      <c r="J380" s="78">
        <v>0</v>
      </c>
      <c r="K380" s="78">
        <v>0</v>
      </c>
    </row>
    <row r="381" spans="2:11">
      <c r="B381" t="s">
        <v>225</v>
      </c>
      <c r="C381" s="16"/>
      <c r="D381" s="16"/>
    </row>
    <row r="382" spans="2:11">
      <c r="B382" t="s">
        <v>325</v>
      </c>
      <c r="C382" s="16"/>
      <c r="D382" s="16"/>
    </row>
    <row r="383" spans="2:11">
      <c r="B383" t="s">
        <v>326</v>
      </c>
      <c r="C383" s="16"/>
      <c r="D383" s="16"/>
    </row>
    <row r="384" spans="2:11">
      <c r="B384" t="s">
        <v>327</v>
      </c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5:XFD1048576 C1:C4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43"/>
    <pageSetUpPr fitToPage="1"/>
  </sheetPr>
  <dimension ref="B1:BZ503"/>
  <sheetViews>
    <sheetView rightToLeft="1" topLeftCell="A6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 s="1" customFormat="1">
      <c r="B1" s="2" t="s">
        <v>0</v>
      </c>
      <c r="C1" s="87">
        <v>45106</v>
      </c>
    </row>
    <row r="2" spans="2:78" s="1" customFormat="1">
      <c r="B2" s="2" t="s">
        <v>1</v>
      </c>
      <c r="C2" s="12" t="s">
        <v>3591</v>
      </c>
    </row>
    <row r="3" spans="2:78" s="1" customFormat="1">
      <c r="B3" s="2" t="s">
        <v>2</v>
      </c>
      <c r="C3" s="88" t="s">
        <v>3592</v>
      </c>
    </row>
    <row r="4" spans="2:78" s="1" customFormat="1">
      <c r="B4" s="2" t="s">
        <v>3</v>
      </c>
      <c r="C4" s="89" t="s">
        <v>197</v>
      </c>
    </row>
    <row r="6" spans="2:78" ht="26.25" customHeight="1">
      <c r="B6" s="110" t="s">
        <v>136</v>
      </c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2"/>
    </row>
    <row r="7" spans="2:78" ht="26.25" customHeight="1">
      <c r="B7" s="110" t="s">
        <v>145</v>
      </c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2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9" t="s">
        <v>204</v>
      </c>
      <c r="D12" s="16"/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78">
      <c r="B13" s="79" t="s">
        <v>2182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210</v>
      </c>
      <c r="C14" t="s">
        <v>210</v>
      </c>
      <c r="D14" s="16"/>
      <c r="E14" t="s">
        <v>210</v>
      </c>
      <c r="H14" s="77">
        <v>0</v>
      </c>
      <c r="I14" t="s">
        <v>210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2183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210</v>
      </c>
      <c r="C16" t="s">
        <v>210</v>
      </c>
      <c r="D16" s="16"/>
      <c r="E16" t="s">
        <v>210</v>
      </c>
      <c r="H16" s="77">
        <v>0</v>
      </c>
      <c r="I16" t="s">
        <v>210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2184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2185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210</v>
      </c>
      <c r="C19" t="s">
        <v>210</v>
      </c>
      <c r="D19" s="16"/>
      <c r="E19" t="s">
        <v>210</v>
      </c>
      <c r="H19" s="77">
        <v>0</v>
      </c>
      <c r="I19" t="s">
        <v>210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2186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210</v>
      </c>
      <c r="C21" t="s">
        <v>210</v>
      </c>
      <c r="D21" s="16"/>
      <c r="E21" t="s">
        <v>210</v>
      </c>
      <c r="H21" s="77">
        <v>0</v>
      </c>
      <c r="I21" t="s">
        <v>210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2187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210</v>
      </c>
      <c r="C23" t="s">
        <v>210</v>
      </c>
      <c r="D23" s="16"/>
      <c r="E23" t="s">
        <v>210</v>
      </c>
      <c r="H23" s="77">
        <v>0</v>
      </c>
      <c r="I23" t="s">
        <v>210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2188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210</v>
      </c>
      <c r="C25" t="s">
        <v>210</v>
      </c>
      <c r="D25" s="16"/>
      <c r="E25" t="s">
        <v>210</v>
      </c>
      <c r="H25" s="77">
        <v>0</v>
      </c>
      <c r="I25" t="s">
        <v>210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223</v>
      </c>
      <c r="D26" s="16"/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2182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210</v>
      </c>
      <c r="C28" t="s">
        <v>210</v>
      </c>
      <c r="D28" s="16"/>
      <c r="E28" t="s">
        <v>210</v>
      </c>
      <c r="H28" s="77">
        <v>0</v>
      </c>
      <c r="I28" t="s">
        <v>210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2183</v>
      </c>
      <c r="D29" s="16"/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210</v>
      </c>
      <c r="C30" t="s">
        <v>210</v>
      </c>
      <c r="D30" s="16"/>
      <c r="E30" t="s">
        <v>210</v>
      </c>
      <c r="H30" s="77">
        <v>0</v>
      </c>
      <c r="I30" t="s">
        <v>210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2184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2185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210</v>
      </c>
      <c r="C33" t="s">
        <v>210</v>
      </c>
      <c r="D33" s="16"/>
      <c r="E33" t="s">
        <v>210</v>
      </c>
      <c r="H33" s="77">
        <v>0</v>
      </c>
      <c r="I33" t="s">
        <v>210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2186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210</v>
      </c>
      <c r="C35" t="s">
        <v>210</v>
      </c>
      <c r="D35" s="16"/>
      <c r="E35" t="s">
        <v>210</v>
      </c>
      <c r="H35" s="77">
        <v>0</v>
      </c>
      <c r="I35" t="s">
        <v>210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2187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210</v>
      </c>
      <c r="C37" t="s">
        <v>210</v>
      </c>
      <c r="D37" s="16"/>
      <c r="E37" t="s">
        <v>210</v>
      </c>
      <c r="H37" s="77">
        <v>0</v>
      </c>
      <c r="I37" t="s">
        <v>210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2188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210</v>
      </c>
      <c r="C39" t="s">
        <v>210</v>
      </c>
      <c r="D39" s="16"/>
      <c r="E39" t="s">
        <v>210</v>
      </c>
      <c r="H39" s="77">
        <v>0</v>
      </c>
      <c r="I39" t="s">
        <v>210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225</v>
      </c>
      <c r="D40" s="16"/>
    </row>
    <row r="41" spans="2:17">
      <c r="B41" t="s">
        <v>325</v>
      </c>
      <c r="D41" s="16"/>
    </row>
    <row r="42" spans="2:17">
      <c r="B42" t="s">
        <v>326</v>
      </c>
      <c r="D42" s="16"/>
    </row>
    <row r="43" spans="2:17">
      <c r="B43" t="s">
        <v>327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5:XFD1048576 C1:C4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indexed="52"/>
    <pageSetUpPr fitToPage="1"/>
  </sheetPr>
  <dimension ref="B1:BG403"/>
  <sheetViews>
    <sheetView rightToLeft="1" topLeftCell="A294" workbookViewId="0">
      <selection activeCell="B314" sqref="B314:B315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 s="1" customFormat="1">
      <c r="B1" s="2" t="s">
        <v>0</v>
      </c>
      <c r="C1" s="87">
        <v>45106</v>
      </c>
    </row>
    <row r="2" spans="2:59" s="1" customFormat="1">
      <c r="B2" s="2" t="s">
        <v>1</v>
      </c>
      <c r="C2" s="12" t="s">
        <v>3591</v>
      </c>
    </row>
    <row r="3" spans="2:59" s="1" customFormat="1">
      <c r="B3" s="2" t="s">
        <v>2</v>
      </c>
      <c r="C3" s="88" t="s">
        <v>3592</v>
      </c>
    </row>
    <row r="4" spans="2:59" s="1" customFormat="1">
      <c r="B4" s="2" t="s">
        <v>3</v>
      </c>
      <c r="C4" s="89" t="s">
        <v>197</v>
      </c>
    </row>
    <row r="5" spans="2:59">
      <c r="B5" s="2"/>
      <c r="C5" s="2"/>
    </row>
    <row r="6" spans="2:59">
      <c r="B6" s="2"/>
      <c r="C6" s="2"/>
    </row>
    <row r="7" spans="2:59" ht="26.25" customHeight="1">
      <c r="B7" s="110" t="s">
        <v>146</v>
      </c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2"/>
    </row>
    <row r="8" spans="2:59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F8" s="19" t="s">
        <v>149</v>
      </c>
      <c r="BG8" s="19" t="s">
        <v>102</v>
      </c>
    </row>
    <row r="9" spans="2:59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F9" s="19" t="s">
        <v>150</v>
      </c>
      <c r="BG9" s="19" t="s">
        <v>106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F10" s="23" t="s">
        <v>151</v>
      </c>
      <c r="BG10" s="23" t="s">
        <v>110</v>
      </c>
    </row>
    <row r="11" spans="2:59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5">
        <v>3.94</v>
      </c>
      <c r="J11" s="18"/>
      <c r="K11" s="18"/>
      <c r="L11" s="18"/>
      <c r="M11" s="76">
        <v>5.9200000000000003E-2</v>
      </c>
      <c r="N11" s="75">
        <v>24756079.609999999</v>
      </c>
      <c r="O11" s="7"/>
      <c r="P11" s="75">
        <v>34653.020241376609</v>
      </c>
      <c r="Q11" s="76">
        <v>1</v>
      </c>
      <c r="R11" s="76">
        <v>0.1</v>
      </c>
      <c r="S11" s="16"/>
      <c r="T11" s="16"/>
      <c r="U11" s="16"/>
      <c r="V11" s="16"/>
      <c r="BF11" s="16" t="s">
        <v>123</v>
      </c>
      <c r="BG11" s="23" t="s">
        <v>113</v>
      </c>
    </row>
    <row r="12" spans="2:59">
      <c r="B12" s="79" t="s">
        <v>204</v>
      </c>
      <c r="I12" s="81">
        <v>5.0199999999999996</v>
      </c>
      <c r="M12" s="80">
        <v>5.4800000000000001E-2</v>
      </c>
      <c r="N12" s="81">
        <v>19566291.550000001</v>
      </c>
      <c r="P12" s="81">
        <v>21278.470179880645</v>
      </c>
      <c r="Q12" s="80">
        <v>0.61399999999999999</v>
      </c>
      <c r="R12" s="80">
        <v>6.1400000000000003E-2</v>
      </c>
    </row>
    <row r="13" spans="2:59">
      <c r="B13" s="79" t="s">
        <v>3100</v>
      </c>
      <c r="I13" s="81">
        <v>0</v>
      </c>
      <c r="M13" s="80">
        <v>0</v>
      </c>
      <c r="N13" s="81">
        <v>0</v>
      </c>
      <c r="P13" s="81">
        <v>0</v>
      </c>
      <c r="Q13" s="80">
        <v>0</v>
      </c>
      <c r="R13" s="80">
        <v>0</v>
      </c>
    </row>
    <row r="14" spans="2:59">
      <c r="B14" t="s">
        <v>210</v>
      </c>
      <c r="D14" t="s">
        <v>210</v>
      </c>
      <c r="F14" t="s">
        <v>210</v>
      </c>
      <c r="I14" s="77">
        <v>0</v>
      </c>
      <c r="J14" t="s">
        <v>210</v>
      </c>
      <c r="K14" t="s">
        <v>210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</row>
    <row r="15" spans="2:59">
      <c r="B15" s="79" t="s">
        <v>3101</v>
      </c>
      <c r="I15" s="81">
        <v>6.53</v>
      </c>
      <c r="M15" s="80">
        <v>4.3799999999999999E-2</v>
      </c>
      <c r="N15" s="81">
        <v>3435760</v>
      </c>
      <c r="P15" s="81">
        <v>3510.7029842163738</v>
      </c>
      <c r="Q15" s="80">
        <v>0.1013</v>
      </c>
      <c r="R15" s="80">
        <v>1.01E-2</v>
      </c>
    </row>
    <row r="16" spans="2:59">
      <c r="B16" t="s">
        <v>3102</v>
      </c>
      <c r="C16" t="s">
        <v>3103</v>
      </c>
      <c r="D16" t="s">
        <v>3104</v>
      </c>
      <c r="F16" t="s">
        <v>210</v>
      </c>
      <c r="G16" s="94">
        <v>42551</v>
      </c>
      <c r="H16" t="s">
        <v>211</v>
      </c>
      <c r="I16" s="77">
        <v>6.99</v>
      </c>
      <c r="J16" t="s">
        <v>123</v>
      </c>
      <c r="K16" t="s">
        <v>102</v>
      </c>
      <c r="L16" s="78">
        <v>2.3E-2</v>
      </c>
      <c r="M16" s="78">
        <v>2.3E-2</v>
      </c>
      <c r="N16" s="77">
        <v>72283.070000000007</v>
      </c>
      <c r="O16" s="77">
        <v>114.83</v>
      </c>
      <c r="P16" s="77">
        <v>83.002649281000004</v>
      </c>
      <c r="Q16" s="78">
        <v>2.3999999999999998E-3</v>
      </c>
      <c r="R16" s="78">
        <v>2.0000000000000001E-4</v>
      </c>
    </row>
    <row r="17" spans="2:18">
      <c r="B17" t="s">
        <v>3102</v>
      </c>
      <c r="C17" t="s">
        <v>3103</v>
      </c>
      <c r="D17" t="s">
        <v>3105</v>
      </c>
      <c r="F17" t="s">
        <v>210</v>
      </c>
      <c r="G17" s="94">
        <v>42551</v>
      </c>
      <c r="H17" t="s">
        <v>211</v>
      </c>
      <c r="I17" s="77">
        <v>7.58</v>
      </c>
      <c r="J17" t="s">
        <v>123</v>
      </c>
      <c r="K17" t="s">
        <v>102</v>
      </c>
      <c r="L17" s="78">
        <v>4.02E-2</v>
      </c>
      <c r="M17" s="78">
        <v>4.02E-2</v>
      </c>
      <c r="N17" s="77">
        <v>107299.04</v>
      </c>
      <c r="O17" s="77">
        <v>107.9</v>
      </c>
      <c r="P17" s="77">
        <v>115.77566416000001</v>
      </c>
      <c r="Q17" s="78">
        <v>3.3E-3</v>
      </c>
      <c r="R17" s="78">
        <v>2.9999999999999997E-4</v>
      </c>
    </row>
    <row r="18" spans="2:18">
      <c r="B18" t="s">
        <v>3102</v>
      </c>
      <c r="C18" t="s">
        <v>3103</v>
      </c>
      <c r="D18" t="s">
        <v>3106</v>
      </c>
      <c r="F18" t="s">
        <v>210</v>
      </c>
      <c r="G18" s="94">
        <v>42551</v>
      </c>
      <c r="H18" t="s">
        <v>211</v>
      </c>
      <c r="I18" s="77">
        <v>5.49</v>
      </c>
      <c r="J18" t="s">
        <v>123</v>
      </c>
      <c r="K18" t="s">
        <v>102</v>
      </c>
      <c r="L18" s="78">
        <v>4.7100000000000003E-2</v>
      </c>
      <c r="M18" s="78">
        <v>4.7100000000000003E-2</v>
      </c>
      <c r="N18" s="77">
        <v>213813.99</v>
      </c>
      <c r="O18" s="77">
        <v>98.76</v>
      </c>
      <c r="P18" s="77">
        <v>211.16269652400001</v>
      </c>
      <c r="Q18" s="78">
        <v>6.1000000000000004E-3</v>
      </c>
      <c r="R18" s="78">
        <v>5.9999999999999995E-4</v>
      </c>
    </row>
    <row r="19" spans="2:18">
      <c r="B19" t="s">
        <v>3102</v>
      </c>
      <c r="C19" t="s">
        <v>3103</v>
      </c>
      <c r="D19" t="s">
        <v>3107</v>
      </c>
      <c r="F19" t="s">
        <v>210</v>
      </c>
      <c r="G19" s="94">
        <v>42551</v>
      </c>
      <c r="H19" t="s">
        <v>211</v>
      </c>
      <c r="I19" s="77">
        <v>7.4</v>
      </c>
      <c r="J19" t="s">
        <v>123</v>
      </c>
      <c r="K19" t="s">
        <v>102</v>
      </c>
      <c r="L19" s="78">
        <v>4.9599999999999998E-2</v>
      </c>
      <c r="M19" s="78">
        <v>4.9599999999999998E-2</v>
      </c>
      <c r="N19" s="77">
        <v>327101.90000000002</v>
      </c>
      <c r="O19" s="77">
        <v>98.79</v>
      </c>
      <c r="P19" s="77">
        <v>323.14396700999998</v>
      </c>
      <c r="Q19" s="78">
        <v>9.2999999999999992E-3</v>
      </c>
      <c r="R19" s="78">
        <v>8.9999999999999998E-4</v>
      </c>
    </row>
    <row r="20" spans="2:18">
      <c r="B20" t="s">
        <v>3102</v>
      </c>
      <c r="C20" t="s">
        <v>3103</v>
      </c>
      <c r="D20" t="s">
        <v>3108</v>
      </c>
      <c r="F20" t="s">
        <v>210</v>
      </c>
      <c r="G20" s="94">
        <v>42643</v>
      </c>
      <c r="H20" t="s">
        <v>211</v>
      </c>
      <c r="I20" s="77">
        <v>6.04</v>
      </c>
      <c r="J20" t="s">
        <v>123</v>
      </c>
      <c r="K20" t="s">
        <v>102</v>
      </c>
      <c r="L20" s="78">
        <v>2.0799999999999999E-2</v>
      </c>
      <c r="M20" s="78">
        <v>2.0799999999999999E-2</v>
      </c>
      <c r="N20" s="77">
        <v>54993.46</v>
      </c>
      <c r="O20" s="77">
        <v>115.23</v>
      </c>
      <c r="P20" s="77">
        <v>63.368963958000002</v>
      </c>
      <c r="Q20" s="78">
        <v>1.8E-3</v>
      </c>
      <c r="R20" s="78">
        <v>2.0000000000000001E-4</v>
      </c>
    </row>
    <row r="21" spans="2:18">
      <c r="B21" t="s">
        <v>3102</v>
      </c>
      <c r="C21" t="s">
        <v>3103</v>
      </c>
      <c r="D21" t="s">
        <v>3109</v>
      </c>
      <c r="F21" t="s">
        <v>210</v>
      </c>
      <c r="G21" s="94">
        <v>42643</v>
      </c>
      <c r="H21" t="s">
        <v>211</v>
      </c>
      <c r="I21" s="77">
        <v>7.01</v>
      </c>
      <c r="J21" t="s">
        <v>123</v>
      </c>
      <c r="K21" t="s">
        <v>102</v>
      </c>
      <c r="L21" s="78">
        <v>3.15E-2</v>
      </c>
      <c r="M21" s="78">
        <v>3.15E-2</v>
      </c>
      <c r="N21" s="77">
        <v>81183.67</v>
      </c>
      <c r="O21" s="77">
        <v>112.93</v>
      </c>
      <c r="P21" s="77">
        <v>91.680718530999997</v>
      </c>
      <c r="Q21" s="78">
        <v>2.5999999999999999E-3</v>
      </c>
      <c r="R21" s="78">
        <v>2.9999999999999997E-4</v>
      </c>
    </row>
    <row r="22" spans="2:18">
      <c r="B22" t="s">
        <v>3102</v>
      </c>
      <c r="C22" t="s">
        <v>3103</v>
      </c>
      <c r="D22" t="s">
        <v>3110</v>
      </c>
      <c r="F22" t="s">
        <v>210</v>
      </c>
      <c r="G22" s="94">
        <v>42643</v>
      </c>
      <c r="H22" t="s">
        <v>211</v>
      </c>
      <c r="I22" s="77">
        <v>4.5999999999999996</v>
      </c>
      <c r="J22" t="s">
        <v>123</v>
      </c>
      <c r="K22" t="s">
        <v>102</v>
      </c>
      <c r="L22" s="78">
        <v>4.7699999999999999E-2</v>
      </c>
      <c r="M22" s="78">
        <v>4.7699999999999999E-2</v>
      </c>
      <c r="N22" s="77">
        <v>244504.97</v>
      </c>
      <c r="O22" s="77">
        <v>96.46</v>
      </c>
      <c r="P22" s="77">
        <v>235.84949406199999</v>
      </c>
      <c r="Q22" s="78">
        <v>6.7999999999999996E-3</v>
      </c>
      <c r="R22" s="78">
        <v>6.9999999999999999E-4</v>
      </c>
    </row>
    <row r="23" spans="2:18">
      <c r="B23" t="s">
        <v>3102</v>
      </c>
      <c r="C23" t="s">
        <v>3103</v>
      </c>
      <c r="D23" t="s">
        <v>3111</v>
      </c>
      <c r="F23" t="s">
        <v>210</v>
      </c>
      <c r="G23" s="94">
        <v>42643</v>
      </c>
      <c r="H23" t="s">
        <v>211</v>
      </c>
      <c r="I23" s="77">
        <v>6.76</v>
      </c>
      <c r="J23" t="s">
        <v>123</v>
      </c>
      <c r="K23" t="s">
        <v>102</v>
      </c>
      <c r="L23" s="78">
        <v>4.7600000000000003E-2</v>
      </c>
      <c r="M23" s="78">
        <v>4.7600000000000003E-2</v>
      </c>
      <c r="N23" s="77">
        <v>310474.93</v>
      </c>
      <c r="O23" s="77">
        <v>99.55</v>
      </c>
      <c r="P23" s="77">
        <v>309.07779281500001</v>
      </c>
      <c r="Q23" s="78">
        <v>8.8999999999999999E-3</v>
      </c>
      <c r="R23" s="78">
        <v>8.9999999999999998E-4</v>
      </c>
    </row>
    <row r="24" spans="2:18">
      <c r="B24" t="s">
        <v>3102</v>
      </c>
      <c r="C24" t="s">
        <v>3103</v>
      </c>
      <c r="D24" t="s">
        <v>3112</v>
      </c>
      <c r="F24" t="s">
        <v>210</v>
      </c>
      <c r="G24" s="94"/>
      <c r="H24" t="s">
        <v>211</v>
      </c>
      <c r="I24" s="77">
        <v>0.01</v>
      </c>
      <c r="J24" t="s">
        <v>123</v>
      </c>
      <c r="K24" t="s">
        <v>102</v>
      </c>
      <c r="L24" s="78">
        <v>0</v>
      </c>
      <c r="M24" s="78">
        <v>1E-4</v>
      </c>
      <c r="N24" s="77">
        <v>-5.58</v>
      </c>
      <c r="O24" s="77">
        <v>2706.1606750000001</v>
      </c>
      <c r="P24" s="77">
        <v>-0.15100376566500001</v>
      </c>
      <c r="Q24" s="78">
        <v>0</v>
      </c>
      <c r="R24" s="78">
        <v>0</v>
      </c>
    </row>
    <row r="25" spans="2:18">
      <c r="B25" t="s">
        <v>3102</v>
      </c>
      <c r="C25" t="s">
        <v>3103</v>
      </c>
      <c r="D25" t="s">
        <v>3113</v>
      </c>
      <c r="F25" t="s">
        <v>210</v>
      </c>
      <c r="G25" s="94"/>
      <c r="H25" t="s">
        <v>211</v>
      </c>
      <c r="I25" s="77">
        <v>0.01</v>
      </c>
      <c r="J25" t="s">
        <v>123</v>
      </c>
      <c r="K25" t="s">
        <v>102</v>
      </c>
      <c r="L25" s="78">
        <v>0</v>
      </c>
      <c r="M25" s="78">
        <v>1E-4</v>
      </c>
      <c r="N25" s="77">
        <v>-9</v>
      </c>
      <c r="O25" s="77">
        <v>2780.0809920000002</v>
      </c>
      <c r="P25" s="77">
        <v>-0.25020728928000002</v>
      </c>
      <c r="Q25" s="78">
        <v>0</v>
      </c>
      <c r="R25" s="78">
        <v>0</v>
      </c>
    </row>
    <row r="26" spans="2:18">
      <c r="B26" t="s">
        <v>3102</v>
      </c>
      <c r="C26" t="s">
        <v>3103</v>
      </c>
      <c r="D26" t="s">
        <v>3114</v>
      </c>
      <c r="F26" t="s">
        <v>210</v>
      </c>
      <c r="G26" s="94"/>
      <c r="H26" t="s">
        <v>211</v>
      </c>
      <c r="I26" s="77">
        <v>0.01</v>
      </c>
      <c r="J26" t="s">
        <v>123</v>
      </c>
      <c r="K26" t="s">
        <v>102</v>
      </c>
      <c r="L26" s="78">
        <v>0</v>
      </c>
      <c r="M26" s="78">
        <v>1E-4</v>
      </c>
      <c r="N26" s="77">
        <v>-27.46</v>
      </c>
      <c r="O26" s="77">
        <v>1426.1410129999999</v>
      </c>
      <c r="P26" s="77">
        <v>-0.39161832216980003</v>
      </c>
      <c r="Q26" s="78">
        <v>0</v>
      </c>
      <c r="R26" s="78">
        <v>0</v>
      </c>
    </row>
    <row r="27" spans="2:18">
      <c r="B27" t="s">
        <v>3102</v>
      </c>
      <c r="C27" t="s">
        <v>3103</v>
      </c>
      <c r="D27" t="s">
        <v>3115</v>
      </c>
      <c r="F27" t="s">
        <v>210</v>
      </c>
      <c r="G27" s="94"/>
      <c r="H27" t="s">
        <v>211</v>
      </c>
      <c r="I27" s="77">
        <v>0.01</v>
      </c>
      <c r="J27" t="s">
        <v>123</v>
      </c>
      <c r="K27" t="s">
        <v>102</v>
      </c>
      <c r="L27" s="78">
        <v>0</v>
      </c>
      <c r="M27" s="78">
        <v>1E-4</v>
      </c>
      <c r="N27" s="77">
        <v>-22.62</v>
      </c>
      <c r="O27" s="77">
        <v>3334.0382129999998</v>
      </c>
      <c r="P27" s="77">
        <v>-0.75415944378059996</v>
      </c>
      <c r="Q27" s="78">
        <v>0</v>
      </c>
      <c r="R27" s="78">
        <v>0</v>
      </c>
    </row>
    <row r="28" spans="2:18">
      <c r="B28" t="s">
        <v>3102</v>
      </c>
      <c r="C28" t="s">
        <v>3103</v>
      </c>
      <c r="D28" t="s">
        <v>3116</v>
      </c>
      <c r="F28" t="s">
        <v>210</v>
      </c>
      <c r="G28" s="94"/>
      <c r="H28" t="s">
        <v>211</v>
      </c>
      <c r="I28" s="77">
        <v>0.01</v>
      </c>
      <c r="J28" t="s">
        <v>123</v>
      </c>
      <c r="K28" t="s">
        <v>102</v>
      </c>
      <c r="L28" s="78">
        <v>0</v>
      </c>
      <c r="M28" s="78">
        <v>1E-4</v>
      </c>
      <c r="N28" s="77">
        <v>-15.77</v>
      </c>
      <c r="O28" s="77">
        <v>627.15155500000003</v>
      </c>
      <c r="P28" s="77">
        <v>-9.8901800223499994E-2</v>
      </c>
      <c r="Q28" s="78">
        <v>0</v>
      </c>
      <c r="R28" s="78">
        <v>0</v>
      </c>
    </row>
    <row r="29" spans="2:18">
      <c r="B29" t="s">
        <v>3102</v>
      </c>
      <c r="C29" t="s">
        <v>3103</v>
      </c>
      <c r="D29" t="s">
        <v>3117</v>
      </c>
      <c r="F29" t="s">
        <v>210</v>
      </c>
      <c r="G29" s="94"/>
      <c r="H29" t="s">
        <v>211</v>
      </c>
      <c r="I29" s="77">
        <v>0.01</v>
      </c>
      <c r="J29" t="s">
        <v>123</v>
      </c>
      <c r="K29" t="s">
        <v>102</v>
      </c>
      <c r="L29" s="78">
        <v>0</v>
      </c>
      <c r="M29" s="78">
        <v>1E-4</v>
      </c>
      <c r="N29" s="77">
        <v>-11.74</v>
      </c>
      <c r="O29" s="77">
        <v>1301.278384</v>
      </c>
      <c r="P29" s="77">
        <v>-0.15277008228159999</v>
      </c>
      <c r="Q29" s="78">
        <v>0</v>
      </c>
      <c r="R29" s="78">
        <v>0</v>
      </c>
    </row>
    <row r="30" spans="2:18">
      <c r="B30" t="s">
        <v>3102</v>
      </c>
      <c r="C30" t="s">
        <v>3103</v>
      </c>
      <c r="D30" t="s">
        <v>3118</v>
      </c>
      <c r="F30" t="s">
        <v>210</v>
      </c>
      <c r="G30" s="94"/>
      <c r="H30" t="s">
        <v>211</v>
      </c>
      <c r="I30" s="77">
        <v>0.01</v>
      </c>
      <c r="J30" t="s">
        <v>123</v>
      </c>
      <c r="K30" t="s">
        <v>102</v>
      </c>
      <c r="L30" s="78">
        <v>0</v>
      </c>
      <c r="M30" s="78">
        <v>1E-4</v>
      </c>
      <c r="N30" s="77">
        <v>-30.55</v>
      </c>
      <c r="O30" s="77">
        <v>967.71205999999995</v>
      </c>
      <c r="P30" s="77">
        <v>-0.29563603433000002</v>
      </c>
      <c r="Q30" s="78">
        <v>0</v>
      </c>
      <c r="R30" s="78">
        <v>0</v>
      </c>
    </row>
    <row r="31" spans="2:18">
      <c r="B31" t="s">
        <v>3102</v>
      </c>
      <c r="C31" t="s">
        <v>3103</v>
      </c>
      <c r="D31" t="s">
        <v>3119</v>
      </c>
      <c r="F31" t="s">
        <v>210</v>
      </c>
      <c r="G31" s="94"/>
      <c r="H31" t="s">
        <v>211</v>
      </c>
      <c r="I31" s="77">
        <v>0.01</v>
      </c>
      <c r="J31" t="s">
        <v>123</v>
      </c>
      <c r="K31" t="s">
        <v>102</v>
      </c>
      <c r="L31" s="78">
        <v>0</v>
      </c>
      <c r="M31" s="78">
        <v>1E-4</v>
      </c>
      <c r="N31" s="77">
        <v>-26.68</v>
      </c>
      <c r="O31" s="77">
        <v>2145.2030890000001</v>
      </c>
      <c r="P31" s="77">
        <v>-0.57234018414520005</v>
      </c>
      <c r="Q31" s="78">
        <v>0</v>
      </c>
      <c r="R31" s="78">
        <v>0</v>
      </c>
    </row>
    <row r="32" spans="2:18">
      <c r="B32" t="s">
        <v>3102</v>
      </c>
      <c r="C32" t="s">
        <v>3103</v>
      </c>
      <c r="D32" t="s">
        <v>3120</v>
      </c>
      <c r="F32" t="s">
        <v>210</v>
      </c>
      <c r="G32" s="94">
        <v>43100</v>
      </c>
      <c r="H32" t="s">
        <v>211</v>
      </c>
      <c r="I32" s="77">
        <v>7.43</v>
      </c>
      <c r="J32" t="s">
        <v>123</v>
      </c>
      <c r="K32" t="s">
        <v>102</v>
      </c>
      <c r="L32" s="78">
        <v>1.6899999999999998E-2</v>
      </c>
      <c r="M32" s="78">
        <v>1.6899999999999998E-2</v>
      </c>
      <c r="N32" s="77">
        <v>75144.55</v>
      </c>
      <c r="O32" s="77">
        <v>120.11</v>
      </c>
      <c r="P32" s="77">
        <v>90.256119005000002</v>
      </c>
      <c r="Q32" s="78">
        <v>2.5999999999999999E-3</v>
      </c>
      <c r="R32" s="78">
        <v>2.9999999999999997E-4</v>
      </c>
    </row>
    <row r="33" spans="2:18">
      <c r="B33" t="s">
        <v>3102</v>
      </c>
      <c r="C33" t="s">
        <v>3103</v>
      </c>
      <c r="D33" t="s">
        <v>3121</v>
      </c>
      <c r="F33" t="s">
        <v>210</v>
      </c>
      <c r="G33" s="94">
        <v>43100</v>
      </c>
      <c r="H33" t="s">
        <v>211</v>
      </c>
      <c r="I33" s="77">
        <v>8.33</v>
      </c>
      <c r="J33" t="s">
        <v>123</v>
      </c>
      <c r="K33" t="s">
        <v>102</v>
      </c>
      <c r="L33" s="78">
        <v>3.2500000000000001E-2</v>
      </c>
      <c r="M33" s="78">
        <v>3.2500000000000001E-2</v>
      </c>
      <c r="N33" s="77">
        <v>103447.81</v>
      </c>
      <c r="O33" s="77">
        <v>113.96</v>
      </c>
      <c r="P33" s="77">
        <v>117.889124276</v>
      </c>
      <c r="Q33" s="78">
        <v>3.3999999999999998E-3</v>
      </c>
      <c r="R33" s="78">
        <v>2.9999999999999997E-4</v>
      </c>
    </row>
    <row r="34" spans="2:18">
      <c r="B34" t="s">
        <v>3102</v>
      </c>
      <c r="C34" t="s">
        <v>3103</v>
      </c>
      <c r="D34" t="s">
        <v>3122</v>
      </c>
      <c r="F34" t="s">
        <v>210</v>
      </c>
      <c r="G34" s="94">
        <v>43100</v>
      </c>
      <c r="H34" t="s">
        <v>211</v>
      </c>
      <c r="I34" s="77">
        <v>7.94</v>
      </c>
      <c r="J34" t="s">
        <v>123</v>
      </c>
      <c r="K34" t="s">
        <v>102</v>
      </c>
      <c r="L34" s="78">
        <v>4.6100000000000002E-2</v>
      </c>
      <c r="M34" s="78">
        <v>4.6100000000000002E-2</v>
      </c>
      <c r="N34" s="77">
        <v>519294.2</v>
      </c>
      <c r="O34" s="77">
        <v>100.82</v>
      </c>
      <c r="P34" s="77">
        <v>523.55241244000001</v>
      </c>
      <c r="Q34" s="78">
        <v>1.5100000000000001E-2</v>
      </c>
      <c r="R34" s="78">
        <v>1.5E-3</v>
      </c>
    </row>
    <row r="35" spans="2:18">
      <c r="B35" t="s">
        <v>3102</v>
      </c>
      <c r="C35" t="s">
        <v>3103</v>
      </c>
      <c r="D35" t="s">
        <v>3123</v>
      </c>
      <c r="F35" t="s">
        <v>210</v>
      </c>
      <c r="G35" s="94">
        <v>43100</v>
      </c>
      <c r="H35" t="s">
        <v>211</v>
      </c>
      <c r="I35" s="77">
        <v>6.22</v>
      </c>
      <c r="J35" t="s">
        <v>123</v>
      </c>
      <c r="K35" t="s">
        <v>102</v>
      </c>
      <c r="L35" s="78">
        <v>4.5600000000000002E-2</v>
      </c>
      <c r="M35" s="78">
        <v>4.5600000000000002E-2</v>
      </c>
      <c r="N35" s="77">
        <v>628142.26</v>
      </c>
      <c r="O35" s="77">
        <v>95.82</v>
      </c>
      <c r="P35" s="77">
        <v>601.88591353200002</v>
      </c>
      <c r="Q35" s="78">
        <v>1.7399999999999999E-2</v>
      </c>
      <c r="R35" s="78">
        <v>1.6999999999999999E-3</v>
      </c>
    </row>
    <row r="36" spans="2:18">
      <c r="B36" t="s">
        <v>3102</v>
      </c>
      <c r="C36" t="s">
        <v>3103</v>
      </c>
      <c r="D36" t="s">
        <v>3124</v>
      </c>
      <c r="F36" t="s">
        <v>210</v>
      </c>
      <c r="G36" s="94">
        <v>43100</v>
      </c>
      <c r="H36" t="s">
        <v>211</v>
      </c>
      <c r="I36" s="77">
        <v>7.59</v>
      </c>
      <c r="J36" t="s">
        <v>123</v>
      </c>
      <c r="K36" t="s">
        <v>102</v>
      </c>
      <c r="L36" s="78">
        <v>5.8900000000000001E-2</v>
      </c>
      <c r="M36" s="78">
        <v>5.8900000000000001E-2</v>
      </c>
      <c r="N36" s="77">
        <v>134773.32</v>
      </c>
      <c r="O36" s="77">
        <v>109.1</v>
      </c>
      <c r="P36" s="77">
        <v>147.03769212</v>
      </c>
      <c r="Q36" s="78">
        <v>4.1999999999999997E-3</v>
      </c>
      <c r="R36" s="78">
        <v>4.0000000000000002E-4</v>
      </c>
    </row>
    <row r="37" spans="2:18">
      <c r="B37" t="s">
        <v>3102</v>
      </c>
      <c r="C37" t="s">
        <v>3103</v>
      </c>
      <c r="D37" t="s">
        <v>3125</v>
      </c>
      <c r="F37" t="s">
        <v>210</v>
      </c>
      <c r="G37" s="94"/>
      <c r="H37" t="s">
        <v>211</v>
      </c>
      <c r="I37" s="77">
        <v>0.01</v>
      </c>
      <c r="J37" t="s">
        <v>123</v>
      </c>
      <c r="K37" t="s">
        <v>102</v>
      </c>
      <c r="L37" s="78">
        <v>0</v>
      </c>
      <c r="M37" s="78">
        <v>1E-4</v>
      </c>
      <c r="N37" s="77">
        <v>-16.75</v>
      </c>
      <c r="O37" s="77">
        <v>1026.239793</v>
      </c>
      <c r="P37" s="77">
        <v>-0.17189516532749999</v>
      </c>
      <c r="Q37" s="78">
        <v>0</v>
      </c>
      <c r="R37" s="78">
        <v>0</v>
      </c>
    </row>
    <row r="38" spans="2:18">
      <c r="B38" t="s">
        <v>3102</v>
      </c>
      <c r="C38" t="s">
        <v>3103</v>
      </c>
      <c r="D38" t="s">
        <v>3126</v>
      </c>
      <c r="F38" t="s">
        <v>210</v>
      </c>
      <c r="G38" s="94"/>
      <c r="H38" t="s">
        <v>211</v>
      </c>
      <c r="I38" s="77">
        <v>0.01</v>
      </c>
      <c r="J38" t="s">
        <v>123</v>
      </c>
      <c r="K38" t="s">
        <v>102</v>
      </c>
      <c r="L38" s="78">
        <v>0</v>
      </c>
      <c r="M38" s="78">
        <v>1E-4</v>
      </c>
      <c r="N38" s="77">
        <v>-14.5</v>
      </c>
      <c r="O38" s="77">
        <v>1572.053598</v>
      </c>
      <c r="P38" s="77">
        <v>-0.22794777171</v>
      </c>
      <c r="Q38" s="78">
        <v>0</v>
      </c>
      <c r="R38" s="78">
        <v>0</v>
      </c>
    </row>
    <row r="39" spans="2:18">
      <c r="B39" t="s">
        <v>3102</v>
      </c>
      <c r="C39" t="s">
        <v>3103</v>
      </c>
      <c r="D39" t="s">
        <v>3127</v>
      </c>
      <c r="F39" t="s">
        <v>210</v>
      </c>
      <c r="G39" s="94"/>
      <c r="H39" t="s">
        <v>211</v>
      </c>
      <c r="I39" s="77">
        <v>0.01</v>
      </c>
      <c r="J39" t="s">
        <v>123</v>
      </c>
      <c r="K39" t="s">
        <v>102</v>
      </c>
      <c r="L39" s="78">
        <v>0</v>
      </c>
      <c r="M39" s="78">
        <v>1E-4</v>
      </c>
      <c r="N39" s="77">
        <v>-19.29</v>
      </c>
      <c r="O39" s="77">
        <v>5548.8825639999995</v>
      </c>
      <c r="P39" s="77">
        <v>-1.0703794465956</v>
      </c>
      <c r="Q39" s="78">
        <v>0</v>
      </c>
      <c r="R39" s="78">
        <v>0</v>
      </c>
    </row>
    <row r="40" spans="2:18">
      <c r="B40" t="s">
        <v>3102</v>
      </c>
      <c r="C40" t="s">
        <v>3103</v>
      </c>
      <c r="D40" t="s">
        <v>3128</v>
      </c>
      <c r="F40" t="s">
        <v>210</v>
      </c>
      <c r="G40" s="94"/>
      <c r="H40" t="s">
        <v>211</v>
      </c>
      <c r="I40" s="77">
        <v>0.01</v>
      </c>
      <c r="J40" t="s">
        <v>123</v>
      </c>
      <c r="K40" t="s">
        <v>102</v>
      </c>
      <c r="L40" s="78">
        <v>0</v>
      </c>
      <c r="M40" s="78">
        <v>1E-4</v>
      </c>
      <c r="N40" s="77">
        <v>-36.24</v>
      </c>
      <c r="O40" s="77">
        <v>3367.4366249999998</v>
      </c>
      <c r="P40" s="77">
        <v>-1.2203590329</v>
      </c>
      <c r="Q40" s="78">
        <v>0</v>
      </c>
      <c r="R40" s="78">
        <v>0</v>
      </c>
    </row>
    <row r="41" spans="2:18">
      <c r="B41" t="s">
        <v>3102</v>
      </c>
      <c r="C41" t="s">
        <v>3103</v>
      </c>
      <c r="D41" t="s">
        <v>3129</v>
      </c>
      <c r="F41" t="s">
        <v>210</v>
      </c>
      <c r="G41" s="94"/>
      <c r="H41" t="s">
        <v>211</v>
      </c>
      <c r="I41" s="77">
        <v>0.01</v>
      </c>
      <c r="J41" t="s">
        <v>123</v>
      </c>
      <c r="K41" t="s">
        <v>102</v>
      </c>
      <c r="L41" s="78">
        <v>0</v>
      </c>
      <c r="M41" s="78">
        <v>1E-4</v>
      </c>
      <c r="N41" s="77">
        <v>-9.65</v>
      </c>
      <c r="O41" s="77">
        <v>3384.508268</v>
      </c>
      <c r="P41" s="77">
        <v>-0.32660504786200001</v>
      </c>
      <c r="Q41" s="78">
        <v>0</v>
      </c>
      <c r="R41" s="78">
        <v>0</v>
      </c>
    </row>
    <row r="42" spans="2:18">
      <c r="B42" t="s">
        <v>3102</v>
      </c>
      <c r="C42" t="s">
        <v>3103</v>
      </c>
      <c r="D42" t="s">
        <v>3130</v>
      </c>
      <c r="F42" t="s">
        <v>210</v>
      </c>
      <c r="G42" s="94">
        <v>43555</v>
      </c>
      <c r="H42" t="s">
        <v>211</v>
      </c>
      <c r="I42" s="77">
        <v>4.07</v>
      </c>
      <c r="J42" t="s">
        <v>123</v>
      </c>
      <c r="K42" t="s">
        <v>102</v>
      </c>
      <c r="L42" s="78">
        <v>2.5600000000000001E-2</v>
      </c>
      <c r="M42" s="78">
        <v>2.5600000000000001E-2</v>
      </c>
      <c r="N42" s="77">
        <v>41388.720000000001</v>
      </c>
      <c r="O42" s="77">
        <v>122.67</v>
      </c>
      <c r="P42" s="77">
        <v>50.771542824000001</v>
      </c>
      <c r="Q42" s="78">
        <v>1.5E-3</v>
      </c>
      <c r="R42" s="78">
        <v>1E-4</v>
      </c>
    </row>
    <row r="43" spans="2:18">
      <c r="B43" t="s">
        <v>3102</v>
      </c>
      <c r="C43" t="s">
        <v>3103</v>
      </c>
      <c r="D43" t="s">
        <v>3131</v>
      </c>
      <c r="F43" t="s">
        <v>210</v>
      </c>
      <c r="G43" s="94">
        <v>43555</v>
      </c>
      <c r="H43" t="s">
        <v>211</v>
      </c>
      <c r="I43" s="77">
        <v>5.8</v>
      </c>
      <c r="J43" t="s">
        <v>123</v>
      </c>
      <c r="K43" t="s">
        <v>102</v>
      </c>
      <c r="L43" s="78">
        <v>0.03</v>
      </c>
      <c r="M43" s="78">
        <v>0.03</v>
      </c>
      <c r="N43" s="77">
        <v>81356.12</v>
      </c>
      <c r="O43" s="77">
        <v>113.6</v>
      </c>
      <c r="P43" s="77">
        <v>92.420552319999999</v>
      </c>
      <c r="Q43" s="78">
        <v>2.7000000000000001E-3</v>
      </c>
      <c r="R43" s="78">
        <v>2.9999999999999997E-4</v>
      </c>
    </row>
    <row r="44" spans="2:18">
      <c r="B44" t="s">
        <v>3102</v>
      </c>
      <c r="C44" t="s">
        <v>3103</v>
      </c>
      <c r="D44" t="s">
        <v>3132</v>
      </c>
      <c r="F44" t="s">
        <v>210</v>
      </c>
      <c r="G44" s="94">
        <v>43555</v>
      </c>
      <c r="H44" t="s">
        <v>211</v>
      </c>
      <c r="I44" s="77">
        <v>5.09</v>
      </c>
      <c r="J44" t="s">
        <v>123</v>
      </c>
      <c r="K44" t="s">
        <v>102</v>
      </c>
      <c r="L44" s="78">
        <v>4.9399999999999999E-2</v>
      </c>
      <c r="M44" s="78">
        <v>4.9399999999999999E-2</v>
      </c>
      <c r="N44" s="77">
        <v>54087.79</v>
      </c>
      <c r="O44" s="77">
        <v>117.72</v>
      </c>
      <c r="P44" s="77">
        <v>63.672146388000002</v>
      </c>
      <c r="Q44" s="78">
        <v>1.8E-3</v>
      </c>
      <c r="R44" s="78">
        <v>2.0000000000000001E-4</v>
      </c>
    </row>
    <row r="45" spans="2:18">
      <c r="B45" t="s">
        <v>3102</v>
      </c>
      <c r="C45" t="s">
        <v>3103</v>
      </c>
      <c r="D45" t="s">
        <v>3133</v>
      </c>
      <c r="F45" t="s">
        <v>210</v>
      </c>
      <c r="G45" s="94">
        <v>43555</v>
      </c>
      <c r="H45" t="s">
        <v>211</v>
      </c>
      <c r="I45" s="77">
        <v>5.05</v>
      </c>
      <c r="J45" t="s">
        <v>123</v>
      </c>
      <c r="K45" t="s">
        <v>102</v>
      </c>
      <c r="L45" s="78">
        <v>5.0200000000000002E-2</v>
      </c>
      <c r="M45" s="78">
        <v>5.0200000000000002E-2</v>
      </c>
      <c r="N45" s="77">
        <v>22182</v>
      </c>
      <c r="O45" s="77">
        <v>128.08000000000001</v>
      </c>
      <c r="P45" s="77">
        <v>28.4107056</v>
      </c>
      <c r="Q45" s="78">
        <v>8.0000000000000004E-4</v>
      </c>
      <c r="R45" s="78">
        <v>1E-4</v>
      </c>
    </row>
    <row r="46" spans="2:18">
      <c r="B46" t="s">
        <v>3102</v>
      </c>
      <c r="C46" t="s">
        <v>3103</v>
      </c>
      <c r="D46" t="s">
        <v>3134</v>
      </c>
      <c r="F46" t="s">
        <v>210</v>
      </c>
      <c r="G46" s="94">
        <v>43555</v>
      </c>
      <c r="H46" t="s">
        <v>211</v>
      </c>
      <c r="I46" s="77">
        <v>3.49</v>
      </c>
      <c r="J46" t="s">
        <v>123</v>
      </c>
      <c r="K46" t="s">
        <v>102</v>
      </c>
      <c r="L46" s="78">
        <v>5.7599999999999998E-2</v>
      </c>
      <c r="M46" s="78">
        <v>5.7599999999999998E-2</v>
      </c>
      <c r="N46" s="77">
        <v>28246.02</v>
      </c>
      <c r="O46" s="77">
        <v>100.41</v>
      </c>
      <c r="P46" s="77">
        <v>28.361828681999999</v>
      </c>
      <c r="Q46" s="78">
        <v>8.0000000000000004E-4</v>
      </c>
      <c r="R46" s="78">
        <v>1E-4</v>
      </c>
    </row>
    <row r="47" spans="2:18">
      <c r="B47" t="s">
        <v>3102</v>
      </c>
      <c r="C47" t="s">
        <v>3103</v>
      </c>
      <c r="D47" t="s">
        <v>3135</v>
      </c>
      <c r="F47" t="s">
        <v>210</v>
      </c>
      <c r="G47" s="94">
        <v>43555</v>
      </c>
      <c r="H47" t="s">
        <v>211</v>
      </c>
      <c r="I47" s="77">
        <v>5.14</v>
      </c>
      <c r="J47" t="s">
        <v>123</v>
      </c>
      <c r="K47" t="s">
        <v>102</v>
      </c>
      <c r="L47" s="78">
        <v>4.4600000000000001E-2</v>
      </c>
      <c r="M47" s="78">
        <v>4.4600000000000001E-2</v>
      </c>
      <c r="N47" s="77">
        <v>336293.34</v>
      </c>
      <c r="O47" s="77">
        <v>101.03</v>
      </c>
      <c r="P47" s="77">
        <v>339.75716140200001</v>
      </c>
      <c r="Q47" s="78">
        <v>9.7999999999999997E-3</v>
      </c>
      <c r="R47" s="78">
        <v>1E-3</v>
      </c>
    </row>
    <row r="48" spans="2:18">
      <c r="B48" t="s">
        <v>3102</v>
      </c>
      <c r="C48" t="s">
        <v>3103</v>
      </c>
      <c r="D48" t="s">
        <v>3136</v>
      </c>
      <c r="F48" t="s">
        <v>210</v>
      </c>
      <c r="G48" s="94"/>
      <c r="H48" t="s">
        <v>211</v>
      </c>
      <c r="I48" s="77">
        <v>0.01</v>
      </c>
      <c r="J48" t="s">
        <v>123</v>
      </c>
      <c r="K48" t="s">
        <v>102</v>
      </c>
      <c r="L48" s="78">
        <v>0</v>
      </c>
      <c r="M48" s="78">
        <v>1E-4</v>
      </c>
      <c r="N48" s="77">
        <v>-1.35</v>
      </c>
      <c r="O48" s="77">
        <v>3759.0193100000001</v>
      </c>
      <c r="P48" s="77">
        <v>-5.0746760685000003E-2</v>
      </c>
      <c r="Q48" s="78">
        <v>0</v>
      </c>
      <c r="R48" s="78">
        <v>0</v>
      </c>
    </row>
    <row r="49" spans="2:18">
      <c r="B49" t="s">
        <v>3102</v>
      </c>
      <c r="C49" t="s">
        <v>3103</v>
      </c>
      <c r="D49" t="s">
        <v>3137</v>
      </c>
      <c r="F49" t="s">
        <v>210</v>
      </c>
      <c r="G49" s="94"/>
      <c r="H49" t="s">
        <v>211</v>
      </c>
      <c r="I49" s="77">
        <v>0.01</v>
      </c>
      <c r="J49" t="s">
        <v>123</v>
      </c>
      <c r="K49" t="s">
        <v>102</v>
      </c>
      <c r="L49" s="78">
        <v>0</v>
      </c>
      <c r="M49" s="78">
        <v>1E-4</v>
      </c>
      <c r="N49" s="77">
        <v>-0.7</v>
      </c>
      <c r="O49" s="77">
        <v>17955.116085000001</v>
      </c>
      <c r="P49" s="77">
        <v>-0.125685812595</v>
      </c>
      <c r="Q49" s="78">
        <v>0</v>
      </c>
      <c r="R49" s="78">
        <v>0</v>
      </c>
    </row>
    <row r="50" spans="2:18">
      <c r="B50" t="s">
        <v>3102</v>
      </c>
      <c r="C50" t="s">
        <v>3103</v>
      </c>
      <c r="D50" t="s">
        <v>3138</v>
      </c>
      <c r="F50" t="s">
        <v>210</v>
      </c>
      <c r="G50" s="94"/>
      <c r="H50" t="s">
        <v>211</v>
      </c>
      <c r="I50" s="77">
        <v>0.01</v>
      </c>
      <c r="J50" t="s">
        <v>123</v>
      </c>
      <c r="K50" t="s">
        <v>102</v>
      </c>
      <c r="L50" s="78">
        <v>0</v>
      </c>
      <c r="M50" s="78">
        <v>1E-4</v>
      </c>
      <c r="N50" s="77">
        <v>-1.27</v>
      </c>
      <c r="O50" s="77">
        <v>5826.3230649999996</v>
      </c>
      <c r="P50" s="77">
        <v>-7.3994302925499994E-2</v>
      </c>
      <c r="Q50" s="78">
        <v>0</v>
      </c>
      <c r="R50" s="78">
        <v>0</v>
      </c>
    </row>
    <row r="51" spans="2:18">
      <c r="B51" t="s">
        <v>3102</v>
      </c>
      <c r="C51" t="s">
        <v>3103</v>
      </c>
      <c r="D51" t="s">
        <v>3139</v>
      </c>
      <c r="F51" t="s">
        <v>210</v>
      </c>
      <c r="G51" s="94"/>
      <c r="H51" t="s">
        <v>211</v>
      </c>
      <c r="I51" s="77">
        <v>0.01</v>
      </c>
      <c r="J51" t="s">
        <v>123</v>
      </c>
      <c r="K51" t="s">
        <v>102</v>
      </c>
      <c r="L51" s="78">
        <v>0</v>
      </c>
      <c r="M51" s="78">
        <v>1E-4</v>
      </c>
      <c r="N51" s="77">
        <v>-2.0099999999999998</v>
      </c>
      <c r="O51" s="77">
        <v>21886.092097000001</v>
      </c>
      <c r="P51" s="77">
        <v>-0.43991045114970001</v>
      </c>
      <c r="Q51" s="78">
        <v>0</v>
      </c>
      <c r="R51" s="78">
        <v>0</v>
      </c>
    </row>
    <row r="52" spans="2:18">
      <c r="B52" s="79" t="s">
        <v>3140</v>
      </c>
      <c r="G52" s="96"/>
      <c r="I52" s="81">
        <v>0</v>
      </c>
      <c r="M52" s="80">
        <v>0</v>
      </c>
      <c r="N52" s="81">
        <v>0</v>
      </c>
      <c r="P52" s="81">
        <v>0</v>
      </c>
      <c r="Q52" s="80">
        <v>0</v>
      </c>
      <c r="R52" s="80">
        <v>0</v>
      </c>
    </row>
    <row r="53" spans="2:18">
      <c r="B53" t="s">
        <v>210</v>
      </c>
      <c r="D53" t="s">
        <v>210</v>
      </c>
      <c r="F53" t="s">
        <v>210</v>
      </c>
      <c r="G53" s="96"/>
      <c r="I53" s="77">
        <v>0</v>
      </c>
      <c r="J53" t="s">
        <v>210</v>
      </c>
      <c r="K53" t="s">
        <v>210</v>
      </c>
      <c r="L53" s="78">
        <v>0</v>
      </c>
      <c r="M53" s="78">
        <v>0</v>
      </c>
      <c r="N53" s="77">
        <v>0</v>
      </c>
      <c r="O53" s="77">
        <v>0</v>
      </c>
      <c r="P53" s="77">
        <v>0</v>
      </c>
      <c r="Q53" s="78">
        <v>0</v>
      </c>
      <c r="R53" s="78">
        <v>0</v>
      </c>
    </row>
    <row r="54" spans="2:18">
      <c r="B54" s="79" t="s">
        <v>3141</v>
      </c>
      <c r="G54" s="96"/>
      <c r="I54" s="81">
        <v>4.72</v>
      </c>
      <c r="M54" s="80">
        <v>5.7000000000000002E-2</v>
      </c>
      <c r="N54" s="81">
        <v>16130531.550000001</v>
      </c>
      <c r="P54" s="81">
        <v>17767.767195664273</v>
      </c>
      <c r="Q54" s="80">
        <v>0.51270000000000004</v>
      </c>
      <c r="R54" s="80">
        <v>5.1299999999999998E-2</v>
      </c>
    </row>
    <row r="55" spans="2:18">
      <c r="B55" t="s">
        <v>3142</v>
      </c>
      <c r="C55" t="s">
        <v>3143</v>
      </c>
      <c r="D55" t="s">
        <v>3144</v>
      </c>
      <c r="E55"/>
      <c r="F55" t="s">
        <v>380</v>
      </c>
      <c r="G55" s="94">
        <v>42509</v>
      </c>
      <c r="H55" t="s">
        <v>208</v>
      </c>
      <c r="I55" s="77">
        <v>7.19</v>
      </c>
      <c r="J55" t="s">
        <v>127</v>
      </c>
      <c r="K55" t="s">
        <v>102</v>
      </c>
      <c r="L55" s="78">
        <v>2.7400000000000001E-2</v>
      </c>
      <c r="M55" s="78">
        <v>2.3900000000000001E-2</v>
      </c>
      <c r="N55" s="77">
        <v>24530.41</v>
      </c>
      <c r="O55" s="77">
        <v>115.28</v>
      </c>
      <c r="P55" s="77">
        <v>28.278656647999998</v>
      </c>
      <c r="Q55" s="78">
        <v>8.0000000000000004E-4</v>
      </c>
      <c r="R55" s="78">
        <v>1E-4</v>
      </c>
    </row>
    <row r="56" spans="2:18">
      <c r="B56" t="s">
        <v>3142</v>
      </c>
      <c r="C56" t="s">
        <v>3143</v>
      </c>
      <c r="D56" t="s">
        <v>3145</v>
      </c>
      <c r="E56"/>
      <c r="F56" t="s">
        <v>380</v>
      </c>
      <c r="G56" s="94">
        <v>42723</v>
      </c>
      <c r="H56" t="s">
        <v>208</v>
      </c>
      <c r="I56" s="77">
        <v>7.09</v>
      </c>
      <c r="J56" t="s">
        <v>127</v>
      </c>
      <c r="K56" t="s">
        <v>102</v>
      </c>
      <c r="L56" s="78">
        <v>3.15E-2</v>
      </c>
      <c r="M56" s="78">
        <v>2.5499999999999998E-2</v>
      </c>
      <c r="N56" s="77">
        <v>3504.34</v>
      </c>
      <c r="O56" s="77">
        <v>116.8</v>
      </c>
      <c r="P56" s="77">
        <v>4.09306912</v>
      </c>
      <c r="Q56" s="78">
        <v>1E-4</v>
      </c>
      <c r="R56" s="78">
        <v>0</v>
      </c>
    </row>
    <row r="57" spans="2:18">
      <c r="B57" t="s">
        <v>3142</v>
      </c>
      <c r="C57" t="s">
        <v>3143</v>
      </c>
      <c r="D57" t="s">
        <v>3146</v>
      </c>
      <c r="E57"/>
      <c r="F57" t="s">
        <v>380</v>
      </c>
      <c r="G57" s="94">
        <v>42368</v>
      </c>
      <c r="H57" t="s">
        <v>208</v>
      </c>
      <c r="I57" s="77">
        <v>7.13</v>
      </c>
      <c r="J57" t="s">
        <v>127</v>
      </c>
      <c r="K57" t="s">
        <v>102</v>
      </c>
      <c r="L57" s="78">
        <v>3.1699999999999999E-2</v>
      </c>
      <c r="M57" s="78">
        <v>2.2100000000000002E-2</v>
      </c>
      <c r="N57" s="77">
        <v>17521.72</v>
      </c>
      <c r="O57" s="77">
        <v>119.44</v>
      </c>
      <c r="P57" s="77">
        <v>20.927942368</v>
      </c>
      <c r="Q57" s="78">
        <v>5.9999999999999995E-4</v>
      </c>
      <c r="R57" s="78">
        <v>1E-4</v>
      </c>
    </row>
    <row r="58" spans="2:18">
      <c r="B58" t="s">
        <v>3142</v>
      </c>
      <c r="C58" t="s">
        <v>3143</v>
      </c>
      <c r="D58" t="s">
        <v>3147</v>
      </c>
      <c r="E58"/>
      <c r="F58" t="s">
        <v>380</v>
      </c>
      <c r="G58" s="94">
        <v>42388</v>
      </c>
      <c r="H58" t="s">
        <v>208</v>
      </c>
      <c r="I58" s="77">
        <v>7.13</v>
      </c>
      <c r="J58" t="s">
        <v>127</v>
      </c>
      <c r="K58" t="s">
        <v>102</v>
      </c>
      <c r="L58" s="78">
        <v>3.1699999999999999E-2</v>
      </c>
      <c r="M58" s="78">
        <v>2.2200000000000001E-2</v>
      </c>
      <c r="N58" s="77">
        <v>24530.41</v>
      </c>
      <c r="O58" s="77">
        <v>119.6</v>
      </c>
      <c r="P58" s="77">
        <v>29.338370359999999</v>
      </c>
      <c r="Q58" s="78">
        <v>8.0000000000000004E-4</v>
      </c>
      <c r="R58" s="78">
        <v>1E-4</v>
      </c>
    </row>
    <row r="59" spans="2:18">
      <c r="B59" t="s">
        <v>3142</v>
      </c>
      <c r="C59" t="s">
        <v>3143</v>
      </c>
      <c r="D59" t="s">
        <v>3148</v>
      </c>
      <c r="E59"/>
      <c r="F59" t="s">
        <v>380</v>
      </c>
      <c r="G59" s="94">
        <v>42918</v>
      </c>
      <c r="H59" t="s">
        <v>208</v>
      </c>
      <c r="I59" s="77">
        <v>7.06</v>
      </c>
      <c r="J59" t="s">
        <v>127</v>
      </c>
      <c r="K59" t="s">
        <v>102</v>
      </c>
      <c r="L59" s="78">
        <v>3.15E-2</v>
      </c>
      <c r="M59" s="78">
        <v>2.8299999999999999E-2</v>
      </c>
      <c r="N59" s="77">
        <v>17521.72</v>
      </c>
      <c r="O59" s="77">
        <v>114.13</v>
      </c>
      <c r="P59" s="77">
        <v>19.997539035999999</v>
      </c>
      <c r="Q59" s="78">
        <v>5.9999999999999995E-4</v>
      </c>
      <c r="R59" s="78">
        <v>1E-4</v>
      </c>
    </row>
    <row r="60" spans="2:18">
      <c r="B60" t="s">
        <v>3142</v>
      </c>
      <c r="C60" t="s">
        <v>3143</v>
      </c>
      <c r="D60" t="s">
        <v>3149</v>
      </c>
      <c r="E60"/>
      <c r="F60" t="s">
        <v>380</v>
      </c>
      <c r="G60" s="94">
        <v>43915</v>
      </c>
      <c r="H60" t="s">
        <v>208</v>
      </c>
      <c r="I60" s="77">
        <v>7.07</v>
      </c>
      <c r="J60" t="s">
        <v>127</v>
      </c>
      <c r="K60" t="s">
        <v>102</v>
      </c>
      <c r="L60" s="78">
        <v>2.6599999999999999E-2</v>
      </c>
      <c r="M60" s="78">
        <v>3.4700000000000002E-2</v>
      </c>
      <c r="N60" s="77">
        <v>36887.839999999997</v>
      </c>
      <c r="O60" s="77">
        <v>104.58</v>
      </c>
      <c r="P60" s="77">
        <v>38.577303071999999</v>
      </c>
      <c r="Q60" s="78">
        <v>1.1000000000000001E-3</v>
      </c>
      <c r="R60" s="78">
        <v>1E-4</v>
      </c>
    </row>
    <row r="61" spans="2:18">
      <c r="B61" t="s">
        <v>3142</v>
      </c>
      <c r="C61" t="s">
        <v>3143</v>
      </c>
      <c r="D61" t="s">
        <v>3150</v>
      </c>
      <c r="E61"/>
      <c r="F61" t="s">
        <v>380</v>
      </c>
      <c r="G61" s="94">
        <v>44168</v>
      </c>
      <c r="H61" t="s">
        <v>208</v>
      </c>
      <c r="I61" s="77">
        <v>7.2</v>
      </c>
      <c r="J61" t="s">
        <v>127</v>
      </c>
      <c r="K61" t="s">
        <v>102</v>
      </c>
      <c r="L61" s="78">
        <v>1.89E-2</v>
      </c>
      <c r="M61" s="78">
        <v>3.7199999999999997E-2</v>
      </c>
      <c r="N61" s="77">
        <v>37359.75</v>
      </c>
      <c r="O61" s="77">
        <v>96.91</v>
      </c>
      <c r="P61" s="77">
        <v>36.205333725000003</v>
      </c>
      <c r="Q61" s="78">
        <v>1E-3</v>
      </c>
      <c r="R61" s="78">
        <v>1E-4</v>
      </c>
    </row>
    <row r="62" spans="2:18">
      <c r="B62" t="s">
        <v>3142</v>
      </c>
      <c r="C62" t="s">
        <v>3143</v>
      </c>
      <c r="D62" t="s">
        <v>3151</v>
      </c>
      <c r="E62"/>
      <c r="F62" t="s">
        <v>380</v>
      </c>
      <c r="G62" s="94">
        <v>44277</v>
      </c>
      <c r="H62" t="s">
        <v>208</v>
      </c>
      <c r="I62" s="77">
        <v>7.11</v>
      </c>
      <c r="J62" t="s">
        <v>127</v>
      </c>
      <c r="K62" t="s">
        <v>102</v>
      </c>
      <c r="L62" s="78">
        <v>1.9E-2</v>
      </c>
      <c r="M62" s="78">
        <v>4.5400000000000003E-2</v>
      </c>
      <c r="N62" s="77">
        <v>56811.85</v>
      </c>
      <c r="O62" s="77">
        <v>91.76</v>
      </c>
      <c r="P62" s="77">
        <v>52.130553560000003</v>
      </c>
      <c r="Q62" s="78">
        <v>1.5E-3</v>
      </c>
      <c r="R62" s="78">
        <v>2.0000000000000001E-4</v>
      </c>
    </row>
    <row r="63" spans="2:18">
      <c r="B63" t="s">
        <v>3152</v>
      </c>
      <c r="C63" t="s">
        <v>3143</v>
      </c>
      <c r="D63" t="s">
        <v>3153</v>
      </c>
      <c r="E63"/>
      <c r="F63" t="s">
        <v>3154</v>
      </c>
      <c r="G63" s="94">
        <v>40742</v>
      </c>
      <c r="H63" t="s">
        <v>2238</v>
      </c>
      <c r="I63" s="77">
        <v>3.19</v>
      </c>
      <c r="J63" t="s">
        <v>353</v>
      </c>
      <c r="K63" t="s">
        <v>102</v>
      </c>
      <c r="L63" s="78">
        <v>4.4999999999999998E-2</v>
      </c>
      <c r="M63" s="78">
        <v>1.7000000000000001E-2</v>
      </c>
      <c r="N63" s="77">
        <v>130133.15</v>
      </c>
      <c r="O63" s="77">
        <v>125.58</v>
      </c>
      <c r="P63" s="77">
        <v>163.42120976999999</v>
      </c>
      <c r="Q63" s="78">
        <v>4.7000000000000002E-3</v>
      </c>
      <c r="R63" s="78">
        <v>5.0000000000000001E-4</v>
      </c>
    </row>
    <row r="64" spans="2:18">
      <c r="B64" t="s">
        <v>3155</v>
      </c>
      <c r="C64" t="s">
        <v>3143</v>
      </c>
      <c r="D64" t="s">
        <v>3156</v>
      </c>
      <c r="E64"/>
      <c r="F64" t="s">
        <v>469</v>
      </c>
      <c r="G64" s="94">
        <v>42122</v>
      </c>
      <c r="H64" t="s">
        <v>150</v>
      </c>
      <c r="I64" s="77">
        <v>4.32</v>
      </c>
      <c r="J64" t="s">
        <v>364</v>
      </c>
      <c r="K64" t="s">
        <v>102</v>
      </c>
      <c r="L64" s="78">
        <v>2.98E-2</v>
      </c>
      <c r="M64" s="78">
        <v>2.47E-2</v>
      </c>
      <c r="N64" s="77">
        <v>350814.18</v>
      </c>
      <c r="O64" s="77">
        <v>114.49</v>
      </c>
      <c r="P64" s="77">
        <v>401.64715468200001</v>
      </c>
      <c r="Q64" s="78">
        <v>1.1599999999999999E-2</v>
      </c>
      <c r="R64" s="78">
        <v>1.1999999999999999E-3</v>
      </c>
    </row>
    <row r="65" spans="2:18">
      <c r="B65" t="s">
        <v>3157</v>
      </c>
      <c r="C65" t="s">
        <v>3143</v>
      </c>
      <c r="D65" t="s">
        <v>3158</v>
      </c>
      <c r="E65"/>
      <c r="F65" t="s">
        <v>506</v>
      </c>
      <c r="G65" s="94">
        <v>43222</v>
      </c>
      <c r="H65" t="s">
        <v>208</v>
      </c>
      <c r="I65" s="77">
        <v>7.88</v>
      </c>
      <c r="J65" t="s">
        <v>364</v>
      </c>
      <c r="K65" t="s">
        <v>102</v>
      </c>
      <c r="L65" s="78">
        <v>3.2199999999999999E-2</v>
      </c>
      <c r="M65" s="78">
        <v>3.3700000000000001E-2</v>
      </c>
      <c r="N65" s="77">
        <v>52381.69</v>
      </c>
      <c r="O65" s="77">
        <v>111.38</v>
      </c>
      <c r="P65" s="77">
        <v>58.342726321999997</v>
      </c>
      <c r="Q65" s="78">
        <v>1.6999999999999999E-3</v>
      </c>
      <c r="R65" s="78">
        <v>2.0000000000000001E-4</v>
      </c>
    </row>
    <row r="66" spans="2:18">
      <c r="B66" t="s">
        <v>3157</v>
      </c>
      <c r="C66" t="s">
        <v>3143</v>
      </c>
      <c r="D66" t="s">
        <v>3159</v>
      </c>
      <c r="E66"/>
      <c r="F66" t="s">
        <v>506</v>
      </c>
      <c r="G66" s="94">
        <v>43276</v>
      </c>
      <c r="H66" t="s">
        <v>208</v>
      </c>
      <c r="I66" s="77">
        <v>7.88</v>
      </c>
      <c r="J66" t="s">
        <v>364</v>
      </c>
      <c r="K66" t="s">
        <v>102</v>
      </c>
      <c r="L66" s="78">
        <v>3.2599999999999997E-2</v>
      </c>
      <c r="M66" s="78">
        <v>3.3599999999999998E-2</v>
      </c>
      <c r="N66" s="77">
        <v>10961.57</v>
      </c>
      <c r="O66" s="77">
        <v>110.81</v>
      </c>
      <c r="P66" s="77">
        <v>12.146515717</v>
      </c>
      <c r="Q66" s="78">
        <v>4.0000000000000002E-4</v>
      </c>
      <c r="R66" s="78">
        <v>0</v>
      </c>
    </row>
    <row r="67" spans="2:18">
      <c r="B67" t="s">
        <v>3157</v>
      </c>
      <c r="C67" t="s">
        <v>3143</v>
      </c>
      <c r="D67" t="s">
        <v>3160</v>
      </c>
      <c r="E67"/>
      <c r="F67" t="s">
        <v>506</v>
      </c>
      <c r="G67" s="94">
        <v>43431</v>
      </c>
      <c r="H67" t="s">
        <v>208</v>
      </c>
      <c r="I67" s="77">
        <v>7.81</v>
      </c>
      <c r="J67" t="s">
        <v>364</v>
      </c>
      <c r="K67" t="s">
        <v>102</v>
      </c>
      <c r="L67" s="78">
        <v>3.6600000000000001E-2</v>
      </c>
      <c r="M67" s="78">
        <v>3.27E-2</v>
      </c>
      <c r="N67" s="77">
        <v>11001.95</v>
      </c>
      <c r="O67" s="77">
        <v>114.55</v>
      </c>
      <c r="P67" s="77">
        <v>12.602733725</v>
      </c>
      <c r="Q67" s="78">
        <v>4.0000000000000002E-4</v>
      </c>
      <c r="R67" s="78">
        <v>0</v>
      </c>
    </row>
    <row r="68" spans="2:18">
      <c r="B68" t="s">
        <v>3157</v>
      </c>
      <c r="C68" t="s">
        <v>3143</v>
      </c>
      <c r="D68" t="s">
        <v>3161</v>
      </c>
      <c r="E68"/>
      <c r="F68" t="s">
        <v>506</v>
      </c>
      <c r="G68" s="94">
        <v>43500</v>
      </c>
      <c r="H68" t="s">
        <v>208</v>
      </c>
      <c r="I68" s="77">
        <v>7.89</v>
      </c>
      <c r="J68" t="s">
        <v>364</v>
      </c>
      <c r="K68" t="s">
        <v>102</v>
      </c>
      <c r="L68" s="78">
        <v>3.4500000000000003E-2</v>
      </c>
      <c r="M68" s="78">
        <v>3.09E-2</v>
      </c>
      <c r="N68" s="77">
        <v>20650.73</v>
      </c>
      <c r="O68" s="77">
        <v>114.82</v>
      </c>
      <c r="P68" s="77">
        <v>23.711168185999998</v>
      </c>
      <c r="Q68" s="78">
        <v>6.9999999999999999E-4</v>
      </c>
      <c r="R68" s="78">
        <v>1E-4</v>
      </c>
    </row>
    <row r="69" spans="2:18">
      <c r="B69" t="s">
        <v>3157</v>
      </c>
      <c r="C69" t="s">
        <v>3143</v>
      </c>
      <c r="D69" t="s">
        <v>3162</v>
      </c>
      <c r="E69"/>
      <c r="F69" t="s">
        <v>506</v>
      </c>
      <c r="G69" s="94">
        <v>43556</v>
      </c>
      <c r="H69" t="s">
        <v>208</v>
      </c>
      <c r="I69" s="77">
        <v>7.98</v>
      </c>
      <c r="J69" t="s">
        <v>364</v>
      </c>
      <c r="K69" t="s">
        <v>102</v>
      </c>
      <c r="L69" s="78">
        <v>3.0499999999999999E-2</v>
      </c>
      <c r="M69" s="78">
        <v>3.09E-2</v>
      </c>
      <c r="N69" s="77">
        <v>20824.73</v>
      </c>
      <c r="O69" s="77">
        <v>111.25</v>
      </c>
      <c r="P69" s="77">
        <v>23.167512124999998</v>
      </c>
      <c r="Q69" s="78">
        <v>6.9999999999999999E-4</v>
      </c>
      <c r="R69" s="78">
        <v>1E-4</v>
      </c>
    </row>
    <row r="70" spans="2:18">
      <c r="B70" t="s">
        <v>3157</v>
      </c>
      <c r="C70" t="s">
        <v>3143</v>
      </c>
      <c r="D70" t="s">
        <v>3163</v>
      </c>
      <c r="E70"/>
      <c r="F70" t="s">
        <v>506</v>
      </c>
      <c r="G70" s="94">
        <v>43647</v>
      </c>
      <c r="H70" t="s">
        <v>208</v>
      </c>
      <c r="I70" s="77">
        <v>7.95</v>
      </c>
      <c r="J70" t="s">
        <v>364</v>
      </c>
      <c r="K70" t="s">
        <v>102</v>
      </c>
      <c r="L70" s="78">
        <v>2.9000000000000001E-2</v>
      </c>
      <c r="M70" s="78">
        <v>3.3599999999999998E-2</v>
      </c>
      <c r="N70" s="77">
        <v>19331.669999999998</v>
      </c>
      <c r="O70" s="77">
        <v>106.01</v>
      </c>
      <c r="P70" s="77">
        <v>20.493503366999999</v>
      </c>
      <c r="Q70" s="78">
        <v>5.9999999999999995E-4</v>
      </c>
      <c r="R70" s="78">
        <v>1E-4</v>
      </c>
    </row>
    <row r="71" spans="2:18">
      <c r="B71" t="s">
        <v>3157</v>
      </c>
      <c r="C71" t="s">
        <v>3143</v>
      </c>
      <c r="D71" t="s">
        <v>3164</v>
      </c>
      <c r="E71"/>
      <c r="F71" t="s">
        <v>506</v>
      </c>
      <c r="G71" s="94">
        <v>43703</v>
      </c>
      <c r="H71" t="s">
        <v>208</v>
      </c>
      <c r="I71" s="77">
        <v>8.1</v>
      </c>
      <c r="J71" t="s">
        <v>364</v>
      </c>
      <c r="K71" t="s">
        <v>102</v>
      </c>
      <c r="L71" s="78">
        <v>2.3800000000000002E-2</v>
      </c>
      <c r="M71" s="78">
        <v>3.27E-2</v>
      </c>
      <c r="N71" s="77">
        <v>1372.76</v>
      </c>
      <c r="O71" s="77">
        <v>103.09</v>
      </c>
      <c r="P71" s="77">
        <v>1.415178284</v>
      </c>
      <c r="Q71" s="78">
        <v>0</v>
      </c>
      <c r="R71" s="78">
        <v>0</v>
      </c>
    </row>
    <row r="72" spans="2:18">
      <c r="B72" t="s">
        <v>3157</v>
      </c>
      <c r="C72" t="s">
        <v>3143</v>
      </c>
      <c r="D72" t="s">
        <v>3165</v>
      </c>
      <c r="E72"/>
      <c r="F72" t="s">
        <v>506</v>
      </c>
      <c r="G72" s="94">
        <v>43740</v>
      </c>
      <c r="H72" t="s">
        <v>208</v>
      </c>
      <c r="I72" s="77">
        <v>7.99</v>
      </c>
      <c r="J72" t="s">
        <v>364</v>
      </c>
      <c r="K72" t="s">
        <v>102</v>
      </c>
      <c r="L72" s="78">
        <v>2.4299999999999999E-2</v>
      </c>
      <c r="M72" s="78">
        <v>3.6700000000000003E-2</v>
      </c>
      <c r="N72" s="77">
        <v>20286.77</v>
      </c>
      <c r="O72" s="77">
        <v>100.11</v>
      </c>
      <c r="P72" s="77">
        <v>20.309085447000001</v>
      </c>
      <c r="Q72" s="78">
        <v>5.9999999999999995E-4</v>
      </c>
      <c r="R72" s="78">
        <v>1E-4</v>
      </c>
    </row>
    <row r="73" spans="2:18">
      <c r="B73" t="s">
        <v>3157</v>
      </c>
      <c r="C73" t="s">
        <v>3143</v>
      </c>
      <c r="D73" t="s">
        <v>3166</v>
      </c>
      <c r="E73"/>
      <c r="F73" t="s">
        <v>506</v>
      </c>
      <c r="G73" s="94">
        <v>43831</v>
      </c>
      <c r="H73" t="s">
        <v>208</v>
      </c>
      <c r="I73" s="77">
        <v>7.97</v>
      </c>
      <c r="J73" t="s">
        <v>364</v>
      </c>
      <c r="K73" t="s">
        <v>102</v>
      </c>
      <c r="L73" s="78">
        <v>2.3800000000000002E-2</v>
      </c>
      <c r="M73" s="78">
        <v>3.8199999999999998E-2</v>
      </c>
      <c r="N73" s="77">
        <v>21055.599999999999</v>
      </c>
      <c r="O73" s="77">
        <v>98.75</v>
      </c>
      <c r="P73" s="77">
        <v>20.792404999999999</v>
      </c>
      <c r="Q73" s="78">
        <v>5.9999999999999995E-4</v>
      </c>
      <c r="R73" s="78">
        <v>1E-4</v>
      </c>
    </row>
    <row r="74" spans="2:18">
      <c r="B74" t="s">
        <v>3157</v>
      </c>
      <c r="C74" t="s">
        <v>3143</v>
      </c>
      <c r="D74" t="s">
        <v>3167</v>
      </c>
      <c r="E74"/>
      <c r="F74" t="s">
        <v>506</v>
      </c>
      <c r="G74" s="94">
        <v>43922</v>
      </c>
      <c r="H74" t="s">
        <v>208</v>
      </c>
      <c r="I74" s="77">
        <v>8.0500000000000007</v>
      </c>
      <c r="J74" t="s">
        <v>364</v>
      </c>
      <c r="K74" t="s">
        <v>102</v>
      </c>
      <c r="L74" s="78">
        <v>2.7699999999999999E-2</v>
      </c>
      <c r="M74" s="78">
        <v>3.0499999999999999E-2</v>
      </c>
      <c r="N74" s="77">
        <v>12603.02</v>
      </c>
      <c r="O74" s="77">
        <v>108.93</v>
      </c>
      <c r="P74" s="77">
        <v>13.728469686</v>
      </c>
      <c r="Q74" s="78">
        <v>4.0000000000000002E-4</v>
      </c>
      <c r="R74" s="78">
        <v>0</v>
      </c>
    </row>
    <row r="75" spans="2:18">
      <c r="B75" t="s">
        <v>3157</v>
      </c>
      <c r="C75" t="s">
        <v>3143</v>
      </c>
      <c r="D75" t="s">
        <v>3168</v>
      </c>
      <c r="E75"/>
      <c r="F75" t="s">
        <v>506</v>
      </c>
      <c r="G75" s="94">
        <v>43978</v>
      </c>
      <c r="H75" t="s">
        <v>208</v>
      </c>
      <c r="I75" s="77">
        <v>8.0500000000000007</v>
      </c>
      <c r="J75" t="s">
        <v>364</v>
      </c>
      <c r="K75" t="s">
        <v>102</v>
      </c>
      <c r="L75" s="78">
        <v>2.3E-2</v>
      </c>
      <c r="M75" s="78">
        <v>3.5299999999999998E-2</v>
      </c>
      <c r="N75" s="77">
        <v>5286.9</v>
      </c>
      <c r="O75" s="77">
        <v>100.7</v>
      </c>
      <c r="P75" s="77">
        <v>5.3239083000000003</v>
      </c>
      <c r="Q75" s="78">
        <v>2.0000000000000001E-4</v>
      </c>
      <c r="R75" s="78">
        <v>0</v>
      </c>
    </row>
    <row r="76" spans="2:18">
      <c r="B76" t="s">
        <v>3157</v>
      </c>
      <c r="C76" t="s">
        <v>3143</v>
      </c>
      <c r="D76" t="s">
        <v>3169</v>
      </c>
      <c r="E76"/>
      <c r="F76" t="s">
        <v>506</v>
      </c>
      <c r="G76" s="94">
        <v>44010</v>
      </c>
      <c r="H76" t="s">
        <v>208</v>
      </c>
      <c r="I76" s="77">
        <v>8.14</v>
      </c>
      <c r="J76" t="s">
        <v>364</v>
      </c>
      <c r="K76" t="s">
        <v>102</v>
      </c>
      <c r="L76" s="78">
        <v>2.1999999999999999E-2</v>
      </c>
      <c r="M76" s="78">
        <v>3.2199999999999999E-2</v>
      </c>
      <c r="N76" s="77">
        <v>8289.82</v>
      </c>
      <c r="O76" s="77">
        <v>102.54</v>
      </c>
      <c r="P76" s="77">
        <v>8.5003814280000007</v>
      </c>
      <c r="Q76" s="78">
        <v>2.0000000000000001E-4</v>
      </c>
      <c r="R76" s="78">
        <v>0</v>
      </c>
    </row>
    <row r="77" spans="2:18">
      <c r="B77" t="s">
        <v>3157</v>
      </c>
      <c r="C77" t="s">
        <v>3143</v>
      </c>
      <c r="D77" t="s">
        <v>3170</v>
      </c>
      <c r="E77"/>
      <c r="F77" t="s">
        <v>506</v>
      </c>
      <c r="G77" s="94">
        <v>44133</v>
      </c>
      <c r="H77" t="s">
        <v>208</v>
      </c>
      <c r="I77" s="77">
        <v>8.0299999999999994</v>
      </c>
      <c r="J77" t="s">
        <v>364</v>
      </c>
      <c r="K77" t="s">
        <v>102</v>
      </c>
      <c r="L77" s="78">
        <v>2.3800000000000002E-2</v>
      </c>
      <c r="M77" s="78">
        <v>3.5499999999999997E-2</v>
      </c>
      <c r="N77" s="77">
        <v>10779.97</v>
      </c>
      <c r="O77" s="77">
        <v>101.57</v>
      </c>
      <c r="P77" s="77">
        <v>10.949215529</v>
      </c>
      <c r="Q77" s="78">
        <v>2.9999999999999997E-4</v>
      </c>
      <c r="R77" s="78">
        <v>0</v>
      </c>
    </row>
    <row r="78" spans="2:18">
      <c r="B78" t="s">
        <v>3157</v>
      </c>
      <c r="C78" t="s">
        <v>3143</v>
      </c>
      <c r="D78" t="s">
        <v>3171</v>
      </c>
      <c r="E78"/>
      <c r="F78" t="s">
        <v>506</v>
      </c>
      <c r="G78" s="94">
        <v>44251</v>
      </c>
      <c r="H78" t="s">
        <v>208</v>
      </c>
      <c r="I78" s="77">
        <v>7.93</v>
      </c>
      <c r="J78" t="s">
        <v>364</v>
      </c>
      <c r="K78" t="s">
        <v>102</v>
      </c>
      <c r="L78" s="78">
        <v>2.3599999999999999E-2</v>
      </c>
      <c r="M78" s="78">
        <v>4.0399999999999998E-2</v>
      </c>
      <c r="N78" s="77">
        <v>32007.040000000001</v>
      </c>
      <c r="O78" s="77">
        <v>97.69</v>
      </c>
      <c r="P78" s="77">
        <v>31.267677376000002</v>
      </c>
      <c r="Q78" s="78">
        <v>8.9999999999999998E-4</v>
      </c>
      <c r="R78" s="78">
        <v>1E-4</v>
      </c>
    </row>
    <row r="79" spans="2:18">
      <c r="B79" t="s">
        <v>3157</v>
      </c>
      <c r="C79" t="s">
        <v>3143</v>
      </c>
      <c r="D79" t="s">
        <v>3172</v>
      </c>
      <c r="E79"/>
      <c r="F79" t="s">
        <v>506</v>
      </c>
      <c r="G79" s="94">
        <v>44294</v>
      </c>
      <c r="H79" t="s">
        <v>208</v>
      </c>
      <c r="I79" s="77">
        <v>7.9</v>
      </c>
      <c r="J79" t="s">
        <v>364</v>
      </c>
      <c r="K79" t="s">
        <v>102</v>
      </c>
      <c r="L79" s="78">
        <v>2.3199999999999998E-2</v>
      </c>
      <c r="M79" s="78">
        <v>4.2700000000000002E-2</v>
      </c>
      <c r="N79" s="77">
        <v>23028.68</v>
      </c>
      <c r="O79" s="77">
        <v>95.43</v>
      </c>
      <c r="P79" s="77">
        <v>21.976269324</v>
      </c>
      <c r="Q79" s="78">
        <v>5.9999999999999995E-4</v>
      </c>
      <c r="R79" s="78">
        <v>1E-4</v>
      </c>
    </row>
    <row r="80" spans="2:18">
      <c r="B80" t="s">
        <v>3157</v>
      </c>
      <c r="C80" t="s">
        <v>3143</v>
      </c>
      <c r="D80" t="s">
        <v>3173</v>
      </c>
      <c r="E80"/>
      <c r="F80" t="s">
        <v>506</v>
      </c>
      <c r="G80" s="94">
        <v>44602</v>
      </c>
      <c r="H80" t="s">
        <v>208</v>
      </c>
      <c r="I80" s="77">
        <v>7.79</v>
      </c>
      <c r="J80" t="s">
        <v>364</v>
      </c>
      <c r="K80" t="s">
        <v>102</v>
      </c>
      <c r="L80" s="78">
        <v>2.0899999999999998E-2</v>
      </c>
      <c r="M80" s="78">
        <v>5.0200000000000002E-2</v>
      </c>
      <c r="N80" s="77">
        <v>32992.769999999997</v>
      </c>
      <c r="O80" s="77">
        <v>86.04</v>
      </c>
      <c r="P80" s="77">
        <v>28.386979308000001</v>
      </c>
      <c r="Q80" s="78">
        <v>8.0000000000000004E-4</v>
      </c>
      <c r="R80" s="78">
        <v>1E-4</v>
      </c>
    </row>
    <row r="81" spans="2:18">
      <c r="B81" t="s">
        <v>3174</v>
      </c>
      <c r="C81" t="s">
        <v>3103</v>
      </c>
      <c r="D81" t="s">
        <v>3175</v>
      </c>
      <c r="E81"/>
      <c r="F81" t="s">
        <v>511</v>
      </c>
      <c r="G81" s="94">
        <v>44147</v>
      </c>
      <c r="H81" t="s">
        <v>150</v>
      </c>
      <c r="I81" s="77">
        <v>7.7</v>
      </c>
      <c r="J81" t="s">
        <v>599</v>
      </c>
      <c r="K81" t="s">
        <v>102</v>
      </c>
      <c r="L81" s="78">
        <v>1.6299999999999999E-2</v>
      </c>
      <c r="M81" s="78">
        <v>2.9100000000000001E-2</v>
      </c>
      <c r="N81" s="77">
        <v>79556.12</v>
      </c>
      <c r="O81" s="77">
        <v>100.62</v>
      </c>
      <c r="P81" s="77">
        <v>80.049367943999997</v>
      </c>
      <c r="Q81" s="78">
        <v>2.3E-3</v>
      </c>
      <c r="R81" s="78">
        <v>2.0000000000000001E-4</v>
      </c>
    </row>
    <row r="82" spans="2:18">
      <c r="B82" t="s">
        <v>3174</v>
      </c>
      <c r="C82" t="s">
        <v>3103</v>
      </c>
      <c r="D82" t="s">
        <v>3176</v>
      </c>
      <c r="E82"/>
      <c r="F82" t="s">
        <v>511</v>
      </c>
      <c r="G82" s="94">
        <v>44185</v>
      </c>
      <c r="H82" t="s">
        <v>150</v>
      </c>
      <c r="I82" s="77">
        <v>7.71</v>
      </c>
      <c r="J82" t="s">
        <v>599</v>
      </c>
      <c r="K82" t="s">
        <v>102</v>
      </c>
      <c r="L82" s="78">
        <v>1.4999999999999999E-2</v>
      </c>
      <c r="M82" s="78">
        <v>3.0200000000000001E-2</v>
      </c>
      <c r="N82" s="77">
        <v>37397.75</v>
      </c>
      <c r="O82" s="77">
        <v>98.68</v>
      </c>
      <c r="P82" s="77">
        <v>36.904099700000003</v>
      </c>
      <c r="Q82" s="78">
        <v>1.1000000000000001E-3</v>
      </c>
      <c r="R82" s="78">
        <v>1E-4</v>
      </c>
    </row>
    <row r="83" spans="2:18">
      <c r="B83" t="s">
        <v>3177</v>
      </c>
      <c r="C83" t="s">
        <v>3143</v>
      </c>
      <c r="D83" t="s">
        <v>3178</v>
      </c>
      <c r="E83"/>
      <c r="F83" t="s">
        <v>3179</v>
      </c>
      <c r="G83" s="94">
        <v>43631</v>
      </c>
      <c r="H83" t="s">
        <v>2238</v>
      </c>
      <c r="I83" s="77">
        <v>5</v>
      </c>
      <c r="J83" t="s">
        <v>353</v>
      </c>
      <c r="K83" t="s">
        <v>102</v>
      </c>
      <c r="L83" s="78">
        <v>3.1E-2</v>
      </c>
      <c r="M83" s="78">
        <v>2.7400000000000001E-2</v>
      </c>
      <c r="N83" s="77">
        <v>83009.490000000005</v>
      </c>
      <c r="O83" s="77">
        <v>112.47</v>
      </c>
      <c r="P83" s="77">
        <v>93.360773402999996</v>
      </c>
      <c r="Q83" s="78">
        <v>2.7000000000000001E-3</v>
      </c>
      <c r="R83" s="78">
        <v>2.9999999999999997E-4</v>
      </c>
    </row>
    <row r="84" spans="2:18">
      <c r="B84" t="s">
        <v>3177</v>
      </c>
      <c r="C84" t="s">
        <v>3143</v>
      </c>
      <c r="D84" t="s">
        <v>3180</v>
      </c>
      <c r="E84"/>
      <c r="F84" t="s">
        <v>3179</v>
      </c>
      <c r="G84" s="94">
        <v>43634</v>
      </c>
      <c r="H84" t="s">
        <v>2238</v>
      </c>
      <c r="I84" s="77">
        <v>5.0199999999999996</v>
      </c>
      <c r="J84" t="s">
        <v>353</v>
      </c>
      <c r="K84" t="s">
        <v>102</v>
      </c>
      <c r="L84" s="78">
        <v>2.4899999999999999E-2</v>
      </c>
      <c r="M84" s="78">
        <v>2.75E-2</v>
      </c>
      <c r="N84" s="77">
        <v>34918.33</v>
      </c>
      <c r="O84" s="77">
        <v>111.01</v>
      </c>
      <c r="P84" s="77">
        <v>38.762838133000002</v>
      </c>
      <c r="Q84" s="78">
        <v>1.1000000000000001E-3</v>
      </c>
      <c r="R84" s="78">
        <v>1E-4</v>
      </c>
    </row>
    <row r="85" spans="2:18">
      <c r="B85" t="s">
        <v>3177</v>
      </c>
      <c r="C85" t="s">
        <v>3143</v>
      </c>
      <c r="D85" t="s">
        <v>3181</v>
      </c>
      <c r="E85"/>
      <c r="F85" t="s">
        <v>3179</v>
      </c>
      <c r="G85" s="94">
        <v>43634</v>
      </c>
      <c r="H85" t="s">
        <v>2238</v>
      </c>
      <c r="I85" s="77">
        <v>5.29</v>
      </c>
      <c r="J85" t="s">
        <v>353</v>
      </c>
      <c r="K85" t="s">
        <v>102</v>
      </c>
      <c r="L85" s="78">
        <v>3.5999999999999997E-2</v>
      </c>
      <c r="M85" s="78">
        <v>2.7699999999999999E-2</v>
      </c>
      <c r="N85" s="77">
        <v>23025.75</v>
      </c>
      <c r="O85" s="77">
        <v>115.53</v>
      </c>
      <c r="P85" s="77">
        <v>26.601648975</v>
      </c>
      <c r="Q85" s="78">
        <v>8.0000000000000004E-4</v>
      </c>
      <c r="R85" s="78">
        <v>1E-4</v>
      </c>
    </row>
    <row r="86" spans="2:18">
      <c r="B86" t="s">
        <v>3182</v>
      </c>
      <c r="C86" t="s">
        <v>3103</v>
      </c>
      <c r="D86" t="s">
        <v>3183</v>
      </c>
      <c r="E86"/>
      <c r="F86" t="s">
        <v>3179</v>
      </c>
      <c r="G86" s="94">
        <v>44651</v>
      </c>
      <c r="H86" t="s">
        <v>2238</v>
      </c>
      <c r="I86" s="77">
        <v>7.82</v>
      </c>
      <c r="J86" t="s">
        <v>353</v>
      </c>
      <c r="K86" t="s">
        <v>102</v>
      </c>
      <c r="L86" s="78">
        <v>1.7999999999999999E-2</v>
      </c>
      <c r="M86" s="78">
        <v>3.6600000000000001E-2</v>
      </c>
      <c r="N86" s="77">
        <v>408252.86</v>
      </c>
      <c r="O86" s="77">
        <v>92.92</v>
      </c>
      <c r="P86" s="77">
        <v>379.34855751200001</v>
      </c>
      <c r="Q86" s="78">
        <v>1.09E-2</v>
      </c>
      <c r="R86" s="78">
        <v>1.1000000000000001E-3</v>
      </c>
    </row>
    <row r="87" spans="2:18">
      <c r="B87" t="s">
        <v>3182</v>
      </c>
      <c r="C87" t="s">
        <v>3103</v>
      </c>
      <c r="D87" t="s">
        <v>3184</v>
      </c>
      <c r="E87"/>
      <c r="F87" t="s">
        <v>3179</v>
      </c>
      <c r="G87" s="94">
        <v>44651</v>
      </c>
      <c r="H87" t="s">
        <v>2238</v>
      </c>
      <c r="I87" s="77">
        <v>7.42</v>
      </c>
      <c r="J87" t="s">
        <v>353</v>
      </c>
      <c r="K87" t="s">
        <v>102</v>
      </c>
      <c r="L87" s="78">
        <v>1.8800000000000001E-2</v>
      </c>
      <c r="M87" s="78">
        <v>3.8699999999999998E-2</v>
      </c>
      <c r="N87" s="77">
        <v>252192.63</v>
      </c>
      <c r="O87" s="77">
        <v>92.79</v>
      </c>
      <c r="P87" s="77">
        <v>234.00954137700001</v>
      </c>
      <c r="Q87" s="78">
        <v>6.7999999999999996E-3</v>
      </c>
      <c r="R87" s="78">
        <v>6.9999999999999999E-4</v>
      </c>
    </row>
    <row r="88" spans="2:18">
      <c r="B88" t="s">
        <v>3182</v>
      </c>
      <c r="C88" t="s">
        <v>3103</v>
      </c>
      <c r="D88" t="s">
        <v>3185</v>
      </c>
      <c r="E88"/>
      <c r="F88" t="s">
        <v>3179</v>
      </c>
      <c r="G88" s="94">
        <v>44705</v>
      </c>
      <c r="H88" t="s">
        <v>2238</v>
      </c>
      <c r="I88" s="77">
        <v>7.73</v>
      </c>
      <c r="J88" t="s">
        <v>353</v>
      </c>
      <c r="K88" t="s">
        <v>102</v>
      </c>
      <c r="L88" s="78">
        <v>2.3699999999999999E-2</v>
      </c>
      <c r="M88" s="78">
        <v>2.3800000000000002E-2</v>
      </c>
      <c r="N88" s="77">
        <v>166626.22</v>
      </c>
      <c r="O88" s="77">
        <v>105.84</v>
      </c>
      <c r="P88" s="77">
        <v>176.35719124799999</v>
      </c>
      <c r="Q88" s="78">
        <v>5.1000000000000004E-3</v>
      </c>
      <c r="R88" s="78">
        <v>5.0000000000000001E-4</v>
      </c>
    </row>
    <row r="89" spans="2:18">
      <c r="B89" t="s">
        <v>3182</v>
      </c>
      <c r="C89" t="s">
        <v>3103</v>
      </c>
      <c r="D89" t="s">
        <v>3186</v>
      </c>
      <c r="E89"/>
      <c r="F89" t="s">
        <v>3179</v>
      </c>
      <c r="G89" s="94">
        <v>44705</v>
      </c>
      <c r="H89" t="s">
        <v>2238</v>
      </c>
      <c r="I89" s="77">
        <v>7.36</v>
      </c>
      <c r="J89" t="s">
        <v>353</v>
      </c>
      <c r="K89" t="s">
        <v>102</v>
      </c>
      <c r="L89" s="78">
        <v>2.3199999999999998E-2</v>
      </c>
      <c r="M89" s="78">
        <v>2.5499999999999998E-2</v>
      </c>
      <c r="N89" s="77">
        <v>118419.14</v>
      </c>
      <c r="O89" s="77">
        <v>104.19</v>
      </c>
      <c r="P89" s="77">
        <v>123.380901966</v>
      </c>
      <c r="Q89" s="78">
        <v>3.5999999999999999E-3</v>
      </c>
      <c r="R89" s="78">
        <v>4.0000000000000002E-4</v>
      </c>
    </row>
    <row r="90" spans="2:18">
      <c r="B90" t="s">
        <v>3187</v>
      </c>
      <c r="C90" t="s">
        <v>3143</v>
      </c>
      <c r="D90" t="s">
        <v>3188</v>
      </c>
      <c r="E90"/>
      <c r="F90" t="s">
        <v>3179</v>
      </c>
      <c r="G90" s="94">
        <v>44087</v>
      </c>
      <c r="H90" t="s">
        <v>2238</v>
      </c>
      <c r="I90" s="77">
        <v>5.39</v>
      </c>
      <c r="J90" t="s">
        <v>353</v>
      </c>
      <c r="K90" t="s">
        <v>102</v>
      </c>
      <c r="L90" s="78">
        <v>1.7899999999999999E-2</v>
      </c>
      <c r="M90" s="78">
        <v>2.81E-2</v>
      </c>
      <c r="N90" s="77">
        <v>99446.33</v>
      </c>
      <c r="O90" s="77">
        <v>104.81</v>
      </c>
      <c r="P90" s="77">
        <v>104.229698473</v>
      </c>
      <c r="Q90" s="78">
        <v>3.0000000000000001E-3</v>
      </c>
      <c r="R90" s="78">
        <v>2.9999999999999997E-4</v>
      </c>
    </row>
    <row r="91" spans="2:18">
      <c r="B91" t="s">
        <v>3187</v>
      </c>
      <c r="C91" t="s">
        <v>3143</v>
      </c>
      <c r="D91" t="s">
        <v>3189</v>
      </c>
      <c r="E91"/>
      <c r="F91" t="s">
        <v>3179</v>
      </c>
      <c r="G91" s="94">
        <v>44087</v>
      </c>
      <c r="H91" t="s">
        <v>2238</v>
      </c>
      <c r="I91" s="77">
        <v>6.75</v>
      </c>
      <c r="J91" t="s">
        <v>353</v>
      </c>
      <c r="K91" t="s">
        <v>102</v>
      </c>
      <c r="L91" s="78">
        <v>7.5499999999999998E-2</v>
      </c>
      <c r="M91" s="78">
        <v>7.9500000000000001E-2</v>
      </c>
      <c r="N91" s="77">
        <v>37328.06</v>
      </c>
      <c r="O91" s="77">
        <v>99.48</v>
      </c>
      <c r="P91" s="77">
        <v>37.133954088000003</v>
      </c>
      <c r="Q91" s="78">
        <v>1.1000000000000001E-3</v>
      </c>
      <c r="R91" s="78">
        <v>1E-4</v>
      </c>
    </row>
    <row r="92" spans="2:18">
      <c r="B92" t="s">
        <v>3190</v>
      </c>
      <c r="C92" t="s">
        <v>3143</v>
      </c>
      <c r="D92" t="s">
        <v>3191</v>
      </c>
      <c r="E92"/>
      <c r="F92" t="s">
        <v>3179</v>
      </c>
      <c r="G92" s="94">
        <v>44748</v>
      </c>
      <c r="H92" t="s">
        <v>2238</v>
      </c>
      <c r="I92" s="77">
        <v>1.86</v>
      </c>
      <c r="J92" t="s">
        <v>353</v>
      </c>
      <c r="K92" t="s">
        <v>102</v>
      </c>
      <c r="L92" s="78">
        <v>7.5700000000000003E-2</v>
      </c>
      <c r="M92" s="78">
        <v>8.48E-2</v>
      </c>
      <c r="N92" s="77">
        <v>1253680.18</v>
      </c>
      <c r="O92" s="77">
        <v>100.48</v>
      </c>
      <c r="P92" s="77">
        <v>1259.697844864</v>
      </c>
      <c r="Q92" s="78">
        <v>3.6400000000000002E-2</v>
      </c>
      <c r="R92" s="78">
        <v>3.5999999999999999E-3</v>
      </c>
    </row>
    <row r="93" spans="2:18">
      <c r="B93" t="s">
        <v>3192</v>
      </c>
      <c r="C93" t="s">
        <v>3103</v>
      </c>
      <c r="D93" t="s">
        <v>3193</v>
      </c>
      <c r="E93"/>
      <c r="F93" t="s">
        <v>3179</v>
      </c>
      <c r="G93" s="94">
        <v>45015</v>
      </c>
      <c r="H93" t="s">
        <v>2238</v>
      </c>
      <c r="I93" s="77">
        <v>4.0999999999999996</v>
      </c>
      <c r="J93" t="s">
        <v>599</v>
      </c>
      <c r="K93" t="s">
        <v>102</v>
      </c>
      <c r="L93" s="78">
        <v>3.3599999999999998E-2</v>
      </c>
      <c r="M93" s="78">
        <v>3.1699999999999999E-2</v>
      </c>
      <c r="N93" s="77">
        <v>126607.75</v>
      </c>
      <c r="O93" s="77">
        <v>103.08</v>
      </c>
      <c r="P93" s="77">
        <v>130.5072687</v>
      </c>
      <c r="Q93" s="78">
        <v>3.8E-3</v>
      </c>
      <c r="R93" s="78">
        <v>4.0000000000000002E-4</v>
      </c>
    </row>
    <row r="94" spans="2:18">
      <c r="B94" t="s">
        <v>3194</v>
      </c>
      <c r="C94" t="s">
        <v>3143</v>
      </c>
      <c r="D94" t="s">
        <v>3195</v>
      </c>
      <c r="E94"/>
      <c r="F94" t="s">
        <v>506</v>
      </c>
      <c r="G94" s="94">
        <v>40903</v>
      </c>
      <c r="H94" t="s">
        <v>208</v>
      </c>
      <c r="I94" s="77">
        <v>3.89</v>
      </c>
      <c r="J94" t="s">
        <v>364</v>
      </c>
      <c r="K94" t="s">
        <v>102</v>
      </c>
      <c r="L94" s="78">
        <v>5.2600000000000001E-2</v>
      </c>
      <c r="M94" s="78">
        <v>3.3700000000000001E-2</v>
      </c>
      <c r="N94" s="77">
        <v>3796.59</v>
      </c>
      <c r="O94" s="77">
        <v>123.18</v>
      </c>
      <c r="P94" s="77">
        <v>4.6766395620000001</v>
      </c>
      <c r="Q94" s="78">
        <v>1E-4</v>
      </c>
      <c r="R94" s="78">
        <v>0</v>
      </c>
    </row>
    <row r="95" spans="2:18">
      <c r="B95" t="s">
        <v>3194</v>
      </c>
      <c r="C95" t="s">
        <v>3143</v>
      </c>
      <c r="D95" t="s">
        <v>3196</v>
      </c>
      <c r="E95"/>
      <c r="F95" t="s">
        <v>506</v>
      </c>
      <c r="G95" s="94">
        <v>40933</v>
      </c>
      <c r="H95" t="s">
        <v>208</v>
      </c>
      <c r="I95" s="77">
        <v>3.93</v>
      </c>
      <c r="J95" t="s">
        <v>364</v>
      </c>
      <c r="K95" t="s">
        <v>102</v>
      </c>
      <c r="L95" s="78">
        <v>5.1299999999999998E-2</v>
      </c>
      <c r="M95" s="78">
        <v>2.5399999999999999E-2</v>
      </c>
      <c r="N95" s="77">
        <v>14000.14</v>
      </c>
      <c r="O95" s="77">
        <v>126.52</v>
      </c>
      <c r="P95" s="77">
        <v>17.712977127999999</v>
      </c>
      <c r="Q95" s="78">
        <v>5.0000000000000001E-4</v>
      </c>
      <c r="R95" s="78">
        <v>1E-4</v>
      </c>
    </row>
    <row r="96" spans="2:18">
      <c r="B96" t="s">
        <v>3194</v>
      </c>
      <c r="C96" t="s">
        <v>3143</v>
      </c>
      <c r="D96" t="s">
        <v>3197</v>
      </c>
      <c r="E96"/>
      <c r="F96" t="s">
        <v>506</v>
      </c>
      <c r="G96" s="94">
        <v>40993</v>
      </c>
      <c r="H96" t="s">
        <v>208</v>
      </c>
      <c r="I96" s="77">
        <v>3.93</v>
      </c>
      <c r="J96" t="s">
        <v>364</v>
      </c>
      <c r="K96" t="s">
        <v>102</v>
      </c>
      <c r="L96" s="78">
        <v>5.1499999999999997E-2</v>
      </c>
      <c r="M96" s="78">
        <v>2.5399999999999999E-2</v>
      </c>
      <c r="N96" s="77">
        <v>8147.72</v>
      </c>
      <c r="O96" s="77">
        <v>126.59</v>
      </c>
      <c r="P96" s="77">
        <v>10.314198748000001</v>
      </c>
      <c r="Q96" s="78">
        <v>2.9999999999999997E-4</v>
      </c>
      <c r="R96" s="78">
        <v>0</v>
      </c>
    </row>
    <row r="97" spans="2:18">
      <c r="B97" t="s">
        <v>3194</v>
      </c>
      <c r="C97" t="s">
        <v>3143</v>
      </c>
      <c r="D97" t="s">
        <v>3198</v>
      </c>
      <c r="E97"/>
      <c r="F97" t="s">
        <v>506</v>
      </c>
      <c r="G97" s="94">
        <v>41053</v>
      </c>
      <c r="H97" t="s">
        <v>208</v>
      </c>
      <c r="I97" s="77">
        <v>3.93</v>
      </c>
      <c r="J97" t="s">
        <v>364</v>
      </c>
      <c r="K97" t="s">
        <v>102</v>
      </c>
      <c r="L97" s="78">
        <v>5.0999999999999997E-2</v>
      </c>
      <c r="M97" s="78">
        <v>2.5399999999999999E-2</v>
      </c>
      <c r="N97" s="77">
        <v>5739.06</v>
      </c>
      <c r="O97" s="77">
        <v>124.79</v>
      </c>
      <c r="P97" s="77">
        <v>7.1617729739999998</v>
      </c>
      <c r="Q97" s="78">
        <v>2.0000000000000001E-4</v>
      </c>
      <c r="R97" s="78">
        <v>0</v>
      </c>
    </row>
    <row r="98" spans="2:18">
      <c r="B98" t="s">
        <v>3194</v>
      </c>
      <c r="C98" t="s">
        <v>3143</v>
      </c>
      <c r="D98" t="s">
        <v>3199</v>
      </c>
      <c r="E98"/>
      <c r="F98" t="s">
        <v>506</v>
      </c>
      <c r="G98" s="94">
        <v>41269</v>
      </c>
      <c r="H98" t="s">
        <v>208</v>
      </c>
      <c r="I98" s="77">
        <v>3.96</v>
      </c>
      <c r="J98" t="s">
        <v>364</v>
      </c>
      <c r="K98" t="s">
        <v>102</v>
      </c>
      <c r="L98" s="78">
        <v>5.0999999999999997E-2</v>
      </c>
      <c r="M98" s="78">
        <v>2.12E-2</v>
      </c>
      <c r="N98" s="77">
        <v>3241.63</v>
      </c>
      <c r="O98" s="77">
        <v>126.6</v>
      </c>
      <c r="P98" s="77">
        <v>4.1039035799999999</v>
      </c>
      <c r="Q98" s="78">
        <v>1E-4</v>
      </c>
      <c r="R98" s="78">
        <v>0</v>
      </c>
    </row>
    <row r="99" spans="2:18">
      <c r="B99" t="s">
        <v>3194</v>
      </c>
      <c r="C99" t="s">
        <v>3143</v>
      </c>
      <c r="D99" t="s">
        <v>3200</v>
      </c>
      <c r="E99"/>
      <c r="F99" t="s">
        <v>506</v>
      </c>
      <c r="G99" s="94">
        <v>41298</v>
      </c>
      <c r="H99" t="s">
        <v>208</v>
      </c>
      <c r="I99" s="77">
        <v>3.93</v>
      </c>
      <c r="J99" t="s">
        <v>364</v>
      </c>
      <c r="K99" t="s">
        <v>102</v>
      </c>
      <c r="L99" s="78">
        <v>5.0999999999999997E-2</v>
      </c>
      <c r="M99" s="78">
        <v>2.5399999999999999E-2</v>
      </c>
      <c r="N99" s="77">
        <v>6559.4</v>
      </c>
      <c r="O99" s="77">
        <v>124.31</v>
      </c>
      <c r="P99" s="77">
        <v>8.1539901399999994</v>
      </c>
      <c r="Q99" s="78">
        <v>2.0000000000000001E-4</v>
      </c>
      <c r="R99" s="78">
        <v>0</v>
      </c>
    </row>
    <row r="100" spans="2:18">
      <c r="B100" t="s">
        <v>3194</v>
      </c>
      <c r="C100" t="s">
        <v>3143</v>
      </c>
      <c r="D100" t="s">
        <v>3201</v>
      </c>
      <c r="E100"/>
      <c r="F100" t="s">
        <v>506</v>
      </c>
      <c r="G100" s="94">
        <v>41330</v>
      </c>
      <c r="H100" t="s">
        <v>208</v>
      </c>
      <c r="I100" s="77">
        <v>3.93</v>
      </c>
      <c r="J100" t="s">
        <v>364</v>
      </c>
      <c r="K100" t="s">
        <v>102</v>
      </c>
      <c r="L100" s="78">
        <v>5.0999999999999997E-2</v>
      </c>
      <c r="M100" s="78">
        <v>2.5399999999999999E-2</v>
      </c>
      <c r="N100" s="77">
        <v>10168.200000000001</v>
      </c>
      <c r="O100" s="77">
        <v>124.54</v>
      </c>
      <c r="P100" s="77">
        <v>12.663476279999999</v>
      </c>
      <c r="Q100" s="78">
        <v>4.0000000000000002E-4</v>
      </c>
      <c r="R100" s="78">
        <v>0</v>
      </c>
    </row>
    <row r="101" spans="2:18">
      <c r="B101" t="s">
        <v>3194</v>
      </c>
      <c r="C101" t="s">
        <v>3143</v>
      </c>
      <c r="D101" t="s">
        <v>3202</v>
      </c>
      <c r="E101"/>
      <c r="F101" t="s">
        <v>506</v>
      </c>
      <c r="G101" s="94">
        <v>41389</v>
      </c>
      <c r="H101" t="s">
        <v>208</v>
      </c>
      <c r="I101" s="77">
        <v>3.96</v>
      </c>
      <c r="J101" t="s">
        <v>364</v>
      </c>
      <c r="K101" t="s">
        <v>102</v>
      </c>
      <c r="L101" s="78">
        <v>5.0999999999999997E-2</v>
      </c>
      <c r="M101" s="78">
        <v>2.12E-2</v>
      </c>
      <c r="N101" s="77">
        <v>4450.7700000000004</v>
      </c>
      <c r="O101" s="77">
        <v>126.34</v>
      </c>
      <c r="P101" s="77">
        <v>5.6231028179999996</v>
      </c>
      <c r="Q101" s="78">
        <v>2.0000000000000001E-4</v>
      </c>
      <c r="R101" s="78">
        <v>0</v>
      </c>
    </row>
    <row r="102" spans="2:18">
      <c r="B102" t="s">
        <v>3194</v>
      </c>
      <c r="C102" t="s">
        <v>3143</v>
      </c>
      <c r="D102" t="s">
        <v>3203</v>
      </c>
      <c r="E102"/>
      <c r="F102" t="s">
        <v>506</v>
      </c>
      <c r="G102" s="94">
        <v>41085</v>
      </c>
      <c r="H102" t="s">
        <v>208</v>
      </c>
      <c r="I102" s="77">
        <v>3.93</v>
      </c>
      <c r="J102" t="s">
        <v>364</v>
      </c>
      <c r="K102" t="s">
        <v>102</v>
      </c>
      <c r="L102" s="78">
        <v>5.0999999999999997E-2</v>
      </c>
      <c r="M102" s="78">
        <v>2.5399999999999999E-2</v>
      </c>
      <c r="N102" s="77">
        <v>10560.27</v>
      </c>
      <c r="O102" s="77">
        <v>124.79</v>
      </c>
      <c r="P102" s="77">
        <v>13.178160932999999</v>
      </c>
      <c r="Q102" s="78">
        <v>4.0000000000000002E-4</v>
      </c>
      <c r="R102" s="78">
        <v>0</v>
      </c>
    </row>
    <row r="103" spans="2:18">
      <c r="B103" t="s">
        <v>3194</v>
      </c>
      <c r="C103" t="s">
        <v>3143</v>
      </c>
      <c r="D103" t="s">
        <v>3204</v>
      </c>
      <c r="E103"/>
      <c r="F103" t="s">
        <v>506</v>
      </c>
      <c r="G103" s="94">
        <v>41115</v>
      </c>
      <c r="H103" t="s">
        <v>208</v>
      </c>
      <c r="I103" s="77">
        <v>3.93</v>
      </c>
      <c r="J103" t="s">
        <v>364</v>
      </c>
      <c r="K103" t="s">
        <v>102</v>
      </c>
      <c r="L103" s="78">
        <v>5.0999999999999997E-2</v>
      </c>
      <c r="M103" s="78">
        <v>2.5600000000000001E-2</v>
      </c>
      <c r="N103" s="77">
        <v>4682.96</v>
      </c>
      <c r="O103" s="77">
        <v>125.07</v>
      </c>
      <c r="P103" s="77">
        <v>5.8569780720000004</v>
      </c>
      <c r="Q103" s="78">
        <v>2.0000000000000001E-4</v>
      </c>
      <c r="R103" s="78">
        <v>0</v>
      </c>
    </row>
    <row r="104" spans="2:18">
      <c r="B104" t="s">
        <v>3194</v>
      </c>
      <c r="C104" t="s">
        <v>3143</v>
      </c>
      <c r="D104" t="s">
        <v>3205</v>
      </c>
      <c r="E104"/>
      <c r="F104" t="s">
        <v>506</v>
      </c>
      <c r="G104" s="94">
        <v>41179</v>
      </c>
      <c r="H104" t="s">
        <v>208</v>
      </c>
      <c r="I104" s="77">
        <v>3.93</v>
      </c>
      <c r="J104" t="s">
        <v>364</v>
      </c>
      <c r="K104" t="s">
        <v>102</v>
      </c>
      <c r="L104" s="78">
        <v>5.0999999999999997E-2</v>
      </c>
      <c r="M104" s="78">
        <v>2.5399999999999999E-2</v>
      </c>
      <c r="N104" s="77">
        <v>5905.21</v>
      </c>
      <c r="O104" s="77">
        <v>123.73</v>
      </c>
      <c r="P104" s="77">
        <v>7.3065163330000003</v>
      </c>
      <c r="Q104" s="78">
        <v>2.0000000000000001E-4</v>
      </c>
      <c r="R104" s="78">
        <v>0</v>
      </c>
    </row>
    <row r="105" spans="2:18">
      <c r="B105" t="s">
        <v>3194</v>
      </c>
      <c r="C105" t="s">
        <v>3143</v>
      </c>
      <c r="D105" t="s">
        <v>3206</v>
      </c>
      <c r="E105"/>
      <c r="F105" t="s">
        <v>506</v>
      </c>
      <c r="G105" s="94">
        <v>41207</v>
      </c>
      <c r="H105" t="s">
        <v>208</v>
      </c>
      <c r="I105" s="77">
        <v>3.96</v>
      </c>
      <c r="J105" t="s">
        <v>364</v>
      </c>
      <c r="K105" t="s">
        <v>102</v>
      </c>
      <c r="L105" s="78">
        <v>5.0999999999999997E-2</v>
      </c>
      <c r="M105" s="78">
        <v>2.1100000000000001E-2</v>
      </c>
      <c r="N105" s="77">
        <v>1350.14</v>
      </c>
      <c r="O105" s="77">
        <v>125.79</v>
      </c>
      <c r="P105" s="77">
        <v>1.698341106</v>
      </c>
      <c r="Q105" s="78">
        <v>0</v>
      </c>
      <c r="R105" s="78">
        <v>0</v>
      </c>
    </row>
    <row r="106" spans="2:18">
      <c r="B106" t="s">
        <v>3194</v>
      </c>
      <c r="C106" t="s">
        <v>3143</v>
      </c>
      <c r="D106" t="s">
        <v>3207</v>
      </c>
      <c r="E106"/>
      <c r="F106" t="s">
        <v>506</v>
      </c>
      <c r="G106" s="94">
        <v>41239</v>
      </c>
      <c r="H106" t="s">
        <v>208</v>
      </c>
      <c r="I106" s="77">
        <v>3.93</v>
      </c>
      <c r="J106" t="s">
        <v>364</v>
      </c>
      <c r="K106" t="s">
        <v>102</v>
      </c>
      <c r="L106" s="78">
        <v>5.0999999999999997E-2</v>
      </c>
      <c r="M106" s="78">
        <v>2.5399999999999999E-2</v>
      </c>
      <c r="N106" s="77">
        <v>11906.59</v>
      </c>
      <c r="O106" s="77">
        <v>123.97</v>
      </c>
      <c r="P106" s="77">
        <v>14.760599622999999</v>
      </c>
      <c r="Q106" s="78">
        <v>4.0000000000000002E-4</v>
      </c>
      <c r="R106" s="78">
        <v>0</v>
      </c>
    </row>
    <row r="107" spans="2:18">
      <c r="B107" t="s">
        <v>3194</v>
      </c>
      <c r="C107" t="s">
        <v>3143</v>
      </c>
      <c r="D107" t="s">
        <v>3208</v>
      </c>
      <c r="E107"/>
      <c r="F107" t="s">
        <v>506</v>
      </c>
      <c r="G107" s="94">
        <v>41450</v>
      </c>
      <c r="H107" t="s">
        <v>208</v>
      </c>
      <c r="I107" s="77">
        <v>3.96</v>
      </c>
      <c r="J107" t="s">
        <v>364</v>
      </c>
      <c r="K107" t="s">
        <v>102</v>
      </c>
      <c r="L107" s="78">
        <v>5.0999999999999997E-2</v>
      </c>
      <c r="M107" s="78">
        <v>2.1399999999999999E-2</v>
      </c>
      <c r="N107" s="77">
        <v>2685.49</v>
      </c>
      <c r="O107" s="77">
        <v>125.63</v>
      </c>
      <c r="P107" s="77">
        <v>3.3737810869999998</v>
      </c>
      <c r="Q107" s="78">
        <v>1E-4</v>
      </c>
      <c r="R107" s="78">
        <v>0</v>
      </c>
    </row>
    <row r="108" spans="2:18">
      <c r="B108" t="s">
        <v>3194</v>
      </c>
      <c r="C108" t="s">
        <v>3143</v>
      </c>
      <c r="D108" t="s">
        <v>3209</v>
      </c>
      <c r="E108"/>
      <c r="F108" t="s">
        <v>506</v>
      </c>
      <c r="G108" s="94">
        <v>41480</v>
      </c>
      <c r="H108" t="s">
        <v>208</v>
      </c>
      <c r="I108" s="77">
        <v>3.95</v>
      </c>
      <c r="J108" t="s">
        <v>364</v>
      </c>
      <c r="K108" t="s">
        <v>102</v>
      </c>
      <c r="L108" s="78">
        <v>5.0999999999999997E-2</v>
      </c>
      <c r="M108" s="78">
        <v>2.2200000000000001E-2</v>
      </c>
      <c r="N108" s="77">
        <v>2358.39</v>
      </c>
      <c r="O108" s="77">
        <v>124.24</v>
      </c>
      <c r="P108" s="77">
        <v>2.9300637360000001</v>
      </c>
      <c r="Q108" s="78">
        <v>1E-4</v>
      </c>
      <c r="R108" s="78">
        <v>0</v>
      </c>
    </row>
    <row r="109" spans="2:18">
      <c r="B109" t="s">
        <v>3194</v>
      </c>
      <c r="C109" t="s">
        <v>3143</v>
      </c>
      <c r="D109" t="s">
        <v>3210</v>
      </c>
      <c r="E109"/>
      <c r="F109" t="s">
        <v>506</v>
      </c>
      <c r="G109" s="94">
        <v>41512</v>
      </c>
      <c r="H109" t="s">
        <v>208</v>
      </c>
      <c r="I109" s="77">
        <v>3.89</v>
      </c>
      <c r="J109" t="s">
        <v>364</v>
      </c>
      <c r="K109" t="s">
        <v>102</v>
      </c>
      <c r="L109" s="78">
        <v>5.0999999999999997E-2</v>
      </c>
      <c r="M109" s="78">
        <v>3.3799999999999997E-2</v>
      </c>
      <c r="N109" s="77">
        <v>7352.71</v>
      </c>
      <c r="O109" s="77">
        <v>118.48</v>
      </c>
      <c r="P109" s="77">
        <v>8.7114908080000006</v>
      </c>
      <c r="Q109" s="78">
        <v>2.9999999999999997E-4</v>
      </c>
      <c r="R109" s="78">
        <v>0</v>
      </c>
    </row>
    <row r="110" spans="2:18">
      <c r="B110" t="s">
        <v>3194</v>
      </c>
      <c r="C110" t="s">
        <v>3143</v>
      </c>
      <c r="D110" t="s">
        <v>3211</v>
      </c>
      <c r="E110"/>
      <c r="F110" t="s">
        <v>506</v>
      </c>
      <c r="G110" s="94">
        <v>41547</v>
      </c>
      <c r="H110" t="s">
        <v>208</v>
      </c>
      <c r="I110" s="77">
        <v>3.89</v>
      </c>
      <c r="J110" t="s">
        <v>364</v>
      </c>
      <c r="K110" t="s">
        <v>102</v>
      </c>
      <c r="L110" s="78">
        <v>5.0999999999999997E-2</v>
      </c>
      <c r="M110" s="78">
        <v>3.39E-2</v>
      </c>
      <c r="N110" s="77">
        <v>5380.04</v>
      </c>
      <c r="O110" s="77">
        <v>118.24</v>
      </c>
      <c r="P110" s="77">
        <v>6.3613592959999998</v>
      </c>
      <c r="Q110" s="78">
        <v>2.0000000000000001E-4</v>
      </c>
      <c r="R110" s="78">
        <v>0</v>
      </c>
    </row>
    <row r="111" spans="2:18">
      <c r="B111" t="s">
        <v>3194</v>
      </c>
      <c r="C111" t="s">
        <v>3143</v>
      </c>
      <c r="D111" t="s">
        <v>3212</v>
      </c>
      <c r="E111"/>
      <c r="F111" t="s">
        <v>506</v>
      </c>
      <c r="G111" s="94">
        <v>41571</v>
      </c>
      <c r="H111" t="s">
        <v>208</v>
      </c>
      <c r="I111" s="77">
        <v>3.95</v>
      </c>
      <c r="J111" t="s">
        <v>364</v>
      </c>
      <c r="K111" t="s">
        <v>102</v>
      </c>
      <c r="L111" s="78">
        <v>5.0999999999999997E-2</v>
      </c>
      <c r="M111" s="78">
        <v>2.3E-2</v>
      </c>
      <c r="N111" s="77">
        <v>2623.28</v>
      </c>
      <c r="O111" s="77">
        <v>123.24</v>
      </c>
      <c r="P111" s="77">
        <v>3.2329302719999999</v>
      </c>
      <c r="Q111" s="78">
        <v>1E-4</v>
      </c>
      <c r="R111" s="78">
        <v>0</v>
      </c>
    </row>
    <row r="112" spans="2:18">
      <c r="B112" t="s">
        <v>3194</v>
      </c>
      <c r="C112" t="s">
        <v>3143</v>
      </c>
      <c r="D112" t="s">
        <v>3213</v>
      </c>
      <c r="E112"/>
      <c r="F112" t="s">
        <v>506</v>
      </c>
      <c r="G112" s="94">
        <v>41597</v>
      </c>
      <c r="H112" t="s">
        <v>208</v>
      </c>
      <c r="I112" s="77">
        <v>3.95</v>
      </c>
      <c r="J112" t="s">
        <v>364</v>
      </c>
      <c r="K112" t="s">
        <v>102</v>
      </c>
      <c r="L112" s="78">
        <v>5.0999999999999997E-2</v>
      </c>
      <c r="M112" s="78">
        <v>2.3300000000000001E-2</v>
      </c>
      <c r="N112" s="77">
        <v>677.49</v>
      </c>
      <c r="O112" s="77">
        <v>122.75</v>
      </c>
      <c r="P112" s="77">
        <v>0.83161897500000004</v>
      </c>
      <c r="Q112" s="78">
        <v>0</v>
      </c>
      <c r="R112" s="78">
        <v>0</v>
      </c>
    </row>
    <row r="113" spans="2:18">
      <c r="B113" t="s">
        <v>3194</v>
      </c>
      <c r="C113" t="s">
        <v>3143</v>
      </c>
      <c r="D113" t="s">
        <v>3214</v>
      </c>
      <c r="E113"/>
      <c r="F113" t="s">
        <v>506</v>
      </c>
      <c r="G113" s="94">
        <v>41630</v>
      </c>
      <c r="H113" t="s">
        <v>208</v>
      </c>
      <c r="I113" s="77">
        <v>3.93</v>
      </c>
      <c r="J113" t="s">
        <v>364</v>
      </c>
      <c r="K113" t="s">
        <v>102</v>
      </c>
      <c r="L113" s="78">
        <v>5.0999999999999997E-2</v>
      </c>
      <c r="M113" s="78">
        <v>2.5399999999999999E-2</v>
      </c>
      <c r="N113" s="77">
        <v>7707.62</v>
      </c>
      <c r="O113" s="77">
        <v>122.21</v>
      </c>
      <c r="P113" s="77">
        <v>9.4194824019999999</v>
      </c>
      <c r="Q113" s="78">
        <v>2.9999999999999997E-4</v>
      </c>
      <c r="R113" s="78">
        <v>0</v>
      </c>
    </row>
    <row r="114" spans="2:18">
      <c r="B114" t="s">
        <v>3194</v>
      </c>
      <c r="C114" t="s">
        <v>3143</v>
      </c>
      <c r="D114" t="s">
        <v>3215</v>
      </c>
      <c r="E114"/>
      <c r="F114" t="s">
        <v>506</v>
      </c>
      <c r="G114" s="94">
        <v>41666</v>
      </c>
      <c r="H114" t="s">
        <v>208</v>
      </c>
      <c r="I114" s="77">
        <v>3.94</v>
      </c>
      <c r="J114" t="s">
        <v>364</v>
      </c>
      <c r="K114" t="s">
        <v>102</v>
      </c>
      <c r="L114" s="78">
        <v>5.0999999999999997E-2</v>
      </c>
      <c r="M114" s="78">
        <v>2.5399999999999999E-2</v>
      </c>
      <c r="N114" s="77">
        <v>1490.81</v>
      </c>
      <c r="O114" s="77">
        <v>122.12</v>
      </c>
      <c r="P114" s="77">
        <v>1.8205771719999999</v>
      </c>
      <c r="Q114" s="78">
        <v>1E-4</v>
      </c>
      <c r="R114" s="78">
        <v>0</v>
      </c>
    </row>
    <row r="115" spans="2:18">
      <c r="B115" t="s">
        <v>3194</v>
      </c>
      <c r="C115" t="s">
        <v>3143</v>
      </c>
      <c r="D115" t="s">
        <v>3216</v>
      </c>
      <c r="E115"/>
      <c r="F115" t="s">
        <v>506</v>
      </c>
      <c r="G115" s="94">
        <v>41696</v>
      </c>
      <c r="H115" t="s">
        <v>208</v>
      </c>
      <c r="I115" s="77">
        <v>3.94</v>
      </c>
      <c r="J115" t="s">
        <v>364</v>
      </c>
      <c r="K115" t="s">
        <v>102</v>
      </c>
      <c r="L115" s="78">
        <v>5.0999999999999997E-2</v>
      </c>
      <c r="M115" s="78">
        <v>2.5399999999999999E-2</v>
      </c>
      <c r="N115" s="77">
        <v>1434.9</v>
      </c>
      <c r="O115" s="77">
        <v>122.84</v>
      </c>
      <c r="P115" s="77">
        <v>1.76263116</v>
      </c>
      <c r="Q115" s="78">
        <v>1E-4</v>
      </c>
      <c r="R115" s="78">
        <v>0</v>
      </c>
    </row>
    <row r="116" spans="2:18">
      <c r="B116" t="s">
        <v>3194</v>
      </c>
      <c r="C116" t="s">
        <v>3143</v>
      </c>
      <c r="D116" t="s">
        <v>3217</v>
      </c>
      <c r="E116"/>
      <c r="F116" t="s">
        <v>506</v>
      </c>
      <c r="G116" s="94">
        <v>41725</v>
      </c>
      <c r="H116" t="s">
        <v>208</v>
      </c>
      <c r="I116" s="77">
        <v>3.94</v>
      </c>
      <c r="J116" t="s">
        <v>364</v>
      </c>
      <c r="K116" t="s">
        <v>102</v>
      </c>
      <c r="L116" s="78">
        <v>5.0999999999999997E-2</v>
      </c>
      <c r="M116" s="78">
        <v>2.5399999999999999E-2</v>
      </c>
      <c r="N116" s="77">
        <v>2857.65</v>
      </c>
      <c r="O116" s="77">
        <v>123.07</v>
      </c>
      <c r="P116" s="77">
        <v>3.5169098550000002</v>
      </c>
      <c r="Q116" s="78">
        <v>1E-4</v>
      </c>
      <c r="R116" s="78">
        <v>0</v>
      </c>
    </row>
    <row r="117" spans="2:18">
      <c r="B117" t="s">
        <v>3194</v>
      </c>
      <c r="C117" t="s">
        <v>3143</v>
      </c>
      <c r="D117" t="s">
        <v>3218</v>
      </c>
      <c r="E117"/>
      <c r="F117" t="s">
        <v>506</v>
      </c>
      <c r="G117" s="94">
        <v>41787</v>
      </c>
      <c r="H117" t="s">
        <v>208</v>
      </c>
      <c r="I117" s="77">
        <v>3.94</v>
      </c>
      <c r="J117" t="s">
        <v>364</v>
      </c>
      <c r="K117" t="s">
        <v>102</v>
      </c>
      <c r="L117" s="78">
        <v>5.0999999999999997E-2</v>
      </c>
      <c r="M117" s="78">
        <v>2.5399999999999999E-2</v>
      </c>
      <c r="N117" s="77">
        <v>1799.08</v>
      </c>
      <c r="O117" s="77">
        <v>122.59</v>
      </c>
      <c r="P117" s="77">
        <v>2.205492172</v>
      </c>
      <c r="Q117" s="78">
        <v>1E-4</v>
      </c>
      <c r="R117" s="78">
        <v>0</v>
      </c>
    </row>
    <row r="118" spans="2:18">
      <c r="B118" t="s">
        <v>3194</v>
      </c>
      <c r="C118" t="s">
        <v>3143</v>
      </c>
      <c r="D118" t="s">
        <v>3219</v>
      </c>
      <c r="E118"/>
      <c r="F118" t="s">
        <v>506</v>
      </c>
      <c r="G118" s="94">
        <v>41815</v>
      </c>
      <c r="H118" t="s">
        <v>208</v>
      </c>
      <c r="I118" s="77">
        <v>3.94</v>
      </c>
      <c r="J118" t="s">
        <v>364</v>
      </c>
      <c r="K118" t="s">
        <v>102</v>
      </c>
      <c r="L118" s="78">
        <v>5.0999999999999997E-2</v>
      </c>
      <c r="M118" s="78">
        <v>2.5399999999999999E-2</v>
      </c>
      <c r="N118" s="77">
        <v>1011.54</v>
      </c>
      <c r="O118" s="77">
        <v>122.48</v>
      </c>
      <c r="P118" s="77">
        <v>1.2389341920000001</v>
      </c>
      <c r="Q118" s="78">
        <v>0</v>
      </c>
      <c r="R118" s="78">
        <v>0</v>
      </c>
    </row>
    <row r="119" spans="2:18">
      <c r="B119" t="s">
        <v>3194</v>
      </c>
      <c r="C119" t="s">
        <v>3143</v>
      </c>
      <c r="D119" t="s">
        <v>3220</v>
      </c>
      <c r="E119"/>
      <c r="F119" t="s">
        <v>506</v>
      </c>
      <c r="G119" s="94">
        <v>41836</v>
      </c>
      <c r="H119" t="s">
        <v>208</v>
      </c>
      <c r="I119" s="77">
        <v>3.94</v>
      </c>
      <c r="J119" t="s">
        <v>364</v>
      </c>
      <c r="K119" t="s">
        <v>102</v>
      </c>
      <c r="L119" s="78">
        <v>5.0999999999999997E-2</v>
      </c>
      <c r="M119" s="78">
        <v>2.5399999999999999E-2</v>
      </c>
      <c r="N119" s="77">
        <v>3007.19</v>
      </c>
      <c r="O119" s="77">
        <v>122.12</v>
      </c>
      <c r="P119" s="77">
        <v>3.6723804279999999</v>
      </c>
      <c r="Q119" s="78">
        <v>1E-4</v>
      </c>
      <c r="R119" s="78">
        <v>0</v>
      </c>
    </row>
    <row r="120" spans="2:18">
      <c r="B120" t="s">
        <v>3194</v>
      </c>
      <c r="C120" t="s">
        <v>3143</v>
      </c>
      <c r="D120" t="s">
        <v>3221</v>
      </c>
      <c r="E120"/>
      <c r="F120" t="s">
        <v>506</v>
      </c>
      <c r="G120" s="94">
        <v>41911</v>
      </c>
      <c r="H120" t="s">
        <v>208</v>
      </c>
      <c r="I120" s="77">
        <v>3.94</v>
      </c>
      <c r="J120" t="s">
        <v>364</v>
      </c>
      <c r="K120" t="s">
        <v>102</v>
      </c>
      <c r="L120" s="78">
        <v>5.0999999999999997E-2</v>
      </c>
      <c r="M120" s="78">
        <v>2.5399999999999999E-2</v>
      </c>
      <c r="N120" s="77">
        <v>1180.32</v>
      </c>
      <c r="O120" s="77">
        <v>122.12</v>
      </c>
      <c r="P120" s="77">
        <v>1.441406784</v>
      </c>
      <c r="Q120" s="78">
        <v>0</v>
      </c>
      <c r="R120" s="78">
        <v>0</v>
      </c>
    </row>
    <row r="121" spans="2:18">
      <c r="B121" t="s">
        <v>3194</v>
      </c>
      <c r="C121" t="s">
        <v>3143</v>
      </c>
      <c r="D121" t="s">
        <v>3222</v>
      </c>
      <c r="E121"/>
      <c r="F121" t="s">
        <v>506</v>
      </c>
      <c r="G121" s="94">
        <v>42033</v>
      </c>
      <c r="H121" t="s">
        <v>208</v>
      </c>
      <c r="I121" s="77">
        <v>3.94</v>
      </c>
      <c r="J121" t="s">
        <v>364</v>
      </c>
      <c r="K121" t="s">
        <v>102</v>
      </c>
      <c r="L121" s="78">
        <v>5.0999999999999997E-2</v>
      </c>
      <c r="M121" s="78">
        <v>2.5399999999999999E-2</v>
      </c>
      <c r="N121" s="77">
        <v>7856.77</v>
      </c>
      <c r="O121" s="77">
        <v>122.36</v>
      </c>
      <c r="P121" s="77">
        <v>9.6135437719999999</v>
      </c>
      <c r="Q121" s="78">
        <v>2.9999999999999997E-4</v>
      </c>
      <c r="R121" s="78">
        <v>0</v>
      </c>
    </row>
    <row r="122" spans="2:18">
      <c r="B122" t="s">
        <v>3194</v>
      </c>
      <c r="C122" t="s">
        <v>3143</v>
      </c>
      <c r="D122" t="s">
        <v>3223</v>
      </c>
      <c r="E122"/>
      <c r="F122" t="s">
        <v>506</v>
      </c>
      <c r="G122" s="94">
        <v>42054</v>
      </c>
      <c r="H122" t="s">
        <v>208</v>
      </c>
      <c r="I122" s="77">
        <v>3.93</v>
      </c>
      <c r="J122" t="s">
        <v>364</v>
      </c>
      <c r="K122" t="s">
        <v>102</v>
      </c>
      <c r="L122" s="78">
        <v>5.0999999999999997E-2</v>
      </c>
      <c r="M122" s="78">
        <v>2.5399999999999999E-2</v>
      </c>
      <c r="N122" s="77">
        <v>15347.51</v>
      </c>
      <c r="O122" s="77">
        <v>123.44</v>
      </c>
      <c r="P122" s="77">
        <v>18.944966344000001</v>
      </c>
      <c r="Q122" s="78">
        <v>5.0000000000000001E-4</v>
      </c>
      <c r="R122" s="78">
        <v>1E-4</v>
      </c>
    </row>
    <row r="123" spans="2:18">
      <c r="B123" t="s">
        <v>3194</v>
      </c>
      <c r="C123" t="s">
        <v>3143</v>
      </c>
      <c r="D123" t="s">
        <v>3224</v>
      </c>
      <c r="E123"/>
      <c r="F123" t="s">
        <v>506</v>
      </c>
      <c r="G123" s="94">
        <v>41422</v>
      </c>
      <c r="H123" t="s">
        <v>208</v>
      </c>
      <c r="I123" s="77">
        <v>3.96</v>
      </c>
      <c r="J123" t="s">
        <v>364</v>
      </c>
      <c r="K123" t="s">
        <v>102</v>
      </c>
      <c r="L123" s="78">
        <v>5.0999999999999997E-2</v>
      </c>
      <c r="M123" s="78">
        <v>2.1299999999999999E-2</v>
      </c>
      <c r="N123" s="77">
        <v>1630.12</v>
      </c>
      <c r="O123" s="77">
        <v>125.78</v>
      </c>
      <c r="P123" s="77">
        <v>2.0503649359999998</v>
      </c>
      <c r="Q123" s="78">
        <v>1E-4</v>
      </c>
      <c r="R123" s="78">
        <v>0</v>
      </c>
    </row>
    <row r="124" spans="2:18">
      <c r="B124" t="s">
        <v>3194</v>
      </c>
      <c r="C124" t="s">
        <v>3143</v>
      </c>
      <c r="D124" t="s">
        <v>3225</v>
      </c>
      <c r="E124"/>
      <c r="F124" t="s">
        <v>506</v>
      </c>
      <c r="G124" s="94">
        <v>42565</v>
      </c>
      <c r="H124" t="s">
        <v>208</v>
      </c>
      <c r="I124" s="77">
        <v>3.94</v>
      </c>
      <c r="J124" t="s">
        <v>364</v>
      </c>
      <c r="K124" t="s">
        <v>102</v>
      </c>
      <c r="L124" s="78">
        <v>5.0999999999999997E-2</v>
      </c>
      <c r="M124" s="78">
        <v>2.5399999999999999E-2</v>
      </c>
      <c r="N124" s="77">
        <v>18733</v>
      </c>
      <c r="O124" s="77">
        <v>123.94</v>
      </c>
      <c r="P124" s="77">
        <v>23.2176802</v>
      </c>
      <c r="Q124" s="78">
        <v>6.9999999999999999E-4</v>
      </c>
      <c r="R124" s="78">
        <v>1E-4</v>
      </c>
    </row>
    <row r="125" spans="2:18">
      <c r="B125" t="s">
        <v>3194</v>
      </c>
      <c r="C125" t="s">
        <v>3143</v>
      </c>
      <c r="D125" t="s">
        <v>3226</v>
      </c>
      <c r="E125"/>
      <c r="F125" t="s">
        <v>506</v>
      </c>
      <c r="G125" s="94">
        <v>40871</v>
      </c>
      <c r="H125" t="s">
        <v>208</v>
      </c>
      <c r="I125" s="77">
        <v>3.94</v>
      </c>
      <c r="J125" t="s">
        <v>364</v>
      </c>
      <c r="K125" t="s">
        <v>102</v>
      </c>
      <c r="L125" s="78">
        <v>5.1900000000000002E-2</v>
      </c>
      <c r="M125" s="78">
        <v>2.5399999999999999E-2</v>
      </c>
      <c r="N125" s="77">
        <v>3700.33</v>
      </c>
      <c r="O125" s="77">
        <v>126.66</v>
      </c>
      <c r="P125" s="77">
        <v>4.6868379779999998</v>
      </c>
      <c r="Q125" s="78">
        <v>1E-4</v>
      </c>
      <c r="R125" s="78">
        <v>0</v>
      </c>
    </row>
    <row r="126" spans="2:18">
      <c r="B126" t="s">
        <v>3194</v>
      </c>
      <c r="C126" t="s">
        <v>3143</v>
      </c>
      <c r="D126" t="s">
        <v>3227</v>
      </c>
      <c r="E126"/>
      <c r="F126" t="s">
        <v>506</v>
      </c>
      <c r="G126" s="94">
        <v>40570</v>
      </c>
      <c r="H126" t="s">
        <v>208</v>
      </c>
      <c r="I126" s="77">
        <v>3.96</v>
      </c>
      <c r="J126" t="s">
        <v>364</v>
      </c>
      <c r="K126" t="s">
        <v>102</v>
      </c>
      <c r="L126" s="78">
        <v>5.0999999999999997E-2</v>
      </c>
      <c r="M126" s="78">
        <v>2.12E-2</v>
      </c>
      <c r="N126" s="77">
        <v>94984.6</v>
      </c>
      <c r="O126" s="77">
        <v>131.21</v>
      </c>
      <c r="P126" s="77">
        <v>124.62929366</v>
      </c>
      <c r="Q126" s="78">
        <v>3.5999999999999999E-3</v>
      </c>
      <c r="R126" s="78">
        <v>4.0000000000000002E-4</v>
      </c>
    </row>
    <row r="127" spans="2:18">
      <c r="B127" t="s">
        <v>3228</v>
      </c>
      <c r="C127" t="s">
        <v>3103</v>
      </c>
      <c r="D127" t="s">
        <v>3229</v>
      </c>
      <c r="E127"/>
      <c r="F127" t="s">
        <v>511</v>
      </c>
      <c r="G127" s="94">
        <v>41423</v>
      </c>
      <c r="H127" t="s">
        <v>150</v>
      </c>
      <c r="I127" s="77">
        <v>2.78</v>
      </c>
      <c r="J127" t="s">
        <v>353</v>
      </c>
      <c r="K127" t="s">
        <v>102</v>
      </c>
      <c r="L127" s="78">
        <v>0.05</v>
      </c>
      <c r="M127" s="78">
        <v>2.1999999999999999E-2</v>
      </c>
      <c r="N127" s="77">
        <v>34890.71</v>
      </c>
      <c r="O127" s="77">
        <v>123.52</v>
      </c>
      <c r="P127" s="77">
        <v>43.097004992000002</v>
      </c>
      <c r="Q127" s="78">
        <v>1.1999999999999999E-3</v>
      </c>
      <c r="R127" s="78">
        <v>1E-4</v>
      </c>
    </row>
    <row r="128" spans="2:18">
      <c r="B128" t="s">
        <v>3228</v>
      </c>
      <c r="C128" t="s">
        <v>3103</v>
      </c>
      <c r="D128" t="s">
        <v>3230</v>
      </c>
      <c r="E128"/>
      <c r="F128" t="s">
        <v>511</v>
      </c>
      <c r="G128" s="94">
        <v>41423</v>
      </c>
      <c r="H128" t="s">
        <v>150</v>
      </c>
      <c r="I128" s="77">
        <v>2.78</v>
      </c>
      <c r="J128" t="s">
        <v>353</v>
      </c>
      <c r="K128" t="s">
        <v>102</v>
      </c>
      <c r="L128" s="78">
        <v>0.05</v>
      </c>
      <c r="M128" s="78">
        <v>2.1999999999999999E-2</v>
      </c>
      <c r="N128" s="77">
        <v>11221.54</v>
      </c>
      <c r="O128" s="77">
        <v>123.52</v>
      </c>
      <c r="P128" s="77">
        <v>13.860846208</v>
      </c>
      <c r="Q128" s="78">
        <v>4.0000000000000002E-4</v>
      </c>
      <c r="R128" s="78">
        <v>0</v>
      </c>
    </row>
    <row r="129" spans="2:18">
      <c r="B129" t="s">
        <v>3228</v>
      </c>
      <c r="C129" t="s">
        <v>3103</v>
      </c>
      <c r="D129" t="s">
        <v>3231</v>
      </c>
      <c r="E129"/>
      <c r="F129" t="s">
        <v>511</v>
      </c>
      <c r="G129" s="94">
        <v>40489</v>
      </c>
      <c r="H129" t="s">
        <v>150</v>
      </c>
      <c r="I129" s="77">
        <v>1.73</v>
      </c>
      <c r="J129" t="s">
        <v>353</v>
      </c>
      <c r="K129" t="s">
        <v>102</v>
      </c>
      <c r="L129" s="78">
        <v>5.7000000000000002E-2</v>
      </c>
      <c r="M129" s="78">
        <v>2.35E-2</v>
      </c>
      <c r="N129" s="77">
        <v>23737.67</v>
      </c>
      <c r="O129" s="77">
        <v>126.03</v>
      </c>
      <c r="P129" s="77">
        <v>29.916585501</v>
      </c>
      <c r="Q129" s="78">
        <v>8.9999999999999998E-4</v>
      </c>
      <c r="R129" s="78">
        <v>1E-4</v>
      </c>
    </row>
    <row r="130" spans="2:18">
      <c r="B130" t="s">
        <v>3228</v>
      </c>
      <c r="C130" t="s">
        <v>3103</v>
      </c>
      <c r="D130" t="s">
        <v>3232</v>
      </c>
      <c r="E130"/>
      <c r="F130" t="s">
        <v>511</v>
      </c>
      <c r="G130" s="94">
        <v>42631</v>
      </c>
      <c r="H130" t="s">
        <v>150</v>
      </c>
      <c r="I130" s="77">
        <v>6.75</v>
      </c>
      <c r="J130" t="s">
        <v>353</v>
      </c>
      <c r="K130" t="s">
        <v>102</v>
      </c>
      <c r="L130" s="78">
        <v>4.1000000000000002E-2</v>
      </c>
      <c r="M130" s="78">
        <v>2.75E-2</v>
      </c>
      <c r="N130" s="77">
        <v>36820.69</v>
      </c>
      <c r="O130" s="77">
        <v>124.25</v>
      </c>
      <c r="P130" s="77">
        <v>45.749707325000003</v>
      </c>
      <c r="Q130" s="78">
        <v>1.2999999999999999E-3</v>
      </c>
      <c r="R130" s="78">
        <v>1E-4</v>
      </c>
    </row>
    <row r="131" spans="2:18">
      <c r="B131" t="s">
        <v>3228</v>
      </c>
      <c r="C131" t="s">
        <v>3103</v>
      </c>
      <c r="D131" t="s">
        <v>3233</v>
      </c>
      <c r="E131"/>
      <c r="F131" t="s">
        <v>511</v>
      </c>
      <c r="G131" s="94">
        <v>42352</v>
      </c>
      <c r="H131" t="s">
        <v>150</v>
      </c>
      <c r="I131" s="77">
        <v>5.0199999999999996</v>
      </c>
      <c r="J131" t="s">
        <v>353</v>
      </c>
      <c r="K131" t="s">
        <v>102</v>
      </c>
      <c r="L131" s="78">
        <v>0.05</v>
      </c>
      <c r="M131" s="78">
        <v>2.5000000000000001E-2</v>
      </c>
      <c r="N131" s="77">
        <v>41306.769999999997</v>
      </c>
      <c r="O131" s="77">
        <v>128.26</v>
      </c>
      <c r="P131" s="77">
        <v>52.980063201999997</v>
      </c>
      <c r="Q131" s="78">
        <v>1.5E-3</v>
      </c>
      <c r="R131" s="78">
        <v>2.0000000000000001E-4</v>
      </c>
    </row>
    <row r="132" spans="2:18">
      <c r="B132" t="s">
        <v>3228</v>
      </c>
      <c r="C132" t="s">
        <v>3103</v>
      </c>
      <c r="D132" t="s">
        <v>3234</v>
      </c>
      <c r="E132"/>
      <c r="F132" t="s">
        <v>511</v>
      </c>
      <c r="G132" s="94">
        <v>42352</v>
      </c>
      <c r="H132" t="s">
        <v>150</v>
      </c>
      <c r="I132" s="77">
        <v>6.8</v>
      </c>
      <c r="J132" t="s">
        <v>353</v>
      </c>
      <c r="K132" t="s">
        <v>102</v>
      </c>
      <c r="L132" s="78">
        <v>4.1000000000000002E-2</v>
      </c>
      <c r="M132" s="78">
        <v>2.4899999999999999E-2</v>
      </c>
      <c r="N132" s="77">
        <v>124079.51</v>
      </c>
      <c r="O132" s="77">
        <v>125.94</v>
      </c>
      <c r="P132" s="77">
        <v>156.26573489399999</v>
      </c>
      <c r="Q132" s="78">
        <v>4.4999999999999997E-3</v>
      </c>
      <c r="R132" s="78">
        <v>5.0000000000000001E-4</v>
      </c>
    </row>
    <row r="133" spans="2:18">
      <c r="B133" t="s">
        <v>3228</v>
      </c>
      <c r="C133" t="s">
        <v>3103</v>
      </c>
      <c r="D133" t="s">
        <v>3235</v>
      </c>
      <c r="E133"/>
      <c r="F133" t="s">
        <v>511</v>
      </c>
      <c r="G133" s="94">
        <v>44223</v>
      </c>
      <c r="H133" t="s">
        <v>150</v>
      </c>
      <c r="I133" s="77">
        <v>12.52</v>
      </c>
      <c r="J133" t="s">
        <v>353</v>
      </c>
      <c r="K133" t="s">
        <v>102</v>
      </c>
      <c r="L133" s="78">
        <v>2.1499999999999998E-2</v>
      </c>
      <c r="M133" s="78">
        <v>3.7100000000000001E-2</v>
      </c>
      <c r="N133" s="77">
        <v>168240.32</v>
      </c>
      <c r="O133" s="77">
        <v>92.33</v>
      </c>
      <c r="P133" s="77">
        <v>155.33628745600001</v>
      </c>
      <c r="Q133" s="78">
        <v>4.4999999999999997E-3</v>
      </c>
      <c r="R133" s="78">
        <v>4.0000000000000002E-4</v>
      </c>
    </row>
    <row r="134" spans="2:18">
      <c r="B134" t="s">
        <v>3236</v>
      </c>
      <c r="C134" t="s">
        <v>3143</v>
      </c>
      <c r="D134" t="s">
        <v>3237</v>
      </c>
      <c r="E134"/>
      <c r="F134" t="s">
        <v>511</v>
      </c>
      <c r="G134" s="94">
        <v>41767</v>
      </c>
      <c r="H134" t="s">
        <v>150</v>
      </c>
      <c r="I134" s="77">
        <v>5.16</v>
      </c>
      <c r="J134" t="s">
        <v>702</v>
      </c>
      <c r="K134" t="s">
        <v>102</v>
      </c>
      <c r="L134" s="78">
        <v>5.3499999999999999E-2</v>
      </c>
      <c r="M134" s="78">
        <v>2.87E-2</v>
      </c>
      <c r="N134" s="77">
        <v>2154.62</v>
      </c>
      <c r="O134" s="77">
        <v>127.24</v>
      </c>
      <c r="P134" s="77">
        <v>2.7415384880000002</v>
      </c>
      <c r="Q134" s="78">
        <v>1E-4</v>
      </c>
      <c r="R134" s="78">
        <v>0</v>
      </c>
    </row>
    <row r="135" spans="2:18">
      <c r="B135" t="s">
        <v>3236</v>
      </c>
      <c r="C135" t="s">
        <v>3143</v>
      </c>
      <c r="D135" t="s">
        <v>3238</v>
      </c>
      <c r="E135"/>
      <c r="F135" t="s">
        <v>511</v>
      </c>
      <c r="G135" s="94">
        <v>41767</v>
      </c>
      <c r="H135" t="s">
        <v>150</v>
      </c>
      <c r="I135" s="77">
        <v>4.49</v>
      </c>
      <c r="J135" t="s">
        <v>702</v>
      </c>
      <c r="K135" t="s">
        <v>102</v>
      </c>
      <c r="L135" s="78">
        <v>5.3499999999999999E-2</v>
      </c>
      <c r="M135" s="78">
        <v>2.47E-2</v>
      </c>
      <c r="N135" s="77">
        <v>2753.13</v>
      </c>
      <c r="O135" s="77">
        <v>127.24</v>
      </c>
      <c r="P135" s="77">
        <v>3.503082612</v>
      </c>
      <c r="Q135" s="78">
        <v>1E-4</v>
      </c>
      <c r="R135" s="78">
        <v>0</v>
      </c>
    </row>
    <row r="136" spans="2:18">
      <c r="B136" t="s">
        <v>3236</v>
      </c>
      <c r="C136" t="s">
        <v>3143</v>
      </c>
      <c r="D136" t="s">
        <v>3239</v>
      </c>
      <c r="E136"/>
      <c r="F136" t="s">
        <v>511</v>
      </c>
      <c r="G136" s="94">
        <v>41281</v>
      </c>
      <c r="H136" t="s">
        <v>150</v>
      </c>
      <c r="I136" s="77">
        <v>4.53</v>
      </c>
      <c r="J136" t="s">
        <v>702</v>
      </c>
      <c r="K136" t="s">
        <v>102</v>
      </c>
      <c r="L136" s="78">
        <v>5.3499999999999999E-2</v>
      </c>
      <c r="M136" s="78">
        <v>1.8599999999999998E-2</v>
      </c>
      <c r="N136" s="77">
        <v>18303.38</v>
      </c>
      <c r="O136" s="77">
        <v>132.66999999999999</v>
      </c>
      <c r="P136" s="77">
        <v>24.283094246000001</v>
      </c>
      <c r="Q136" s="78">
        <v>6.9999999999999999E-4</v>
      </c>
      <c r="R136" s="78">
        <v>1E-4</v>
      </c>
    </row>
    <row r="137" spans="2:18">
      <c r="B137" t="s">
        <v>3236</v>
      </c>
      <c r="C137" t="s">
        <v>3143</v>
      </c>
      <c r="D137" t="s">
        <v>3240</v>
      </c>
      <c r="E137"/>
      <c r="F137" t="s">
        <v>511</v>
      </c>
      <c r="G137" s="94">
        <v>41767</v>
      </c>
      <c r="H137" t="s">
        <v>150</v>
      </c>
      <c r="I137" s="77">
        <v>4.49</v>
      </c>
      <c r="J137" t="s">
        <v>702</v>
      </c>
      <c r="K137" t="s">
        <v>102</v>
      </c>
      <c r="L137" s="78">
        <v>5.3499999999999999E-2</v>
      </c>
      <c r="M137" s="78">
        <v>2.47E-2</v>
      </c>
      <c r="N137" s="77">
        <v>3231.93</v>
      </c>
      <c r="O137" s="77">
        <v>127.24</v>
      </c>
      <c r="P137" s="77">
        <v>4.1123077319999997</v>
      </c>
      <c r="Q137" s="78">
        <v>1E-4</v>
      </c>
      <c r="R137" s="78">
        <v>0</v>
      </c>
    </row>
    <row r="138" spans="2:18">
      <c r="B138" t="s">
        <v>3236</v>
      </c>
      <c r="C138" t="s">
        <v>3143</v>
      </c>
      <c r="D138" t="s">
        <v>3241</v>
      </c>
      <c r="E138"/>
      <c r="F138" t="s">
        <v>511</v>
      </c>
      <c r="G138" s="94">
        <v>41281</v>
      </c>
      <c r="H138" t="s">
        <v>150</v>
      </c>
      <c r="I138" s="77">
        <v>4.53</v>
      </c>
      <c r="J138" t="s">
        <v>702</v>
      </c>
      <c r="K138" t="s">
        <v>102</v>
      </c>
      <c r="L138" s="78">
        <v>5.3499999999999999E-2</v>
      </c>
      <c r="M138" s="78">
        <v>1.8599999999999998E-2</v>
      </c>
      <c r="N138" s="77">
        <v>13184.64</v>
      </c>
      <c r="O138" s="77">
        <v>132.66999999999999</v>
      </c>
      <c r="P138" s="77">
        <v>17.492061887999999</v>
      </c>
      <c r="Q138" s="78">
        <v>5.0000000000000001E-4</v>
      </c>
      <c r="R138" s="78">
        <v>1E-4</v>
      </c>
    </row>
    <row r="139" spans="2:18">
      <c r="B139" t="s">
        <v>3236</v>
      </c>
      <c r="C139" t="s">
        <v>3143</v>
      </c>
      <c r="D139" t="s">
        <v>3242</v>
      </c>
      <c r="E139"/>
      <c r="F139" t="s">
        <v>511</v>
      </c>
      <c r="G139" s="94">
        <v>41767</v>
      </c>
      <c r="H139" t="s">
        <v>150</v>
      </c>
      <c r="I139" s="77">
        <v>4.49</v>
      </c>
      <c r="J139" t="s">
        <v>702</v>
      </c>
      <c r="K139" t="s">
        <v>102</v>
      </c>
      <c r="L139" s="78">
        <v>5.3499999999999999E-2</v>
      </c>
      <c r="M139" s="78">
        <v>2.47E-2</v>
      </c>
      <c r="N139" s="77">
        <v>2632.82</v>
      </c>
      <c r="O139" s="77">
        <v>127.24</v>
      </c>
      <c r="P139" s="77">
        <v>3.3500001679999998</v>
      </c>
      <c r="Q139" s="78">
        <v>1E-4</v>
      </c>
      <c r="R139" s="78">
        <v>0</v>
      </c>
    </row>
    <row r="140" spans="2:18">
      <c r="B140" t="s">
        <v>3236</v>
      </c>
      <c r="C140" t="s">
        <v>3143</v>
      </c>
      <c r="D140" t="s">
        <v>3243</v>
      </c>
      <c r="E140"/>
      <c r="F140" t="s">
        <v>511</v>
      </c>
      <c r="G140" s="94">
        <v>41281</v>
      </c>
      <c r="H140" t="s">
        <v>150</v>
      </c>
      <c r="I140" s="77">
        <v>4.53</v>
      </c>
      <c r="J140" t="s">
        <v>702</v>
      </c>
      <c r="K140" t="s">
        <v>102</v>
      </c>
      <c r="L140" s="78">
        <v>5.3499999999999999E-2</v>
      </c>
      <c r="M140" s="78">
        <v>1.8599999999999998E-2</v>
      </c>
      <c r="N140" s="77">
        <v>15834.49</v>
      </c>
      <c r="O140" s="77">
        <v>132.66999999999999</v>
      </c>
      <c r="P140" s="77">
        <v>21.007617883000002</v>
      </c>
      <c r="Q140" s="78">
        <v>5.9999999999999995E-4</v>
      </c>
      <c r="R140" s="78">
        <v>1E-4</v>
      </c>
    </row>
    <row r="141" spans="2:18">
      <c r="B141" t="s">
        <v>3236</v>
      </c>
      <c r="C141" t="s">
        <v>3143</v>
      </c>
      <c r="D141" t="s">
        <v>3244</v>
      </c>
      <c r="E141"/>
      <c r="F141" t="s">
        <v>511</v>
      </c>
      <c r="G141" s="94">
        <v>41767</v>
      </c>
      <c r="H141" t="s">
        <v>150</v>
      </c>
      <c r="I141" s="77">
        <v>4.49</v>
      </c>
      <c r="J141" t="s">
        <v>702</v>
      </c>
      <c r="K141" t="s">
        <v>102</v>
      </c>
      <c r="L141" s="78">
        <v>5.3499999999999999E-2</v>
      </c>
      <c r="M141" s="78">
        <v>2.47E-2</v>
      </c>
      <c r="N141" s="77">
        <v>2753.13</v>
      </c>
      <c r="O141" s="77">
        <v>127.24</v>
      </c>
      <c r="P141" s="77">
        <v>3.503082612</v>
      </c>
      <c r="Q141" s="78">
        <v>1E-4</v>
      </c>
      <c r="R141" s="78">
        <v>0</v>
      </c>
    </row>
    <row r="142" spans="2:18">
      <c r="B142" t="s">
        <v>3236</v>
      </c>
      <c r="C142" t="s">
        <v>3143</v>
      </c>
      <c r="D142" t="s">
        <v>3245</v>
      </c>
      <c r="E142"/>
      <c r="F142" t="s">
        <v>511</v>
      </c>
      <c r="G142" s="94">
        <v>41269</v>
      </c>
      <c r="H142" t="s">
        <v>150</v>
      </c>
      <c r="I142" s="77">
        <v>4.53</v>
      </c>
      <c r="J142" t="s">
        <v>702</v>
      </c>
      <c r="K142" t="s">
        <v>102</v>
      </c>
      <c r="L142" s="78">
        <v>5.3499999999999999E-2</v>
      </c>
      <c r="M142" s="78">
        <v>1.8499999999999999E-2</v>
      </c>
      <c r="N142" s="77">
        <v>14528.16</v>
      </c>
      <c r="O142" s="77">
        <v>132.72999999999999</v>
      </c>
      <c r="P142" s="77">
        <v>19.283226767999999</v>
      </c>
      <c r="Q142" s="78">
        <v>5.9999999999999995E-4</v>
      </c>
      <c r="R142" s="78">
        <v>1E-4</v>
      </c>
    </row>
    <row r="143" spans="2:18">
      <c r="B143" t="s">
        <v>3236</v>
      </c>
      <c r="C143" t="s">
        <v>3143</v>
      </c>
      <c r="D143" t="s">
        <v>3246</v>
      </c>
      <c r="E143"/>
      <c r="F143" t="s">
        <v>511</v>
      </c>
      <c r="G143" s="94">
        <v>41269</v>
      </c>
      <c r="H143" t="s">
        <v>150</v>
      </c>
      <c r="I143" s="77">
        <v>4.53</v>
      </c>
      <c r="J143" t="s">
        <v>702</v>
      </c>
      <c r="K143" t="s">
        <v>102</v>
      </c>
      <c r="L143" s="78">
        <v>5.3499999999999999E-2</v>
      </c>
      <c r="M143" s="78">
        <v>1.8499999999999999E-2</v>
      </c>
      <c r="N143" s="77">
        <v>13673.56</v>
      </c>
      <c r="O143" s="77">
        <v>132.72999999999999</v>
      </c>
      <c r="P143" s="77">
        <v>18.148916188000001</v>
      </c>
      <c r="Q143" s="78">
        <v>5.0000000000000001E-4</v>
      </c>
      <c r="R143" s="78">
        <v>1E-4</v>
      </c>
    </row>
    <row r="144" spans="2:18">
      <c r="B144" t="s">
        <v>3247</v>
      </c>
      <c r="C144" t="s">
        <v>3103</v>
      </c>
      <c r="D144" t="s">
        <v>3248</v>
      </c>
      <c r="E144"/>
      <c r="F144" t="s">
        <v>511</v>
      </c>
      <c r="G144" s="94">
        <v>42052</v>
      </c>
      <c r="H144" t="s">
        <v>150</v>
      </c>
      <c r="I144" s="77">
        <v>4.13</v>
      </c>
      <c r="J144" t="s">
        <v>702</v>
      </c>
      <c r="K144" t="s">
        <v>102</v>
      </c>
      <c r="L144" s="78">
        <v>2.98E-2</v>
      </c>
      <c r="M144" s="78">
        <v>3.0700000000000002E-2</v>
      </c>
      <c r="N144" s="77">
        <v>40099.769999999997</v>
      </c>
      <c r="O144" s="77">
        <v>111.93</v>
      </c>
      <c r="P144" s="77">
        <v>44.883672560999997</v>
      </c>
      <c r="Q144" s="78">
        <v>1.2999999999999999E-3</v>
      </c>
      <c r="R144" s="78">
        <v>1E-4</v>
      </c>
    </row>
    <row r="145" spans="2:18">
      <c r="B145" t="s">
        <v>3247</v>
      </c>
      <c r="C145" t="s">
        <v>3103</v>
      </c>
      <c r="D145" t="s">
        <v>3249</v>
      </c>
      <c r="E145"/>
      <c r="F145" t="s">
        <v>511</v>
      </c>
      <c r="G145" s="94">
        <v>42054</v>
      </c>
      <c r="H145" t="s">
        <v>150</v>
      </c>
      <c r="I145" s="77">
        <v>4.13</v>
      </c>
      <c r="J145" t="s">
        <v>702</v>
      </c>
      <c r="K145" t="s">
        <v>102</v>
      </c>
      <c r="L145" s="78">
        <v>2.98E-2</v>
      </c>
      <c r="M145" s="78">
        <v>3.0700000000000002E-2</v>
      </c>
      <c r="N145" s="77">
        <v>1134.04</v>
      </c>
      <c r="O145" s="77">
        <v>111.49</v>
      </c>
      <c r="P145" s="77">
        <v>1.2643411959999999</v>
      </c>
      <c r="Q145" s="78">
        <v>0</v>
      </c>
      <c r="R145" s="78">
        <v>0</v>
      </c>
    </row>
    <row r="146" spans="2:18">
      <c r="B146" t="s">
        <v>3250</v>
      </c>
      <c r="C146" t="s">
        <v>3103</v>
      </c>
      <c r="D146" t="s">
        <v>3251</v>
      </c>
      <c r="E146"/>
      <c r="F146" t="s">
        <v>511</v>
      </c>
      <c r="G146" s="94">
        <v>42052</v>
      </c>
      <c r="H146" t="s">
        <v>150</v>
      </c>
      <c r="I146" s="77">
        <v>4.1399999999999997</v>
      </c>
      <c r="J146" t="s">
        <v>702</v>
      </c>
      <c r="K146" t="s">
        <v>102</v>
      </c>
      <c r="L146" s="78">
        <v>2.98E-2</v>
      </c>
      <c r="M146" s="78">
        <v>2.01E-2</v>
      </c>
      <c r="N146" s="77">
        <v>55222.13</v>
      </c>
      <c r="O146" s="77">
        <v>116.81</v>
      </c>
      <c r="P146" s="77">
        <v>64.504970052999994</v>
      </c>
      <c r="Q146" s="78">
        <v>1.9E-3</v>
      </c>
      <c r="R146" s="78">
        <v>2.0000000000000001E-4</v>
      </c>
    </row>
    <row r="147" spans="2:18">
      <c r="B147" t="s">
        <v>3252</v>
      </c>
      <c r="C147" t="s">
        <v>3103</v>
      </c>
      <c r="D147" t="s">
        <v>3253</v>
      </c>
      <c r="E147"/>
      <c r="F147" t="s">
        <v>511</v>
      </c>
      <c r="G147" s="94">
        <v>42052</v>
      </c>
      <c r="H147" t="s">
        <v>150</v>
      </c>
      <c r="I147" s="77">
        <v>4.18</v>
      </c>
      <c r="J147" t="s">
        <v>702</v>
      </c>
      <c r="K147" t="s">
        <v>102</v>
      </c>
      <c r="L147" s="78">
        <v>2.98E-2</v>
      </c>
      <c r="M147" s="78">
        <v>1.9800000000000002E-2</v>
      </c>
      <c r="N147" s="77">
        <v>45481.03</v>
      </c>
      <c r="O147" s="77">
        <v>117</v>
      </c>
      <c r="P147" s="77">
        <v>53.212805099999997</v>
      </c>
      <c r="Q147" s="78">
        <v>1.5E-3</v>
      </c>
      <c r="R147" s="78">
        <v>2.0000000000000001E-4</v>
      </c>
    </row>
    <row r="148" spans="2:18">
      <c r="B148" t="s">
        <v>3254</v>
      </c>
      <c r="C148" t="s">
        <v>3103</v>
      </c>
      <c r="D148" t="s">
        <v>3255</v>
      </c>
      <c r="E148"/>
      <c r="F148" t="s">
        <v>506</v>
      </c>
      <c r="G148" s="94">
        <v>42901</v>
      </c>
      <c r="H148" t="s">
        <v>208</v>
      </c>
      <c r="I148" s="77">
        <v>0.96</v>
      </c>
      <c r="J148" t="s">
        <v>132</v>
      </c>
      <c r="K148" t="s">
        <v>102</v>
      </c>
      <c r="L148" s="78">
        <v>0.04</v>
      </c>
      <c r="M148" s="78">
        <v>6.1100000000000002E-2</v>
      </c>
      <c r="N148" s="77">
        <v>108529.9</v>
      </c>
      <c r="O148" s="77">
        <v>98.28</v>
      </c>
      <c r="P148" s="77">
        <v>106.66318572</v>
      </c>
      <c r="Q148" s="78">
        <v>3.0999999999999999E-3</v>
      </c>
      <c r="R148" s="78">
        <v>2.9999999999999997E-4</v>
      </c>
    </row>
    <row r="149" spans="2:18">
      <c r="B149" s="89" t="s">
        <v>3256</v>
      </c>
      <c r="C149" t="s">
        <v>3103</v>
      </c>
      <c r="D149" t="s">
        <v>3257</v>
      </c>
      <c r="E149"/>
      <c r="F149" t="s">
        <v>322</v>
      </c>
      <c r="G149" s="94">
        <v>43899</v>
      </c>
      <c r="H149" t="s">
        <v>2238</v>
      </c>
      <c r="I149" s="77">
        <v>3.2</v>
      </c>
      <c r="J149" t="s">
        <v>127</v>
      </c>
      <c r="K149" t="s">
        <v>102</v>
      </c>
      <c r="L149" s="78">
        <v>2.3900000000000001E-2</v>
      </c>
      <c r="M149" s="78">
        <v>5.11E-2</v>
      </c>
      <c r="N149" s="77">
        <v>121751.53</v>
      </c>
      <c r="O149" s="77">
        <v>92.95</v>
      </c>
      <c r="P149" s="77">
        <v>113.16804713499999</v>
      </c>
      <c r="Q149" s="78">
        <v>3.3E-3</v>
      </c>
      <c r="R149" s="78">
        <v>2.9999999999999997E-4</v>
      </c>
    </row>
    <row r="150" spans="2:18">
      <c r="B150" s="89" t="s">
        <v>3256</v>
      </c>
      <c r="C150" t="s">
        <v>3103</v>
      </c>
      <c r="D150" t="s">
        <v>3258</v>
      </c>
      <c r="E150"/>
      <c r="F150" t="s">
        <v>322</v>
      </c>
      <c r="G150" s="94">
        <v>43899</v>
      </c>
      <c r="H150" t="s">
        <v>2238</v>
      </c>
      <c r="I150" s="77">
        <v>3.36</v>
      </c>
      <c r="J150" t="s">
        <v>127</v>
      </c>
      <c r="K150" t="s">
        <v>102</v>
      </c>
      <c r="L150" s="78">
        <v>1.2999999999999999E-2</v>
      </c>
      <c r="M150" s="78">
        <v>2.23E-2</v>
      </c>
      <c r="N150" s="77">
        <v>87714.34</v>
      </c>
      <c r="O150" s="77">
        <v>107.57</v>
      </c>
      <c r="P150" s="77">
        <v>94.354315537999994</v>
      </c>
      <c r="Q150" s="78">
        <v>2.7000000000000001E-3</v>
      </c>
      <c r="R150" s="78">
        <v>2.9999999999999997E-4</v>
      </c>
    </row>
    <row r="151" spans="2:18">
      <c r="B151" s="88" t="s">
        <v>3312</v>
      </c>
      <c r="C151" t="s">
        <v>3143</v>
      </c>
      <c r="D151" t="s">
        <v>3259</v>
      </c>
      <c r="E151"/>
      <c r="F151" t="s">
        <v>600</v>
      </c>
      <c r="G151" s="94">
        <v>44592</v>
      </c>
      <c r="H151" t="s">
        <v>150</v>
      </c>
      <c r="I151" s="77">
        <v>11.65</v>
      </c>
      <c r="J151" t="s">
        <v>702</v>
      </c>
      <c r="K151" t="s">
        <v>102</v>
      </c>
      <c r="L151" s="78">
        <v>2.75E-2</v>
      </c>
      <c r="M151" s="78">
        <v>4.0099999999999997E-2</v>
      </c>
      <c r="N151" s="77">
        <v>20760.75</v>
      </c>
      <c r="O151" s="77">
        <v>87.16</v>
      </c>
      <c r="P151" s="77">
        <v>18.0950697</v>
      </c>
      <c r="Q151" s="78">
        <v>5.0000000000000001E-4</v>
      </c>
      <c r="R151" s="78">
        <v>1E-4</v>
      </c>
    </row>
    <row r="152" spans="2:18">
      <c r="B152" t="s">
        <v>3260</v>
      </c>
      <c r="C152" t="s">
        <v>3103</v>
      </c>
      <c r="D152" t="s">
        <v>3261</v>
      </c>
      <c r="E152"/>
      <c r="F152" t="s">
        <v>322</v>
      </c>
      <c r="G152" s="94">
        <v>42978</v>
      </c>
      <c r="H152" t="s">
        <v>2238</v>
      </c>
      <c r="I152" s="77">
        <v>0.89</v>
      </c>
      <c r="J152" t="s">
        <v>127</v>
      </c>
      <c r="K152" t="s">
        <v>102</v>
      </c>
      <c r="L152" s="78">
        <v>2.76E-2</v>
      </c>
      <c r="M152" s="78">
        <v>6.2799999999999995E-2</v>
      </c>
      <c r="N152" s="77">
        <v>44565.1</v>
      </c>
      <c r="O152" s="77">
        <v>97.92</v>
      </c>
      <c r="P152" s="77">
        <v>43.638145919999999</v>
      </c>
      <c r="Q152" s="78">
        <v>1.2999999999999999E-3</v>
      </c>
      <c r="R152" s="78">
        <v>1E-4</v>
      </c>
    </row>
    <row r="153" spans="2:18">
      <c r="B153" t="s">
        <v>3262</v>
      </c>
      <c r="C153" t="s">
        <v>3143</v>
      </c>
      <c r="D153" t="s">
        <v>3263</v>
      </c>
      <c r="E153"/>
      <c r="F153" t="s">
        <v>600</v>
      </c>
      <c r="G153" s="94">
        <v>43138</v>
      </c>
      <c r="H153" t="s">
        <v>150</v>
      </c>
      <c r="I153" s="77">
        <v>7.03</v>
      </c>
      <c r="J153" t="s">
        <v>702</v>
      </c>
      <c r="K153" t="s">
        <v>102</v>
      </c>
      <c r="L153" s="78">
        <v>2.6200000000000001E-2</v>
      </c>
      <c r="M153" s="78">
        <v>3.4599999999999999E-2</v>
      </c>
      <c r="N153" s="77">
        <v>33943.040000000001</v>
      </c>
      <c r="O153" s="77">
        <v>105.92</v>
      </c>
      <c r="P153" s="77">
        <v>35.952467968000001</v>
      </c>
      <c r="Q153" s="78">
        <v>1E-3</v>
      </c>
      <c r="R153" s="78">
        <v>1E-4</v>
      </c>
    </row>
    <row r="154" spans="2:18">
      <c r="B154" t="s">
        <v>3262</v>
      </c>
      <c r="C154" t="s">
        <v>3143</v>
      </c>
      <c r="D154" t="s">
        <v>3264</v>
      </c>
      <c r="E154"/>
      <c r="F154" t="s">
        <v>600</v>
      </c>
      <c r="G154" s="94">
        <v>43227</v>
      </c>
      <c r="H154" t="s">
        <v>150</v>
      </c>
      <c r="I154" s="77">
        <v>7.09</v>
      </c>
      <c r="J154" t="s">
        <v>702</v>
      </c>
      <c r="K154" t="s">
        <v>102</v>
      </c>
      <c r="L154" s="78">
        <v>2.7799999999999998E-2</v>
      </c>
      <c r="M154" s="78">
        <v>3.0200000000000001E-2</v>
      </c>
      <c r="N154" s="77">
        <v>5413.43</v>
      </c>
      <c r="O154" s="77">
        <v>110.54</v>
      </c>
      <c r="P154" s="77">
        <v>5.9840055220000004</v>
      </c>
      <c r="Q154" s="78">
        <v>2.0000000000000001E-4</v>
      </c>
      <c r="R154" s="78">
        <v>0</v>
      </c>
    </row>
    <row r="155" spans="2:18">
      <c r="B155" t="s">
        <v>3262</v>
      </c>
      <c r="C155" t="s">
        <v>3143</v>
      </c>
      <c r="D155" t="s">
        <v>3265</v>
      </c>
      <c r="E155"/>
      <c r="F155" t="s">
        <v>600</v>
      </c>
      <c r="G155" s="94">
        <v>43279</v>
      </c>
      <c r="H155" t="s">
        <v>150</v>
      </c>
      <c r="I155" s="77">
        <v>7.12</v>
      </c>
      <c r="J155" t="s">
        <v>702</v>
      </c>
      <c r="K155" t="s">
        <v>102</v>
      </c>
      <c r="L155" s="78">
        <v>2.7799999999999998E-2</v>
      </c>
      <c r="M155" s="78">
        <v>2.8899999999999999E-2</v>
      </c>
      <c r="N155" s="77">
        <v>6331.18</v>
      </c>
      <c r="O155" s="77">
        <v>110.51</v>
      </c>
      <c r="P155" s="77">
        <v>6.9965870179999996</v>
      </c>
      <c r="Q155" s="78">
        <v>2.0000000000000001E-4</v>
      </c>
      <c r="R155" s="78">
        <v>0</v>
      </c>
    </row>
    <row r="156" spans="2:18">
      <c r="B156" t="s">
        <v>3262</v>
      </c>
      <c r="C156" t="s">
        <v>3143</v>
      </c>
      <c r="D156" t="s">
        <v>3266</v>
      </c>
      <c r="E156"/>
      <c r="F156" t="s">
        <v>600</v>
      </c>
      <c r="G156" s="94">
        <v>43417</v>
      </c>
      <c r="H156" t="s">
        <v>150</v>
      </c>
      <c r="I156" s="77">
        <v>7.06</v>
      </c>
      <c r="J156" t="s">
        <v>702</v>
      </c>
      <c r="K156" t="s">
        <v>102</v>
      </c>
      <c r="L156" s="78">
        <v>3.0800000000000001E-2</v>
      </c>
      <c r="M156" s="78">
        <v>2.9700000000000001E-2</v>
      </c>
      <c r="N156" s="77">
        <v>40380.03</v>
      </c>
      <c r="O156" s="77">
        <v>112</v>
      </c>
      <c r="P156" s="77">
        <v>45.225633600000002</v>
      </c>
      <c r="Q156" s="78">
        <v>1.2999999999999999E-3</v>
      </c>
      <c r="R156" s="78">
        <v>1E-4</v>
      </c>
    </row>
    <row r="157" spans="2:18">
      <c r="B157" t="s">
        <v>3262</v>
      </c>
      <c r="C157" t="s">
        <v>3143</v>
      </c>
      <c r="D157" t="s">
        <v>3267</v>
      </c>
      <c r="E157"/>
      <c r="F157" t="s">
        <v>600</v>
      </c>
      <c r="G157" s="94">
        <v>43321</v>
      </c>
      <c r="H157" t="s">
        <v>150</v>
      </c>
      <c r="I157" s="77">
        <v>7.12</v>
      </c>
      <c r="J157" t="s">
        <v>702</v>
      </c>
      <c r="K157" t="s">
        <v>102</v>
      </c>
      <c r="L157" s="78">
        <v>2.8500000000000001E-2</v>
      </c>
      <c r="M157" s="78">
        <v>2.8500000000000001E-2</v>
      </c>
      <c r="N157" s="77">
        <v>35466.339999999997</v>
      </c>
      <c r="O157" s="77">
        <v>111.36</v>
      </c>
      <c r="P157" s="77">
        <v>39.495316224</v>
      </c>
      <c r="Q157" s="78">
        <v>1.1000000000000001E-3</v>
      </c>
      <c r="R157" s="78">
        <v>1E-4</v>
      </c>
    </row>
    <row r="158" spans="2:18">
      <c r="B158" t="s">
        <v>3262</v>
      </c>
      <c r="C158" t="s">
        <v>3143</v>
      </c>
      <c r="D158" t="s">
        <v>3268</v>
      </c>
      <c r="E158"/>
      <c r="F158" t="s">
        <v>600</v>
      </c>
      <c r="G158" s="94">
        <v>43485</v>
      </c>
      <c r="H158" t="s">
        <v>150</v>
      </c>
      <c r="I158" s="77">
        <v>7.11</v>
      </c>
      <c r="J158" t="s">
        <v>702</v>
      </c>
      <c r="K158" t="s">
        <v>102</v>
      </c>
      <c r="L158" s="78">
        <v>3.0200000000000001E-2</v>
      </c>
      <c r="M158" s="78">
        <v>2.7699999999999999E-2</v>
      </c>
      <c r="N158" s="77">
        <v>51028.18</v>
      </c>
      <c r="O158" s="77">
        <v>113.4</v>
      </c>
      <c r="P158" s="77">
        <v>57.86595612</v>
      </c>
      <c r="Q158" s="78">
        <v>1.6999999999999999E-3</v>
      </c>
      <c r="R158" s="78">
        <v>2.0000000000000001E-4</v>
      </c>
    </row>
    <row r="159" spans="2:18">
      <c r="B159" t="s">
        <v>3262</v>
      </c>
      <c r="C159" t="s">
        <v>3143</v>
      </c>
      <c r="D159" t="s">
        <v>3269</v>
      </c>
      <c r="E159"/>
      <c r="F159" t="s">
        <v>600</v>
      </c>
      <c r="G159" s="94">
        <v>43541</v>
      </c>
      <c r="H159" t="s">
        <v>150</v>
      </c>
      <c r="I159" s="77">
        <v>7.12</v>
      </c>
      <c r="J159" t="s">
        <v>702</v>
      </c>
      <c r="K159" t="s">
        <v>102</v>
      </c>
      <c r="L159" s="78">
        <v>2.7300000000000001E-2</v>
      </c>
      <c r="M159" s="78">
        <v>2.9000000000000001E-2</v>
      </c>
      <c r="N159" s="77">
        <v>4382.03</v>
      </c>
      <c r="O159" s="77">
        <v>110.03</v>
      </c>
      <c r="P159" s="77">
        <v>4.8215476089999996</v>
      </c>
      <c r="Q159" s="78">
        <v>1E-4</v>
      </c>
      <c r="R159" s="78">
        <v>0</v>
      </c>
    </row>
    <row r="160" spans="2:18">
      <c r="B160" t="s">
        <v>3262</v>
      </c>
      <c r="C160" t="s">
        <v>3143</v>
      </c>
      <c r="D160" t="s">
        <v>3270</v>
      </c>
      <c r="E160"/>
      <c r="F160" t="s">
        <v>600</v>
      </c>
      <c r="G160" s="94">
        <v>43613</v>
      </c>
      <c r="H160" t="s">
        <v>150</v>
      </c>
      <c r="I160" s="77">
        <v>7.13</v>
      </c>
      <c r="J160" t="s">
        <v>702</v>
      </c>
      <c r="K160" t="s">
        <v>102</v>
      </c>
      <c r="L160" s="78">
        <v>2.52E-2</v>
      </c>
      <c r="M160" s="78">
        <v>3.04E-2</v>
      </c>
      <c r="N160" s="77">
        <v>13468.1</v>
      </c>
      <c r="O160" s="77">
        <v>106.53</v>
      </c>
      <c r="P160" s="77">
        <v>14.347566929999999</v>
      </c>
      <c r="Q160" s="78">
        <v>4.0000000000000002E-4</v>
      </c>
      <c r="R160" s="78">
        <v>0</v>
      </c>
    </row>
    <row r="161" spans="2:18">
      <c r="B161" t="s">
        <v>3262</v>
      </c>
      <c r="C161" t="s">
        <v>3143</v>
      </c>
      <c r="D161" t="s">
        <v>3271</v>
      </c>
      <c r="E161"/>
      <c r="F161" t="s">
        <v>600</v>
      </c>
      <c r="G161" s="94">
        <v>43657</v>
      </c>
      <c r="H161" t="s">
        <v>150</v>
      </c>
      <c r="I161" s="77">
        <v>7.05</v>
      </c>
      <c r="J161" t="s">
        <v>702</v>
      </c>
      <c r="K161" t="s">
        <v>102</v>
      </c>
      <c r="L161" s="78">
        <v>2.52E-2</v>
      </c>
      <c r="M161" s="78">
        <v>3.4599999999999999E-2</v>
      </c>
      <c r="N161" s="77">
        <v>13287.69</v>
      </c>
      <c r="O161" s="77">
        <v>102.73</v>
      </c>
      <c r="P161" s="77">
        <v>13.650443937</v>
      </c>
      <c r="Q161" s="78">
        <v>4.0000000000000002E-4</v>
      </c>
      <c r="R161" s="78">
        <v>0</v>
      </c>
    </row>
    <row r="162" spans="2:18">
      <c r="B162" t="s">
        <v>3262</v>
      </c>
      <c r="C162" t="s">
        <v>3143</v>
      </c>
      <c r="D162" t="s">
        <v>3272</v>
      </c>
      <c r="E162"/>
      <c r="F162" t="s">
        <v>600</v>
      </c>
      <c r="G162" s="94">
        <v>43779</v>
      </c>
      <c r="H162" t="s">
        <v>150</v>
      </c>
      <c r="I162" s="77">
        <v>7.06</v>
      </c>
      <c r="J162" t="s">
        <v>702</v>
      </c>
      <c r="K162" t="s">
        <v>102</v>
      </c>
      <c r="L162" s="78">
        <v>2.53E-2</v>
      </c>
      <c r="M162" s="78">
        <v>3.4299999999999997E-2</v>
      </c>
      <c r="N162" s="77">
        <v>16458.16</v>
      </c>
      <c r="O162" s="77">
        <v>103.93</v>
      </c>
      <c r="P162" s="77">
        <v>17.104965688</v>
      </c>
      <c r="Q162" s="78">
        <v>5.0000000000000001E-4</v>
      </c>
      <c r="R162" s="78">
        <v>0</v>
      </c>
    </row>
    <row r="163" spans="2:18">
      <c r="B163" t="s">
        <v>3262</v>
      </c>
      <c r="C163" t="s">
        <v>3143</v>
      </c>
      <c r="D163" t="s">
        <v>3273</v>
      </c>
      <c r="E163"/>
      <c r="F163" t="s">
        <v>600</v>
      </c>
      <c r="G163" s="94">
        <v>43835</v>
      </c>
      <c r="H163" t="s">
        <v>150</v>
      </c>
      <c r="I163" s="77">
        <v>7.05</v>
      </c>
      <c r="J163" t="s">
        <v>702</v>
      </c>
      <c r="K163" t="s">
        <v>102</v>
      </c>
      <c r="L163" s="78">
        <v>2.52E-2</v>
      </c>
      <c r="M163" s="78">
        <v>3.4599999999999999E-2</v>
      </c>
      <c r="N163" s="77">
        <v>9164.8799999999992</v>
      </c>
      <c r="O163" s="77">
        <v>103.67</v>
      </c>
      <c r="P163" s="77">
        <v>9.5012310959999997</v>
      </c>
      <c r="Q163" s="78">
        <v>2.9999999999999997E-4</v>
      </c>
      <c r="R163" s="78">
        <v>0</v>
      </c>
    </row>
    <row r="164" spans="2:18">
      <c r="B164" t="s">
        <v>3262</v>
      </c>
      <c r="C164" t="s">
        <v>3143</v>
      </c>
      <c r="D164" t="s">
        <v>3274</v>
      </c>
      <c r="E164"/>
      <c r="F164" t="s">
        <v>600</v>
      </c>
      <c r="G164" s="94">
        <v>44143</v>
      </c>
      <c r="H164" t="s">
        <v>150</v>
      </c>
      <c r="I164" s="77">
        <v>6.57</v>
      </c>
      <c r="J164" t="s">
        <v>702</v>
      </c>
      <c r="K164" t="s">
        <v>102</v>
      </c>
      <c r="L164" s="78">
        <v>2.52E-2</v>
      </c>
      <c r="M164" s="78">
        <v>3.0599999999999999E-2</v>
      </c>
      <c r="N164" s="77">
        <v>53459.98</v>
      </c>
      <c r="O164" s="77">
        <v>107.59</v>
      </c>
      <c r="P164" s="77">
        <v>57.517592481999998</v>
      </c>
      <c r="Q164" s="78">
        <v>1.6999999999999999E-3</v>
      </c>
      <c r="R164" s="78">
        <v>2.0000000000000001E-4</v>
      </c>
    </row>
    <row r="165" spans="2:18">
      <c r="B165" t="s">
        <v>3262</v>
      </c>
      <c r="C165" t="s">
        <v>3143</v>
      </c>
      <c r="D165" t="s">
        <v>3275</v>
      </c>
      <c r="E165"/>
      <c r="F165" t="s">
        <v>600</v>
      </c>
      <c r="G165" s="94">
        <v>44728</v>
      </c>
      <c r="H165" t="s">
        <v>150</v>
      </c>
      <c r="I165" s="77">
        <v>9.48</v>
      </c>
      <c r="J165" t="s">
        <v>702</v>
      </c>
      <c r="K165" t="s">
        <v>102</v>
      </c>
      <c r="L165" s="78">
        <v>2.63E-2</v>
      </c>
      <c r="M165" s="78">
        <v>2.87E-2</v>
      </c>
      <c r="N165" s="77">
        <v>22905.45</v>
      </c>
      <c r="O165" s="77">
        <v>103.17</v>
      </c>
      <c r="P165" s="77">
        <v>23.631552764999999</v>
      </c>
      <c r="Q165" s="78">
        <v>6.9999999999999999E-4</v>
      </c>
      <c r="R165" s="78">
        <v>1E-4</v>
      </c>
    </row>
    <row r="166" spans="2:18">
      <c r="B166" t="s">
        <v>3262</v>
      </c>
      <c r="C166" t="s">
        <v>3143</v>
      </c>
      <c r="D166" t="s">
        <v>3276</v>
      </c>
      <c r="E166"/>
      <c r="F166" t="s">
        <v>600</v>
      </c>
      <c r="G166" s="94">
        <v>44923</v>
      </c>
      <c r="H166" t="s">
        <v>150</v>
      </c>
      <c r="I166" s="77">
        <v>9.19</v>
      </c>
      <c r="J166" t="s">
        <v>702</v>
      </c>
      <c r="K166" t="s">
        <v>102</v>
      </c>
      <c r="L166" s="78">
        <v>3.0800000000000001E-2</v>
      </c>
      <c r="M166" s="78">
        <v>3.3700000000000001E-2</v>
      </c>
      <c r="N166" s="77">
        <v>7454.44</v>
      </c>
      <c r="O166" s="77">
        <v>100.8</v>
      </c>
      <c r="P166" s="77">
        <v>7.5140755199999996</v>
      </c>
      <c r="Q166" s="78">
        <v>2.0000000000000001E-4</v>
      </c>
      <c r="R166" s="78">
        <v>0</v>
      </c>
    </row>
    <row r="167" spans="2:18">
      <c r="B167" t="s">
        <v>3277</v>
      </c>
      <c r="C167" t="s">
        <v>3143</v>
      </c>
      <c r="D167" t="s">
        <v>3278</v>
      </c>
      <c r="E167"/>
      <c r="F167" t="s">
        <v>600</v>
      </c>
      <c r="G167" s="94">
        <v>42935</v>
      </c>
      <c r="H167" t="s">
        <v>150</v>
      </c>
      <c r="I167" s="77">
        <v>7.77</v>
      </c>
      <c r="J167" t="s">
        <v>702</v>
      </c>
      <c r="K167" t="s">
        <v>102</v>
      </c>
      <c r="L167" s="78">
        <v>4.0800000000000003E-2</v>
      </c>
      <c r="M167" s="78">
        <v>3.4700000000000002E-2</v>
      </c>
      <c r="N167" s="77">
        <v>50719.16</v>
      </c>
      <c r="O167" s="77">
        <v>114.67</v>
      </c>
      <c r="P167" s="77">
        <v>58.159660772000002</v>
      </c>
      <c r="Q167" s="78">
        <v>1.6999999999999999E-3</v>
      </c>
      <c r="R167" s="78">
        <v>2.0000000000000001E-4</v>
      </c>
    </row>
    <row r="168" spans="2:18">
      <c r="B168" t="s">
        <v>3277</v>
      </c>
      <c r="C168" t="s">
        <v>3143</v>
      </c>
      <c r="D168" t="s">
        <v>3279</v>
      </c>
      <c r="E168"/>
      <c r="F168" t="s">
        <v>600</v>
      </c>
      <c r="G168" s="94">
        <v>43011</v>
      </c>
      <c r="H168" t="s">
        <v>150</v>
      </c>
      <c r="I168" s="77">
        <v>7.79</v>
      </c>
      <c r="J168" t="s">
        <v>702</v>
      </c>
      <c r="K168" t="s">
        <v>102</v>
      </c>
      <c r="L168" s="78">
        <v>3.9E-2</v>
      </c>
      <c r="M168" s="78">
        <v>3.49E-2</v>
      </c>
      <c r="N168" s="77">
        <v>10828.1</v>
      </c>
      <c r="O168" s="77">
        <v>112.7</v>
      </c>
      <c r="P168" s="77">
        <v>12.203268700000001</v>
      </c>
      <c r="Q168" s="78">
        <v>4.0000000000000002E-4</v>
      </c>
      <c r="R168" s="78">
        <v>0</v>
      </c>
    </row>
    <row r="169" spans="2:18">
      <c r="B169" t="s">
        <v>3277</v>
      </c>
      <c r="C169" t="s">
        <v>3143</v>
      </c>
      <c r="D169" t="s">
        <v>3280</v>
      </c>
      <c r="E169"/>
      <c r="F169" t="s">
        <v>600</v>
      </c>
      <c r="G169" s="94">
        <v>43104</v>
      </c>
      <c r="H169" t="s">
        <v>150</v>
      </c>
      <c r="I169" s="77">
        <v>7.6</v>
      </c>
      <c r="J169" t="s">
        <v>702</v>
      </c>
      <c r="K169" t="s">
        <v>102</v>
      </c>
      <c r="L169" s="78">
        <v>3.8199999999999998E-2</v>
      </c>
      <c r="M169" s="78">
        <v>4.3200000000000002E-2</v>
      </c>
      <c r="N169" s="77">
        <v>19240.36</v>
      </c>
      <c r="O169" s="77">
        <v>105.18</v>
      </c>
      <c r="P169" s="77">
        <v>20.237010647999998</v>
      </c>
      <c r="Q169" s="78">
        <v>5.9999999999999995E-4</v>
      </c>
      <c r="R169" s="78">
        <v>1E-4</v>
      </c>
    </row>
    <row r="170" spans="2:18">
      <c r="B170" t="s">
        <v>3277</v>
      </c>
      <c r="C170" t="s">
        <v>3143</v>
      </c>
      <c r="D170" t="s">
        <v>3281</v>
      </c>
      <c r="E170"/>
      <c r="F170" t="s">
        <v>600</v>
      </c>
      <c r="G170" s="94">
        <v>43194</v>
      </c>
      <c r="H170" t="s">
        <v>150</v>
      </c>
      <c r="I170" s="77">
        <v>7.8</v>
      </c>
      <c r="J170" t="s">
        <v>702</v>
      </c>
      <c r="K170" t="s">
        <v>102</v>
      </c>
      <c r="L170" s="78">
        <v>3.7900000000000003E-2</v>
      </c>
      <c r="M170" s="78">
        <v>3.5499999999999997E-2</v>
      </c>
      <c r="N170" s="77">
        <v>12413.83</v>
      </c>
      <c r="O170" s="77">
        <v>111.44</v>
      </c>
      <c r="P170" s="77">
        <v>13.833972151999999</v>
      </c>
      <c r="Q170" s="78">
        <v>4.0000000000000002E-4</v>
      </c>
      <c r="R170" s="78">
        <v>0</v>
      </c>
    </row>
    <row r="171" spans="2:18">
      <c r="B171" t="s">
        <v>3277</v>
      </c>
      <c r="C171" t="s">
        <v>3143</v>
      </c>
      <c r="D171" t="s">
        <v>3282</v>
      </c>
      <c r="E171"/>
      <c r="F171" t="s">
        <v>600</v>
      </c>
      <c r="G171" s="94">
        <v>43285</v>
      </c>
      <c r="H171" t="s">
        <v>150</v>
      </c>
      <c r="I171" s="77">
        <v>7.75</v>
      </c>
      <c r="J171" t="s">
        <v>702</v>
      </c>
      <c r="K171" t="s">
        <v>102</v>
      </c>
      <c r="L171" s="78">
        <v>4.0099999999999997E-2</v>
      </c>
      <c r="M171" s="78">
        <v>3.56E-2</v>
      </c>
      <c r="N171" s="77">
        <v>16560.900000000001</v>
      </c>
      <c r="O171" s="77">
        <v>111.96</v>
      </c>
      <c r="P171" s="77">
        <v>18.541583639999999</v>
      </c>
      <c r="Q171" s="78">
        <v>5.0000000000000001E-4</v>
      </c>
      <c r="R171" s="78">
        <v>1E-4</v>
      </c>
    </row>
    <row r="172" spans="2:18">
      <c r="B172" t="s">
        <v>3277</v>
      </c>
      <c r="C172" t="s">
        <v>3143</v>
      </c>
      <c r="D172" t="s">
        <v>3283</v>
      </c>
      <c r="E172"/>
      <c r="F172" t="s">
        <v>600</v>
      </c>
      <c r="G172" s="94">
        <v>43377</v>
      </c>
      <c r="H172" t="s">
        <v>150</v>
      </c>
      <c r="I172" s="77">
        <v>7.73</v>
      </c>
      <c r="J172" t="s">
        <v>702</v>
      </c>
      <c r="K172" t="s">
        <v>102</v>
      </c>
      <c r="L172" s="78">
        <v>3.9699999999999999E-2</v>
      </c>
      <c r="M172" s="78">
        <v>3.7199999999999997E-2</v>
      </c>
      <c r="N172" s="77">
        <v>33110.58</v>
      </c>
      <c r="O172" s="77">
        <v>110.02</v>
      </c>
      <c r="P172" s="77">
        <v>36.428260115999997</v>
      </c>
      <c r="Q172" s="78">
        <v>1.1000000000000001E-3</v>
      </c>
      <c r="R172" s="78">
        <v>1E-4</v>
      </c>
    </row>
    <row r="173" spans="2:18">
      <c r="B173" t="s">
        <v>3277</v>
      </c>
      <c r="C173" t="s">
        <v>3143</v>
      </c>
      <c r="D173" t="s">
        <v>3284</v>
      </c>
      <c r="E173"/>
      <c r="F173" t="s">
        <v>600</v>
      </c>
      <c r="G173" s="94">
        <v>43469</v>
      </c>
      <c r="H173" t="s">
        <v>150</v>
      </c>
      <c r="I173" s="77">
        <v>7.81</v>
      </c>
      <c r="J173" t="s">
        <v>702</v>
      </c>
      <c r="K173" t="s">
        <v>102</v>
      </c>
      <c r="L173" s="78">
        <v>4.1700000000000001E-2</v>
      </c>
      <c r="M173" s="78">
        <v>3.2099999999999997E-2</v>
      </c>
      <c r="N173" s="77">
        <v>23389.53</v>
      </c>
      <c r="O173" s="77">
        <v>115.99</v>
      </c>
      <c r="P173" s="77">
        <v>27.129515847</v>
      </c>
      <c r="Q173" s="78">
        <v>8.0000000000000004E-4</v>
      </c>
      <c r="R173" s="78">
        <v>1E-4</v>
      </c>
    </row>
    <row r="174" spans="2:18">
      <c r="B174" t="s">
        <v>3277</v>
      </c>
      <c r="C174" t="s">
        <v>3143</v>
      </c>
      <c r="D174" t="s">
        <v>3285</v>
      </c>
      <c r="E174"/>
      <c r="F174" t="s">
        <v>600</v>
      </c>
      <c r="G174" s="94">
        <v>43559</v>
      </c>
      <c r="H174" t="s">
        <v>150</v>
      </c>
      <c r="I174" s="77">
        <v>7.82</v>
      </c>
      <c r="J174" t="s">
        <v>702</v>
      </c>
      <c r="K174" t="s">
        <v>102</v>
      </c>
      <c r="L174" s="78">
        <v>3.7199999999999997E-2</v>
      </c>
      <c r="M174" s="78">
        <v>3.5000000000000003E-2</v>
      </c>
      <c r="N174" s="77">
        <v>55538.76</v>
      </c>
      <c r="O174" s="77">
        <v>109.96</v>
      </c>
      <c r="P174" s="77">
        <v>61.070420495999997</v>
      </c>
      <c r="Q174" s="78">
        <v>1.8E-3</v>
      </c>
      <c r="R174" s="78">
        <v>2.0000000000000001E-4</v>
      </c>
    </row>
    <row r="175" spans="2:18">
      <c r="B175" t="s">
        <v>3277</v>
      </c>
      <c r="C175" t="s">
        <v>3143</v>
      </c>
      <c r="D175" t="s">
        <v>3286</v>
      </c>
      <c r="E175"/>
      <c r="F175" t="s">
        <v>600</v>
      </c>
      <c r="G175" s="94">
        <v>43742</v>
      </c>
      <c r="H175" t="s">
        <v>150</v>
      </c>
      <c r="I175" s="77">
        <v>7.69</v>
      </c>
      <c r="J175" t="s">
        <v>702</v>
      </c>
      <c r="K175" t="s">
        <v>102</v>
      </c>
      <c r="L175" s="78">
        <v>3.1E-2</v>
      </c>
      <c r="M175" s="78">
        <v>4.53E-2</v>
      </c>
      <c r="N175" s="77">
        <v>64658.92</v>
      </c>
      <c r="O175" s="77">
        <v>96.1</v>
      </c>
      <c r="P175" s="77">
        <v>62.137222119999997</v>
      </c>
      <c r="Q175" s="78">
        <v>1.8E-3</v>
      </c>
      <c r="R175" s="78">
        <v>2.0000000000000001E-4</v>
      </c>
    </row>
    <row r="176" spans="2:18">
      <c r="B176" t="s">
        <v>3277</v>
      </c>
      <c r="C176" t="s">
        <v>3143</v>
      </c>
      <c r="D176" t="s">
        <v>3287</v>
      </c>
      <c r="E176"/>
      <c r="F176" t="s">
        <v>600</v>
      </c>
      <c r="G176" s="94">
        <v>43924</v>
      </c>
      <c r="H176" t="s">
        <v>150</v>
      </c>
      <c r="I176" s="77">
        <v>8.07</v>
      </c>
      <c r="J176" t="s">
        <v>702</v>
      </c>
      <c r="K176" t="s">
        <v>102</v>
      </c>
      <c r="L176" s="78">
        <v>3.1399999999999997E-2</v>
      </c>
      <c r="M176" s="78">
        <v>2.9100000000000001E-2</v>
      </c>
      <c r="N176" s="77">
        <v>13155.06</v>
      </c>
      <c r="O176" s="77">
        <v>109.78</v>
      </c>
      <c r="P176" s="77">
        <v>14.441624868</v>
      </c>
      <c r="Q176" s="78">
        <v>4.0000000000000002E-4</v>
      </c>
      <c r="R176" s="78">
        <v>0</v>
      </c>
    </row>
    <row r="177" spans="2:18">
      <c r="B177" t="s">
        <v>3277</v>
      </c>
      <c r="C177" t="s">
        <v>3143</v>
      </c>
      <c r="D177" t="s">
        <v>3288</v>
      </c>
      <c r="E177"/>
      <c r="F177" t="s">
        <v>600</v>
      </c>
      <c r="G177" s="94">
        <v>44015</v>
      </c>
      <c r="H177" t="s">
        <v>150</v>
      </c>
      <c r="I177" s="77">
        <v>7.79</v>
      </c>
      <c r="J177" t="s">
        <v>702</v>
      </c>
      <c r="K177" t="s">
        <v>102</v>
      </c>
      <c r="L177" s="78">
        <v>3.1E-2</v>
      </c>
      <c r="M177" s="78">
        <v>4.0599999999999997E-2</v>
      </c>
      <c r="N177" s="77">
        <v>10844.78</v>
      </c>
      <c r="O177" s="77">
        <v>100.38</v>
      </c>
      <c r="P177" s="77">
        <v>10.885990164000001</v>
      </c>
      <c r="Q177" s="78">
        <v>2.9999999999999997E-4</v>
      </c>
      <c r="R177" s="78">
        <v>0</v>
      </c>
    </row>
    <row r="178" spans="2:18">
      <c r="B178" t="s">
        <v>3277</v>
      </c>
      <c r="C178" t="s">
        <v>3143</v>
      </c>
      <c r="D178" t="s">
        <v>3289</v>
      </c>
      <c r="E178"/>
      <c r="F178" t="s">
        <v>600</v>
      </c>
      <c r="G178" s="94">
        <v>44108</v>
      </c>
      <c r="H178" t="s">
        <v>150</v>
      </c>
      <c r="I178" s="77">
        <v>7.69</v>
      </c>
      <c r="J178" t="s">
        <v>702</v>
      </c>
      <c r="K178" t="s">
        <v>102</v>
      </c>
      <c r="L178" s="78">
        <v>3.1E-2</v>
      </c>
      <c r="M178" s="78">
        <v>4.4999999999999998E-2</v>
      </c>
      <c r="N178" s="77">
        <v>17590.28</v>
      </c>
      <c r="O178" s="77">
        <v>97.07</v>
      </c>
      <c r="P178" s="77">
        <v>17.074884795999999</v>
      </c>
      <c r="Q178" s="78">
        <v>5.0000000000000001E-4</v>
      </c>
      <c r="R178" s="78">
        <v>0</v>
      </c>
    </row>
    <row r="179" spans="2:18">
      <c r="B179" t="s">
        <v>3277</v>
      </c>
      <c r="C179" t="s">
        <v>3143</v>
      </c>
      <c r="D179" t="s">
        <v>3290</v>
      </c>
      <c r="E179"/>
      <c r="F179" t="s">
        <v>600</v>
      </c>
      <c r="G179" s="94">
        <v>44200</v>
      </c>
      <c r="H179" t="s">
        <v>150</v>
      </c>
      <c r="I179" s="77">
        <v>7.6</v>
      </c>
      <c r="J179" t="s">
        <v>702</v>
      </c>
      <c r="K179" t="s">
        <v>102</v>
      </c>
      <c r="L179" s="78">
        <v>3.1E-2</v>
      </c>
      <c r="M179" s="78">
        <v>4.8800000000000003E-2</v>
      </c>
      <c r="N179" s="77">
        <v>9126.07</v>
      </c>
      <c r="O179" s="77">
        <v>94.43</v>
      </c>
      <c r="P179" s="77">
        <v>8.6177479009999995</v>
      </c>
      <c r="Q179" s="78">
        <v>2.0000000000000001E-4</v>
      </c>
      <c r="R179" s="78">
        <v>0</v>
      </c>
    </row>
    <row r="180" spans="2:18">
      <c r="B180" t="s">
        <v>3277</v>
      </c>
      <c r="C180" t="s">
        <v>3143</v>
      </c>
      <c r="D180" t="s">
        <v>3291</v>
      </c>
      <c r="E180"/>
      <c r="F180" t="s">
        <v>600</v>
      </c>
      <c r="G180" s="94">
        <v>44290</v>
      </c>
      <c r="H180" t="s">
        <v>150</v>
      </c>
      <c r="I180" s="77">
        <v>7.54</v>
      </c>
      <c r="J180" t="s">
        <v>702</v>
      </c>
      <c r="K180" t="s">
        <v>102</v>
      </c>
      <c r="L180" s="78">
        <v>3.1E-2</v>
      </c>
      <c r="M180" s="78">
        <v>5.1299999999999998E-2</v>
      </c>
      <c r="N180" s="77">
        <v>17528.88</v>
      </c>
      <c r="O180" s="77">
        <v>92.63</v>
      </c>
      <c r="P180" s="77">
        <v>16.237001544000002</v>
      </c>
      <c r="Q180" s="78">
        <v>5.0000000000000001E-4</v>
      </c>
      <c r="R180" s="78">
        <v>0</v>
      </c>
    </row>
    <row r="181" spans="2:18">
      <c r="B181" t="s">
        <v>3277</v>
      </c>
      <c r="C181" t="s">
        <v>3143</v>
      </c>
      <c r="D181" t="s">
        <v>3292</v>
      </c>
      <c r="E181"/>
      <c r="F181" t="s">
        <v>600</v>
      </c>
      <c r="G181" s="94">
        <v>44496</v>
      </c>
      <c r="H181" t="s">
        <v>150</v>
      </c>
      <c r="I181" s="77">
        <v>7.06</v>
      </c>
      <c r="J181" t="s">
        <v>702</v>
      </c>
      <c r="K181" t="s">
        <v>102</v>
      </c>
      <c r="L181" s="78">
        <v>3.1E-2</v>
      </c>
      <c r="M181" s="78">
        <v>7.2400000000000006E-2</v>
      </c>
      <c r="N181" s="77">
        <v>19636.099999999999</v>
      </c>
      <c r="O181" s="77">
        <v>78.349999999999994</v>
      </c>
      <c r="P181" s="77">
        <v>15.38488435</v>
      </c>
      <c r="Q181" s="78">
        <v>4.0000000000000002E-4</v>
      </c>
      <c r="R181" s="78">
        <v>0</v>
      </c>
    </row>
    <row r="182" spans="2:18">
      <c r="B182" t="s">
        <v>3277</v>
      </c>
      <c r="C182" t="s">
        <v>3143</v>
      </c>
      <c r="D182" t="s">
        <v>3293</v>
      </c>
      <c r="E182"/>
      <c r="F182" t="s">
        <v>600</v>
      </c>
      <c r="G182" s="94">
        <v>44615</v>
      </c>
      <c r="H182" t="s">
        <v>150</v>
      </c>
      <c r="I182" s="77">
        <v>7.3</v>
      </c>
      <c r="J182" t="s">
        <v>702</v>
      </c>
      <c r="K182" t="s">
        <v>102</v>
      </c>
      <c r="L182" s="78">
        <v>3.1E-2</v>
      </c>
      <c r="M182" s="78">
        <v>6.1800000000000001E-2</v>
      </c>
      <c r="N182" s="77">
        <v>23836.43</v>
      </c>
      <c r="O182" s="77">
        <v>83.71</v>
      </c>
      <c r="P182" s="77">
        <v>19.953475553000001</v>
      </c>
      <c r="Q182" s="78">
        <v>5.9999999999999995E-4</v>
      </c>
      <c r="R182" s="78">
        <v>1E-4</v>
      </c>
    </row>
    <row r="183" spans="2:18">
      <c r="B183" t="s">
        <v>3277</v>
      </c>
      <c r="C183" t="s">
        <v>3143</v>
      </c>
      <c r="D183" t="s">
        <v>3294</v>
      </c>
      <c r="E183"/>
      <c r="F183" t="s">
        <v>600</v>
      </c>
      <c r="G183" s="94">
        <v>44753</v>
      </c>
      <c r="H183" t="s">
        <v>150</v>
      </c>
      <c r="I183" s="77">
        <v>7.8</v>
      </c>
      <c r="J183" t="s">
        <v>702</v>
      </c>
      <c r="K183" t="s">
        <v>102</v>
      </c>
      <c r="L183" s="78">
        <v>3.2599999999999997E-2</v>
      </c>
      <c r="M183" s="78">
        <v>3.9E-2</v>
      </c>
      <c r="N183" s="77">
        <v>35187.120000000003</v>
      </c>
      <c r="O183" s="77">
        <v>97.39</v>
      </c>
      <c r="P183" s="77">
        <v>34.268736167999997</v>
      </c>
      <c r="Q183" s="78">
        <v>1E-3</v>
      </c>
      <c r="R183" s="78">
        <v>1E-4</v>
      </c>
    </row>
    <row r="184" spans="2:18">
      <c r="B184" t="s">
        <v>3277</v>
      </c>
      <c r="C184" t="s">
        <v>3143</v>
      </c>
      <c r="D184" t="s">
        <v>3295</v>
      </c>
      <c r="E184"/>
      <c r="F184" t="s">
        <v>600</v>
      </c>
      <c r="G184" s="94">
        <v>44959</v>
      </c>
      <c r="H184" t="s">
        <v>150</v>
      </c>
      <c r="I184" s="77">
        <v>7.65</v>
      </c>
      <c r="J184" t="s">
        <v>702</v>
      </c>
      <c r="K184" t="s">
        <v>102</v>
      </c>
      <c r="L184" s="78">
        <v>3.8100000000000002E-2</v>
      </c>
      <c r="M184" s="78">
        <v>4.1200000000000001E-2</v>
      </c>
      <c r="N184" s="77">
        <v>17026.02</v>
      </c>
      <c r="O184" s="77">
        <v>97.78</v>
      </c>
      <c r="P184" s="77">
        <v>16.648042356000001</v>
      </c>
      <c r="Q184" s="78">
        <v>5.0000000000000001E-4</v>
      </c>
      <c r="R184" s="78">
        <v>0</v>
      </c>
    </row>
    <row r="185" spans="2:18">
      <c r="B185" t="s">
        <v>3296</v>
      </c>
      <c r="C185" t="s">
        <v>3143</v>
      </c>
      <c r="D185" t="s">
        <v>3297</v>
      </c>
      <c r="E185"/>
      <c r="F185" t="s">
        <v>600</v>
      </c>
      <c r="G185" s="94">
        <v>45015</v>
      </c>
      <c r="H185" t="s">
        <v>150</v>
      </c>
      <c r="I185" s="77">
        <v>5.3</v>
      </c>
      <c r="J185" t="s">
        <v>364</v>
      </c>
      <c r="K185" t="s">
        <v>102</v>
      </c>
      <c r="L185" s="78">
        <v>4.4999999999999998E-2</v>
      </c>
      <c r="M185" s="78">
        <v>3.39E-2</v>
      </c>
      <c r="N185" s="77">
        <v>223223.56</v>
      </c>
      <c r="O185" s="77">
        <v>106.45</v>
      </c>
      <c r="P185" s="77">
        <v>237.62147962</v>
      </c>
      <c r="Q185" s="78">
        <v>6.8999999999999999E-3</v>
      </c>
      <c r="R185" s="78">
        <v>6.9999999999999999E-4</v>
      </c>
    </row>
    <row r="186" spans="2:18">
      <c r="B186" t="s">
        <v>3298</v>
      </c>
      <c r="C186" t="s">
        <v>3143</v>
      </c>
      <c r="D186" t="s">
        <v>3299</v>
      </c>
      <c r="E186"/>
      <c r="F186" t="s">
        <v>593</v>
      </c>
      <c r="G186" s="94">
        <v>43801</v>
      </c>
      <c r="H186" t="s">
        <v>208</v>
      </c>
      <c r="I186" s="77">
        <v>4.5599999999999996</v>
      </c>
      <c r="J186" t="s">
        <v>364</v>
      </c>
      <c r="K186" t="s">
        <v>110</v>
      </c>
      <c r="L186" s="78">
        <v>2.3599999999999999E-2</v>
      </c>
      <c r="M186" s="78">
        <v>5.8999999999999997E-2</v>
      </c>
      <c r="N186" s="77">
        <v>185529.85</v>
      </c>
      <c r="O186" s="77">
        <v>85.87</v>
      </c>
      <c r="P186" s="77">
        <v>642.57903248531295</v>
      </c>
      <c r="Q186" s="78">
        <v>1.8499999999999999E-2</v>
      </c>
      <c r="R186" s="78">
        <v>1.9E-3</v>
      </c>
    </row>
    <row r="187" spans="2:18">
      <c r="B187" t="s">
        <v>3300</v>
      </c>
      <c r="C187" t="s">
        <v>3143</v>
      </c>
      <c r="D187" t="s">
        <v>3301</v>
      </c>
      <c r="E187"/>
      <c r="F187" t="s">
        <v>600</v>
      </c>
      <c r="G187" s="94">
        <v>44074</v>
      </c>
      <c r="H187" t="s">
        <v>150</v>
      </c>
      <c r="I187" s="77">
        <v>8.94</v>
      </c>
      <c r="J187" t="s">
        <v>702</v>
      </c>
      <c r="K187" t="s">
        <v>102</v>
      </c>
      <c r="L187" s="78">
        <v>2.35E-2</v>
      </c>
      <c r="M187" s="78">
        <v>3.78E-2</v>
      </c>
      <c r="N187" s="77">
        <v>96645.61</v>
      </c>
      <c r="O187" s="77">
        <v>97.49</v>
      </c>
      <c r="P187" s="77">
        <v>94.219805188999999</v>
      </c>
      <c r="Q187" s="78">
        <v>2.7000000000000001E-3</v>
      </c>
      <c r="R187" s="78">
        <v>2.9999999999999997E-4</v>
      </c>
    </row>
    <row r="188" spans="2:18">
      <c r="B188" t="s">
        <v>3300</v>
      </c>
      <c r="C188" t="s">
        <v>3143</v>
      </c>
      <c r="D188" t="s">
        <v>3302</v>
      </c>
      <c r="E188"/>
      <c r="F188" t="s">
        <v>600</v>
      </c>
      <c r="G188" s="94">
        <v>44189</v>
      </c>
      <c r="H188" t="s">
        <v>150</v>
      </c>
      <c r="I188" s="77">
        <v>8.84</v>
      </c>
      <c r="J188" t="s">
        <v>702</v>
      </c>
      <c r="K188" t="s">
        <v>102</v>
      </c>
      <c r="L188" s="78">
        <v>2.47E-2</v>
      </c>
      <c r="M188" s="78">
        <v>4.0300000000000002E-2</v>
      </c>
      <c r="N188" s="77">
        <v>12087.26</v>
      </c>
      <c r="O188" s="77">
        <v>96.54</v>
      </c>
      <c r="P188" s="77">
        <v>11.669040804</v>
      </c>
      <c r="Q188" s="78">
        <v>2.9999999999999997E-4</v>
      </c>
      <c r="R188" s="78">
        <v>0</v>
      </c>
    </row>
    <row r="189" spans="2:18">
      <c r="B189" t="s">
        <v>3300</v>
      </c>
      <c r="C189" t="s">
        <v>3143</v>
      </c>
      <c r="D189" t="s">
        <v>3303</v>
      </c>
      <c r="E189"/>
      <c r="F189" t="s">
        <v>600</v>
      </c>
      <c r="G189" s="94">
        <v>44322</v>
      </c>
      <c r="H189" t="s">
        <v>150</v>
      </c>
      <c r="I189" s="77">
        <v>8.7100000000000009</v>
      </c>
      <c r="J189" t="s">
        <v>702</v>
      </c>
      <c r="K189" t="s">
        <v>102</v>
      </c>
      <c r="L189" s="78">
        <v>2.5600000000000001E-2</v>
      </c>
      <c r="M189" s="78">
        <v>4.41E-2</v>
      </c>
      <c r="N189" s="77">
        <v>55629.97</v>
      </c>
      <c r="O189" s="77">
        <v>93.65</v>
      </c>
      <c r="P189" s="77">
        <v>52.097466904999997</v>
      </c>
      <c r="Q189" s="78">
        <v>1.5E-3</v>
      </c>
      <c r="R189" s="78">
        <v>2.0000000000000001E-4</v>
      </c>
    </row>
    <row r="190" spans="2:18">
      <c r="B190" t="s">
        <v>3300</v>
      </c>
      <c r="C190" t="s">
        <v>3143</v>
      </c>
      <c r="D190" t="s">
        <v>3304</v>
      </c>
      <c r="E190"/>
      <c r="F190" t="s">
        <v>600</v>
      </c>
      <c r="G190" s="94">
        <v>44418</v>
      </c>
      <c r="H190" t="s">
        <v>150</v>
      </c>
      <c r="I190" s="77">
        <v>8.84</v>
      </c>
      <c r="J190" t="s">
        <v>702</v>
      </c>
      <c r="K190" t="s">
        <v>102</v>
      </c>
      <c r="L190" s="78">
        <v>2.2700000000000001E-2</v>
      </c>
      <c r="M190" s="78">
        <v>4.2200000000000001E-2</v>
      </c>
      <c r="N190" s="77">
        <v>55479.66</v>
      </c>
      <c r="O190" s="77">
        <v>91.78</v>
      </c>
      <c r="P190" s="77">
        <v>50.919231947999997</v>
      </c>
      <c r="Q190" s="78">
        <v>1.5E-3</v>
      </c>
      <c r="R190" s="78">
        <v>1E-4</v>
      </c>
    </row>
    <row r="191" spans="2:18">
      <c r="B191" t="s">
        <v>3300</v>
      </c>
      <c r="C191" t="s">
        <v>3143</v>
      </c>
      <c r="D191" t="s">
        <v>3305</v>
      </c>
      <c r="E191"/>
      <c r="F191" t="s">
        <v>600</v>
      </c>
      <c r="G191" s="94">
        <v>44530</v>
      </c>
      <c r="H191" t="s">
        <v>150</v>
      </c>
      <c r="I191" s="77">
        <v>8.89</v>
      </c>
      <c r="J191" t="s">
        <v>702</v>
      </c>
      <c r="K191" t="s">
        <v>102</v>
      </c>
      <c r="L191" s="78">
        <v>1.7899999999999999E-2</v>
      </c>
      <c r="M191" s="78">
        <v>4.4900000000000002E-2</v>
      </c>
      <c r="N191" s="77">
        <v>45770.94</v>
      </c>
      <c r="O191" s="77">
        <v>84.6</v>
      </c>
      <c r="P191" s="77">
        <v>38.722215239999997</v>
      </c>
      <c r="Q191" s="78">
        <v>1.1000000000000001E-3</v>
      </c>
      <c r="R191" s="78">
        <v>1E-4</v>
      </c>
    </row>
    <row r="192" spans="2:18">
      <c r="B192" t="s">
        <v>3300</v>
      </c>
      <c r="C192" t="s">
        <v>3143</v>
      </c>
      <c r="D192" t="s">
        <v>3306</v>
      </c>
      <c r="E192"/>
      <c r="F192" t="s">
        <v>600</v>
      </c>
      <c r="G192" s="94">
        <v>44612</v>
      </c>
      <c r="H192" t="s">
        <v>150</v>
      </c>
      <c r="I192" s="77">
        <v>8.7100000000000009</v>
      </c>
      <c r="J192" t="s">
        <v>702</v>
      </c>
      <c r="K192" t="s">
        <v>102</v>
      </c>
      <c r="L192" s="78">
        <v>2.3599999999999999E-2</v>
      </c>
      <c r="M192" s="78">
        <v>4.5999999999999999E-2</v>
      </c>
      <c r="N192" s="77">
        <v>53600.43</v>
      </c>
      <c r="O192" s="77">
        <v>88.48</v>
      </c>
      <c r="P192" s="77">
        <v>47.425660464000003</v>
      </c>
      <c r="Q192" s="78">
        <v>1.4E-3</v>
      </c>
      <c r="R192" s="78">
        <v>1E-4</v>
      </c>
    </row>
    <row r="193" spans="2:18">
      <c r="B193" t="s">
        <v>3300</v>
      </c>
      <c r="C193" t="s">
        <v>3143</v>
      </c>
      <c r="D193" t="s">
        <v>3307</v>
      </c>
      <c r="E193"/>
      <c r="F193" t="s">
        <v>600</v>
      </c>
      <c r="G193" s="94">
        <v>44662</v>
      </c>
      <c r="H193" t="s">
        <v>150</v>
      </c>
      <c r="I193" s="77">
        <v>8.76</v>
      </c>
      <c r="J193" t="s">
        <v>702</v>
      </c>
      <c r="K193" t="s">
        <v>102</v>
      </c>
      <c r="L193" s="78">
        <v>2.4E-2</v>
      </c>
      <c r="M193" s="78">
        <v>4.3900000000000002E-2</v>
      </c>
      <c r="N193" s="77">
        <v>61040.58</v>
      </c>
      <c r="O193" s="77">
        <v>89.78</v>
      </c>
      <c r="P193" s="77">
        <v>54.802232724</v>
      </c>
      <c r="Q193" s="78">
        <v>1.6000000000000001E-3</v>
      </c>
      <c r="R193" s="78">
        <v>2.0000000000000001E-4</v>
      </c>
    </row>
    <row r="194" spans="2:18">
      <c r="B194" t="s">
        <v>3308</v>
      </c>
      <c r="C194" t="s">
        <v>3143</v>
      </c>
      <c r="D194" t="s">
        <v>3309</v>
      </c>
      <c r="E194"/>
      <c r="F194" t="s">
        <v>593</v>
      </c>
      <c r="G194" s="94">
        <v>44376</v>
      </c>
      <c r="H194" t="s">
        <v>208</v>
      </c>
      <c r="I194" s="77">
        <v>4.7300000000000004</v>
      </c>
      <c r="J194" t="s">
        <v>127</v>
      </c>
      <c r="K194" t="s">
        <v>102</v>
      </c>
      <c r="L194" s="78">
        <v>7.3999999999999996E-2</v>
      </c>
      <c r="M194" s="78">
        <v>8.1699999999999995E-2</v>
      </c>
      <c r="N194" s="77">
        <v>1117571.97</v>
      </c>
      <c r="O194" s="77">
        <v>99.3</v>
      </c>
      <c r="P194" s="77">
        <v>1109.7489662099999</v>
      </c>
      <c r="Q194" s="78">
        <v>3.2000000000000001E-2</v>
      </c>
      <c r="R194" s="78">
        <v>3.2000000000000002E-3</v>
      </c>
    </row>
    <row r="195" spans="2:18">
      <c r="B195" t="s">
        <v>3308</v>
      </c>
      <c r="C195" t="s">
        <v>3143</v>
      </c>
      <c r="D195" t="s">
        <v>3310</v>
      </c>
      <c r="E195"/>
      <c r="F195" t="s">
        <v>593</v>
      </c>
      <c r="G195" s="94">
        <v>44431</v>
      </c>
      <c r="H195" t="s">
        <v>208</v>
      </c>
      <c r="I195" s="77">
        <v>4.7300000000000004</v>
      </c>
      <c r="J195" t="s">
        <v>127</v>
      </c>
      <c r="K195" t="s">
        <v>102</v>
      </c>
      <c r="L195" s="78">
        <v>7.3999999999999996E-2</v>
      </c>
      <c r="M195" s="78">
        <v>8.14E-2</v>
      </c>
      <c r="N195" s="77">
        <v>192902.1</v>
      </c>
      <c r="O195" s="77">
        <v>99.39</v>
      </c>
      <c r="P195" s="77">
        <v>191.72539719</v>
      </c>
      <c r="Q195" s="78">
        <v>5.4999999999999997E-3</v>
      </c>
      <c r="R195" s="78">
        <v>5.9999999999999995E-4</v>
      </c>
    </row>
    <row r="196" spans="2:18">
      <c r="B196" t="s">
        <v>3308</v>
      </c>
      <c r="C196" t="s">
        <v>3143</v>
      </c>
      <c r="D196" t="s">
        <v>3311</v>
      </c>
      <c r="E196"/>
      <c r="F196" t="s">
        <v>593</v>
      </c>
      <c r="G196" s="94">
        <v>44859</v>
      </c>
      <c r="H196" t="s">
        <v>208</v>
      </c>
      <c r="I196" s="77">
        <v>4.74</v>
      </c>
      <c r="J196" t="s">
        <v>127</v>
      </c>
      <c r="K196" t="s">
        <v>102</v>
      </c>
      <c r="L196" s="78">
        <v>7.3999999999999996E-2</v>
      </c>
      <c r="M196" s="78">
        <v>7.3499999999999996E-2</v>
      </c>
      <c r="N196" s="77">
        <v>587117.80000000005</v>
      </c>
      <c r="O196" s="77">
        <v>102.95</v>
      </c>
      <c r="P196" s="77">
        <v>604.43777509999995</v>
      </c>
      <c r="Q196" s="78">
        <v>1.7399999999999999E-2</v>
      </c>
      <c r="R196" s="78">
        <v>1.6999999999999999E-3</v>
      </c>
    </row>
    <row r="197" spans="2:18">
      <c r="B197" t="s">
        <v>3312</v>
      </c>
      <c r="C197" t="s">
        <v>3143</v>
      </c>
      <c r="D197" t="s">
        <v>3313</v>
      </c>
      <c r="E197"/>
      <c r="F197" t="s">
        <v>600</v>
      </c>
      <c r="G197" s="94">
        <v>44837</v>
      </c>
      <c r="H197" t="s">
        <v>150</v>
      </c>
      <c r="I197" s="77">
        <v>11.51</v>
      </c>
      <c r="J197" t="s">
        <v>702</v>
      </c>
      <c r="K197" t="s">
        <v>102</v>
      </c>
      <c r="L197" s="78">
        <v>3.9600000000000003E-2</v>
      </c>
      <c r="M197" s="78">
        <v>3.5799999999999998E-2</v>
      </c>
      <c r="N197" s="77">
        <v>18178.62</v>
      </c>
      <c r="O197" s="77">
        <v>102.21</v>
      </c>
      <c r="P197" s="77">
        <v>18.580367502000001</v>
      </c>
      <c r="Q197" s="78">
        <v>5.0000000000000001E-4</v>
      </c>
      <c r="R197" s="78">
        <v>1E-4</v>
      </c>
    </row>
    <row r="198" spans="2:18">
      <c r="B198" t="s">
        <v>3312</v>
      </c>
      <c r="C198" t="s">
        <v>3143</v>
      </c>
      <c r="D198" t="s">
        <v>3314</v>
      </c>
      <c r="E198"/>
      <c r="F198" t="s">
        <v>600</v>
      </c>
      <c r="G198" s="94">
        <v>45076</v>
      </c>
      <c r="H198" t="s">
        <v>150</v>
      </c>
      <c r="I198" s="77">
        <v>11.33</v>
      </c>
      <c r="J198" t="s">
        <v>702</v>
      </c>
      <c r="K198" t="s">
        <v>102</v>
      </c>
      <c r="L198" s="78">
        <v>4.4900000000000002E-2</v>
      </c>
      <c r="M198" s="78">
        <v>3.8399999999999997E-2</v>
      </c>
      <c r="N198" s="77">
        <v>22247.55</v>
      </c>
      <c r="O198" s="77">
        <v>101.69</v>
      </c>
      <c r="P198" s="77">
        <v>22.623533595000001</v>
      </c>
      <c r="Q198" s="78">
        <v>6.9999999999999999E-4</v>
      </c>
      <c r="R198" s="78">
        <v>1E-4</v>
      </c>
    </row>
    <row r="199" spans="2:18">
      <c r="B199" t="s">
        <v>3315</v>
      </c>
      <c r="C199" t="s">
        <v>3143</v>
      </c>
      <c r="D199" t="s">
        <v>3316</v>
      </c>
      <c r="E199"/>
      <c r="F199" t="s">
        <v>322</v>
      </c>
      <c r="G199" s="94">
        <v>44885</v>
      </c>
      <c r="H199" t="s">
        <v>2238</v>
      </c>
      <c r="I199" s="77">
        <v>2.19</v>
      </c>
      <c r="J199" t="s">
        <v>353</v>
      </c>
      <c r="K199" t="s">
        <v>102</v>
      </c>
      <c r="L199" s="78">
        <v>7.6799999999999993E-2</v>
      </c>
      <c r="M199" s="78">
        <v>8.4000000000000005E-2</v>
      </c>
      <c r="N199" s="77">
        <v>340051.9</v>
      </c>
      <c r="O199" s="77">
        <v>99.26</v>
      </c>
      <c r="P199" s="77">
        <v>337.53551593999998</v>
      </c>
      <c r="Q199" s="78">
        <v>9.7000000000000003E-3</v>
      </c>
      <c r="R199" s="78">
        <v>1E-3</v>
      </c>
    </row>
    <row r="200" spans="2:18">
      <c r="B200" t="s">
        <v>3315</v>
      </c>
      <c r="C200" t="s">
        <v>3143</v>
      </c>
      <c r="D200" t="s">
        <v>3317</v>
      </c>
      <c r="E200"/>
      <c r="F200" t="s">
        <v>322</v>
      </c>
      <c r="G200" s="94">
        <v>44906</v>
      </c>
      <c r="H200" t="s">
        <v>2238</v>
      </c>
      <c r="I200" s="77">
        <v>2.19</v>
      </c>
      <c r="J200" t="s">
        <v>353</v>
      </c>
      <c r="K200" t="s">
        <v>102</v>
      </c>
      <c r="L200" s="78">
        <v>7.6799999999999993E-2</v>
      </c>
      <c r="M200" s="78">
        <v>8.0699999999999994E-2</v>
      </c>
      <c r="N200" s="77">
        <v>878.92</v>
      </c>
      <c r="O200" s="77">
        <v>100.02</v>
      </c>
      <c r="P200" s="77">
        <v>0.87909578399999999</v>
      </c>
      <c r="Q200" s="78">
        <v>0</v>
      </c>
      <c r="R200" s="78">
        <v>0</v>
      </c>
    </row>
    <row r="201" spans="2:18">
      <c r="B201" t="s">
        <v>3315</v>
      </c>
      <c r="C201" t="s">
        <v>3143</v>
      </c>
      <c r="D201" t="s">
        <v>3318</v>
      </c>
      <c r="E201"/>
      <c r="F201" t="s">
        <v>322</v>
      </c>
      <c r="G201" s="94">
        <v>44991</v>
      </c>
      <c r="H201" t="s">
        <v>2238</v>
      </c>
      <c r="I201" s="77">
        <v>2.19</v>
      </c>
      <c r="J201" t="s">
        <v>353</v>
      </c>
      <c r="K201" t="s">
        <v>102</v>
      </c>
      <c r="L201" s="78">
        <v>7.6799999999999993E-2</v>
      </c>
      <c r="M201" s="78">
        <v>7.6600000000000001E-2</v>
      </c>
      <c r="N201" s="77">
        <v>43467.6</v>
      </c>
      <c r="O201" s="77">
        <v>100.76</v>
      </c>
      <c r="P201" s="77">
        <v>43.797953759999999</v>
      </c>
      <c r="Q201" s="78">
        <v>1.2999999999999999E-3</v>
      </c>
      <c r="R201" s="78">
        <v>1E-4</v>
      </c>
    </row>
    <row r="202" spans="2:18">
      <c r="B202" t="s">
        <v>3152</v>
      </c>
      <c r="C202" t="s">
        <v>3143</v>
      </c>
      <c r="D202" t="s">
        <v>3319</v>
      </c>
      <c r="E202"/>
      <c r="F202" t="s">
        <v>322</v>
      </c>
      <c r="G202" s="94">
        <v>40742</v>
      </c>
      <c r="H202" t="s">
        <v>2238</v>
      </c>
      <c r="I202" s="77">
        <v>5.29</v>
      </c>
      <c r="J202" t="s">
        <v>353</v>
      </c>
      <c r="K202" t="s">
        <v>102</v>
      </c>
      <c r="L202" s="78">
        <v>0.06</v>
      </c>
      <c r="M202" s="78">
        <v>1.8100000000000002E-2</v>
      </c>
      <c r="N202" s="77">
        <v>186364.7</v>
      </c>
      <c r="O202" s="77">
        <v>143.29</v>
      </c>
      <c r="P202" s="77">
        <v>267.04197863000002</v>
      </c>
      <c r="Q202" s="78">
        <v>7.7000000000000002E-3</v>
      </c>
      <c r="R202" s="78">
        <v>8.0000000000000004E-4</v>
      </c>
    </row>
    <row r="203" spans="2:18">
      <c r="B203" t="s">
        <v>3152</v>
      </c>
      <c r="C203" t="s">
        <v>3143</v>
      </c>
      <c r="D203" t="s">
        <v>3320</v>
      </c>
      <c r="E203"/>
      <c r="F203" t="s">
        <v>322</v>
      </c>
      <c r="G203" s="94">
        <v>42201</v>
      </c>
      <c r="H203" t="s">
        <v>2238</v>
      </c>
      <c r="I203" s="77">
        <v>4.88</v>
      </c>
      <c r="J203" t="s">
        <v>353</v>
      </c>
      <c r="K203" t="s">
        <v>102</v>
      </c>
      <c r="L203" s="78">
        <v>4.2000000000000003E-2</v>
      </c>
      <c r="M203" s="78">
        <v>3.0599999999999999E-2</v>
      </c>
      <c r="N203" s="77">
        <v>13136.91</v>
      </c>
      <c r="O203" s="77">
        <v>118.07</v>
      </c>
      <c r="P203" s="77">
        <v>15.510749637</v>
      </c>
      <c r="Q203" s="78">
        <v>4.0000000000000002E-4</v>
      </c>
      <c r="R203" s="78">
        <v>0</v>
      </c>
    </row>
    <row r="204" spans="2:18">
      <c r="B204" t="s">
        <v>3321</v>
      </c>
      <c r="C204" t="s">
        <v>3143</v>
      </c>
      <c r="D204" t="s">
        <v>3322</v>
      </c>
      <c r="E204"/>
      <c r="F204" t="s">
        <v>600</v>
      </c>
      <c r="G204" s="94">
        <v>42242</v>
      </c>
      <c r="H204" t="s">
        <v>150</v>
      </c>
      <c r="I204" s="77">
        <v>3.16</v>
      </c>
      <c r="J204" t="s">
        <v>112</v>
      </c>
      <c r="K204" t="s">
        <v>102</v>
      </c>
      <c r="L204" s="78">
        <v>2.3599999999999999E-2</v>
      </c>
      <c r="M204" s="78">
        <v>2.98E-2</v>
      </c>
      <c r="N204" s="77">
        <v>108937.38</v>
      </c>
      <c r="O204" s="77">
        <v>108.41</v>
      </c>
      <c r="P204" s="77">
        <v>118.099013658</v>
      </c>
      <c r="Q204" s="78">
        <v>3.3999999999999998E-3</v>
      </c>
      <c r="R204" s="78">
        <v>2.9999999999999997E-4</v>
      </c>
    </row>
    <row r="205" spans="2:18">
      <c r="B205" t="s">
        <v>3323</v>
      </c>
      <c r="C205" t="s">
        <v>3143</v>
      </c>
      <c r="D205" t="s">
        <v>3324</v>
      </c>
      <c r="E205"/>
      <c r="F205" t="s">
        <v>322</v>
      </c>
      <c r="G205" s="94">
        <v>42474</v>
      </c>
      <c r="H205" t="s">
        <v>2238</v>
      </c>
      <c r="I205" s="77">
        <v>0.51</v>
      </c>
      <c r="J205" t="s">
        <v>127</v>
      </c>
      <c r="K205" t="s">
        <v>102</v>
      </c>
      <c r="L205" s="78">
        <v>3.1800000000000002E-2</v>
      </c>
      <c r="M205" s="78">
        <v>7.3400000000000007E-2</v>
      </c>
      <c r="N205" s="77">
        <v>30203.33</v>
      </c>
      <c r="O205" s="77">
        <v>98.15</v>
      </c>
      <c r="P205" s="77">
        <v>29.644568395</v>
      </c>
      <c r="Q205" s="78">
        <v>8.9999999999999998E-4</v>
      </c>
      <c r="R205" s="78">
        <v>1E-4</v>
      </c>
    </row>
    <row r="206" spans="2:18">
      <c r="B206" t="s">
        <v>3323</v>
      </c>
      <c r="C206" t="s">
        <v>3143</v>
      </c>
      <c r="D206" t="s">
        <v>3325</v>
      </c>
      <c r="E206"/>
      <c r="F206" t="s">
        <v>322</v>
      </c>
      <c r="G206" s="94">
        <v>42562</v>
      </c>
      <c r="H206" t="s">
        <v>2238</v>
      </c>
      <c r="I206" s="77">
        <v>1.5</v>
      </c>
      <c r="J206" t="s">
        <v>127</v>
      </c>
      <c r="K206" t="s">
        <v>102</v>
      </c>
      <c r="L206" s="78">
        <v>3.3700000000000001E-2</v>
      </c>
      <c r="M206" s="78">
        <v>6.7400000000000002E-2</v>
      </c>
      <c r="N206" s="77">
        <v>15567.1</v>
      </c>
      <c r="O206" s="77">
        <v>95.45</v>
      </c>
      <c r="P206" s="77">
        <v>14.85879695</v>
      </c>
      <c r="Q206" s="78">
        <v>4.0000000000000002E-4</v>
      </c>
      <c r="R206" s="78">
        <v>0</v>
      </c>
    </row>
    <row r="207" spans="2:18">
      <c r="B207" t="s">
        <v>3323</v>
      </c>
      <c r="C207" t="s">
        <v>3143</v>
      </c>
      <c r="D207" t="s">
        <v>3326</v>
      </c>
      <c r="E207"/>
      <c r="F207" t="s">
        <v>322</v>
      </c>
      <c r="G207" s="94">
        <v>42474</v>
      </c>
      <c r="H207" t="s">
        <v>2238</v>
      </c>
      <c r="I207" s="77">
        <v>0.51</v>
      </c>
      <c r="J207" t="s">
        <v>127</v>
      </c>
      <c r="K207" t="s">
        <v>102</v>
      </c>
      <c r="L207" s="78">
        <v>6.8500000000000005E-2</v>
      </c>
      <c r="M207" s="78">
        <v>6.6000000000000003E-2</v>
      </c>
      <c r="N207" s="77">
        <v>29376</v>
      </c>
      <c r="O207" s="77">
        <v>100.48</v>
      </c>
      <c r="P207" s="77">
        <v>29.517004799999999</v>
      </c>
      <c r="Q207" s="78">
        <v>8.9999999999999998E-4</v>
      </c>
      <c r="R207" s="78">
        <v>1E-4</v>
      </c>
    </row>
    <row r="208" spans="2:18">
      <c r="B208" t="s">
        <v>3323</v>
      </c>
      <c r="C208" t="s">
        <v>3143</v>
      </c>
      <c r="D208" t="s">
        <v>3327</v>
      </c>
      <c r="E208"/>
      <c r="F208" t="s">
        <v>322</v>
      </c>
      <c r="G208" s="94">
        <v>42521</v>
      </c>
      <c r="H208" t="s">
        <v>2238</v>
      </c>
      <c r="I208" s="77">
        <v>1.51</v>
      </c>
      <c r="J208" t="s">
        <v>127</v>
      </c>
      <c r="K208" t="s">
        <v>102</v>
      </c>
      <c r="L208" s="78">
        <v>2.3E-2</v>
      </c>
      <c r="M208" s="78">
        <v>3.7499999999999999E-2</v>
      </c>
      <c r="N208" s="77">
        <v>10805.73</v>
      </c>
      <c r="O208" s="77">
        <v>109.99</v>
      </c>
      <c r="P208" s="77">
        <v>11.885222427</v>
      </c>
      <c r="Q208" s="78">
        <v>2.9999999999999997E-4</v>
      </c>
      <c r="R208" s="78">
        <v>0</v>
      </c>
    </row>
    <row r="209" spans="2:18">
      <c r="B209" t="s">
        <v>3323</v>
      </c>
      <c r="C209" t="s">
        <v>3143</v>
      </c>
      <c r="D209" t="s">
        <v>3328</v>
      </c>
      <c r="E209"/>
      <c r="F209" t="s">
        <v>322</v>
      </c>
      <c r="G209" s="94">
        <v>42710</v>
      </c>
      <c r="H209" t="s">
        <v>2238</v>
      </c>
      <c r="I209" s="77">
        <v>1.66</v>
      </c>
      <c r="J209" t="s">
        <v>127</v>
      </c>
      <c r="K209" t="s">
        <v>102</v>
      </c>
      <c r="L209" s="78">
        <v>3.8399999999999997E-2</v>
      </c>
      <c r="M209" s="78">
        <v>6.6400000000000001E-2</v>
      </c>
      <c r="N209" s="77">
        <v>10252.36</v>
      </c>
      <c r="O209" s="77">
        <v>95.89</v>
      </c>
      <c r="P209" s="77">
        <v>9.8309880039999999</v>
      </c>
      <c r="Q209" s="78">
        <v>2.9999999999999997E-4</v>
      </c>
      <c r="R209" s="78">
        <v>0</v>
      </c>
    </row>
    <row r="210" spans="2:18">
      <c r="B210" t="s">
        <v>3323</v>
      </c>
      <c r="C210" t="s">
        <v>3143</v>
      </c>
      <c r="D210" t="s">
        <v>3329</v>
      </c>
      <c r="E210"/>
      <c r="F210" t="s">
        <v>322</v>
      </c>
      <c r="G210" s="94">
        <v>42717</v>
      </c>
      <c r="H210" t="s">
        <v>2238</v>
      </c>
      <c r="I210" s="77">
        <v>1.66</v>
      </c>
      <c r="J210" t="s">
        <v>127</v>
      </c>
      <c r="K210" t="s">
        <v>102</v>
      </c>
      <c r="L210" s="78">
        <v>3.85E-2</v>
      </c>
      <c r="M210" s="78">
        <v>6.6500000000000004E-2</v>
      </c>
      <c r="N210" s="77">
        <v>3429.2</v>
      </c>
      <c r="O210" s="77">
        <v>95.91</v>
      </c>
      <c r="P210" s="77">
        <v>3.2889457200000001</v>
      </c>
      <c r="Q210" s="78">
        <v>1E-4</v>
      </c>
      <c r="R210" s="78">
        <v>0</v>
      </c>
    </row>
    <row r="211" spans="2:18">
      <c r="B211" t="s">
        <v>3330</v>
      </c>
      <c r="C211" t="s">
        <v>3103</v>
      </c>
      <c r="D211" t="s">
        <v>3331</v>
      </c>
      <c r="E211"/>
      <c r="F211" t="s">
        <v>593</v>
      </c>
      <c r="G211" s="94">
        <v>41639</v>
      </c>
      <c r="H211" t="s">
        <v>208</v>
      </c>
      <c r="I211" s="77">
        <v>0.25</v>
      </c>
      <c r="J211" t="s">
        <v>775</v>
      </c>
      <c r="K211" t="s">
        <v>102</v>
      </c>
      <c r="L211" s="78">
        <v>3.6999999999999998E-2</v>
      </c>
      <c r="M211" s="78">
        <v>6.4899999999999999E-2</v>
      </c>
      <c r="N211" s="77">
        <v>40855.839999999997</v>
      </c>
      <c r="O211" s="77">
        <v>111.6</v>
      </c>
      <c r="P211" s="77">
        <v>45.595117440000003</v>
      </c>
      <c r="Q211" s="78">
        <v>1.2999999999999999E-3</v>
      </c>
      <c r="R211" s="78">
        <v>1E-4</v>
      </c>
    </row>
    <row r="212" spans="2:18">
      <c r="B212" t="s">
        <v>3330</v>
      </c>
      <c r="C212" t="s">
        <v>3103</v>
      </c>
      <c r="D212" t="s">
        <v>3332</v>
      </c>
      <c r="E212"/>
      <c r="F212" t="s">
        <v>593</v>
      </c>
      <c r="G212" s="94">
        <v>42004</v>
      </c>
      <c r="H212" t="s">
        <v>208</v>
      </c>
      <c r="I212" s="77">
        <v>0.72</v>
      </c>
      <c r="J212" t="s">
        <v>775</v>
      </c>
      <c r="K212" t="s">
        <v>102</v>
      </c>
      <c r="L212" s="78">
        <v>3.6999999999999998E-2</v>
      </c>
      <c r="M212" s="78">
        <v>0.10349999999999999</v>
      </c>
      <c r="N212" s="77">
        <v>27237.22</v>
      </c>
      <c r="O212" s="77">
        <v>107.51</v>
      </c>
      <c r="P212" s="77">
        <v>29.282735221999999</v>
      </c>
      <c r="Q212" s="78">
        <v>8.0000000000000004E-4</v>
      </c>
      <c r="R212" s="78">
        <v>1E-4</v>
      </c>
    </row>
    <row r="213" spans="2:18">
      <c r="B213" t="s">
        <v>3330</v>
      </c>
      <c r="C213" t="s">
        <v>3103</v>
      </c>
      <c r="D213" t="s">
        <v>3333</v>
      </c>
      <c r="E213"/>
      <c r="F213" t="s">
        <v>593</v>
      </c>
      <c r="G213" s="94">
        <v>42759</v>
      </c>
      <c r="H213" t="s">
        <v>208</v>
      </c>
      <c r="I213" s="77">
        <v>1.71</v>
      </c>
      <c r="J213" t="s">
        <v>775</v>
      </c>
      <c r="K213" t="s">
        <v>102</v>
      </c>
      <c r="L213" s="78">
        <v>3.8800000000000001E-2</v>
      </c>
      <c r="M213" s="78">
        <v>5.5800000000000002E-2</v>
      </c>
      <c r="N213" s="77">
        <v>81760.850000000006</v>
      </c>
      <c r="O213" s="77">
        <v>98.92</v>
      </c>
      <c r="P213" s="77">
        <v>80.877832819999995</v>
      </c>
      <c r="Q213" s="78">
        <v>2.3E-3</v>
      </c>
      <c r="R213" s="78">
        <v>2.0000000000000001E-4</v>
      </c>
    </row>
    <row r="214" spans="2:18">
      <c r="B214" t="s">
        <v>3330</v>
      </c>
      <c r="C214" t="s">
        <v>3103</v>
      </c>
      <c r="D214" t="s">
        <v>3334</v>
      </c>
      <c r="E214"/>
      <c r="F214" t="s">
        <v>593</v>
      </c>
      <c r="G214" s="94">
        <v>42759</v>
      </c>
      <c r="H214" t="s">
        <v>208</v>
      </c>
      <c r="I214" s="77">
        <v>1.65</v>
      </c>
      <c r="J214" t="s">
        <v>775</v>
      </c>
      <c r="K214" t="s">
        <v>102</v>
      </c>
      <c r="L214" s="78">
        <v>7.0499999999999993E-2</v>
      </c>
      <c r="M214" s="78">
        <v>7.1900000000000006E-2</v>
      </c>
      <c r="N214" s="77">
        <v>81760.850000000006</v>
      </c>
      <c r="O214" s="77">
        <v>102.8</v>
      </c>
      <c r="P214" s="77">
        <v>84.050153800000004</v>
      </c>
      <c r="Q214" s="78">
        <v>2.3999999999999998E-3</v>
      </c>
      <c r="R214" s="78">
        <v>2.0000000000000001E-4</v>
      </c>
    </row>
    <row r="215" spans="2:18">
      <c r="B215" t="s">
        <v>3335</v>
      </c>
      <c r="C215" t="s">
        <v>3103</v>
      </c>
      <c r="D215" t="s">
        <v>3336</v>
      </c>
      <c r="E215"/>
      <c r="F215" t="s">
        <v>600</v>
      </c>
      <c r="G215" s="94">
        <v>43256</v>
      </c>
      <c r="H215" t="s">
        <v>150</v>
      </c>
      <c r="I215" s="77">
        <v>5.4</v>
      </c>
      <c r="J215" t="s">
        <v>702</v>
      </c>
      <c r="K215" t="s">
        <v>102</v>
      </c>
      <c r="L215" s="78">
        <v>0.04</v>
      </c>
      <c r="M215" s="78">
        <v>3.4099999999999998E-2</v>
      </c>
      <c r="N215" s="77">
        <v>108190.36</v>
      </c>
      <c r="O215" s="77">
        <v>114.71</v>
      </c>
      <c r="P215" s="77">
        <v>124.105161956</v>
      </c>
      <c r="Q215" s="78">
        <v>3.5999999999999999E-3</v>
      </c>
      <c r="R215" s="78">
        <v>4.0000000000000002E-4</v>
      </c>
    </row>
    <row r="216" spans="2:18">
      <c r="B216" t="s">
        <v>3335</v>
      </c>
      <c r="C216" t="s">
        <v>3103</v>
      </c>
      <c r="D216" t="s">
        <v>3337</v>
      </c>
      <c r="E216"/>
      <c r="F216" t="s">
        <v>600</v>
      </c>
      <c r="G216" s="94">
        <v>43705</v>
      </c>
      <c r="H216" t="s">
        <v>150</v>
      </c>
      <c r="I216" s="77">
        <v>5.4</v>
      </c>
      <c r="J216" t="s">
        <v>702</v>
      </c>
      <c r="K216" t="s">
        <v>102</v>
      </c>
      <c r="L216" s="78">
        <v>0.04</v>
      </c>
      <c r="M216" s="78">
        <v>3.4700000000000002E-2</v>
      </c>
      <c r="N216" s="77">
        <v>6584.96</v>
      </c>
      <c r="O216" s="77">
        <v>113.11</v>
      </c>
      <c r="P216" s="77">
        <v>7.4482482560000003</v>
      </c>
      <c r="Q216" s="78">
        <v>2.0000000000000001E-4</v>
      </c>
      <c r="R216" s="78">
        <v>0</v>
      </c>
    </row>
    <row r="217" spans="2:18">
      <c r="B217" t="s">
        <v>3338</v>
      </c>
      <c r="C217" t="s">
        <v>3103</v>
      </c>
      <c r="D217" t="s">
        <v>3339</v>
      </c>
      <c r="E217"/>
      <c r="F217" t="s">
        <v>600</v>
      </c>
      <c r="G217" s="94">
        <v>42432</v>
      </c>
      <c r="H217" t="s">
        <v>150</v>
      </c>
      <c r="I217" s="77">
        <v>4.5199999999999996</v>
      </c>
      <c r="J217" t="s">
        <v>702</v>
      </c>
      <c r="K217" t="s">
        <v>102</v>
      </c>
      <c r="L217" s="78">
        <v>2.5399999999999999E-2</v>
      </c>
      <c r="M217" s="78">
        <v>2.07E-2</v>
      </c>
      <c r="N217" s="77">
        <v>67269.23</v>
      </c>
      <c r="O217" s="77">
        <v>115.28</v>
      </c>
      <c r="P217" s="77">
        <v>77.547968343999997</v>
      </c>
      <c r="Q217" s="78">
        <v>2.2000000000000001E-3</v>
      </c>
      <c r="R217" s="78">
        <v>2.0000000000000001E-4</v>
      </c>
    </row>
    <row r="218" spans="2:18">
      <c r="B218" t="s">
        <v>3340</v>
      </c>
      <c r="C218" t="s">
        <v>3143</v>
      </c>
      <c r="D218" t="s">
        <v>3341</v>
      </c>
      <c r="E218"/>
      <c r="F218" t="s">
        <v>600</v>
      </c>
      <c r="G218" s="94">
        <v>45015</v>
      </c>
      <c r="H218" t="s">
        <v>150</v>
      </c>
      <c r="I218" s="77">
        <v>5.43</v>
      </c>
      <c r="J218" t="s">
        <v>364</v>
      </c>
      <c r="K218" t="s">
        <v>102</v>
      </c>
      <c r="L218" s="78">
        <v>4.5499999999999999E-2</v>
      </c>
      <c r="M218" s="78">
        <v>3.44E-2</v>
      </c>
      <c r="N218" s="77">
        <v>472779.09</v>
      </c>
      <c r="O218" s="77">
        <v>106.62</v>
      </c>
      <c r="P218" s="77">
        <v>504.077065758</v>
      </c>
      <c r="Q218" s="78">
        <v>1.4500000000000001E-2</v>
      </c>
      <c r="R218" s="78">
        <v>1.5E-3</v>
      </c>
    </row>
    <row r="219" spans="2:18">
      <c r="B219" t="s">
        <v>3342</v>
      </c>
      <c r="C219" t="s">
        <v>3143</v>
      </c>
      <c r="D219" t="s">
        <v>3343</v>
      </c>
      <c r="E219"/>
      <c r="F219" t="s">
        <v>593</v>
      </c>
      <c r="G219" s="94">
        <v>42516</v>
      </c>
      <c r="H219" t="s">
        <v>208</v>
      </c>
      <c r="I219" s="77">
        <v>3.43</v>
      </c>
      <c r="J219" t="s">
        <v>364</v>
      </c>
      <c r="K219" t="s">
        <v>102</v>
      </c>
      <c r="L219" s="78">
        <v>2.3300000000000001E-2</v>
      </c>
      <c r="M219" s="78">
        <v>3.27E-2</v>
      </c>
      <c r="N219" s="77">
        <v>85344.08</v>
      </c>
      <c r="O219" s="77">
        <v>109.44</v>
      </c>
      <c r="P219" s="77">
        <v>93.400561151999995</v>
      </c>
      <c r="Q219" s="78">
        <v>2.7000000000000001E-3</v>
      </c>
      <c r="R219" s="78">
        <v>2.9999999999999997E-4</v>
      </c>
    </row>
    <row r="220" spans="2:18">
      <c r="B220" t="s">
        <v>3344</v>
      </c>
      <c r="C220" t="s">
        <v>3143</v>
      </c>
      <c r="D220" t="s">
        <v>3345</v>
      </c>
      <c r="E220"/>
      <c r="F220" t="s">
        <v>600</v>
      </c>
      <c r="G220" s="94">
        <v>42794</v>
      </c>
      <c r="H220" t="s">
        <v>150</v>
      </c>
      <c r="I220" s="77">
        <v>5.33</v>
      </c>
      <c r="J220" t="s">
        <v>702</v>
      </c>
      <c r="K220" t="s">
        <v>102</v>
      </c>
      <c r="L220" s="78">
        <v>2.9000000000000001E-2</v>
      </c>
      <c r="M220" s="78">
        <v>2.2599999999999999E-2</v>
      </c>
      <c r="N220" s="77">
        <v>175203.19</v>
      </c>
      <c r="O220" s="77">
        <v>116.64</v>
      </c>
      <c r="P220" s="77">
        <v>204.35700081600001</v>
      </c>
      <c r="Q220" s="78">
        <v>5.8999999999999999E-3</v>
      </c>
      <c r="R220" s="78">
        <v>5.9999999999999995E-4</v>
      </c>
    </row>
    <row r="221" spans="2:18">
      <c r="B221" t="s">
        <v>3346</v>
      </c>
      <c r="C221" t="s">
        <v>3103</v>
      </c>
      <c r="D221" t="s">
        <v>3347</v>
      </c>
      <c r="E221"/>
      <c r="F221" t="s">
        <v>322</v>
      </c>
      <c r="G221" s="94">
        <v>43842</v>
      </c>
      <c r="H221" t="s">
        <v>2238</v>
      </c>
      <c r="I221" s="77">
        <v>0.28000000000000003</v>
      </c>
      <c r="J221" t="s">
        <v>127</v>
      </c>
      <c r="K221" t="s">
        <v>102</v>
      </c>
      <c r="L221" s="78">
        <v>2.0799999999999999E-2</v>
      </c>
      <c r="M221" s="78">
        <v>6.6799999999999998E-2</v>
      </c>
      <c r="N221" s="77">
        <v>32612.02</v>
      </c>
      <c r="O221" s="77">
        <v>99.19</v>
      </c>
      <c r="P221" s="77">
        <v>32.347862638000002</v>
      </c>
      <c r="Q221" s="78">
        <v>8.9999999999999998E-4</v>
      </c>
      <c r="R221" s="78">
        <v>1E-4</v>
      </c>
    </row>
    <row r="222" spans="2:18">
      <c r="B222" t="s">
        <v>3348</v>
      </c>
      <c r="C222" t="s">
        <v>3103</v>
      </c>
      <c r="D222" t="s">
        <v>3349</v>
      </c>
      <c r="E222"/>
      <c r="F222" t="s">
        <v>961</v>
      </c>
      <c r="G222" s="94">
        <v>44550</v>
      </c>
      <c r="H222" t="s">
        <v>2238</v>
      </c>
      <c r="I222" s="77">
        <v>5.0999999999999996</v>
      </c>
      <c r="J222" t="s">
        <v>353</v>
      </c>
      <c r="K222" t="s">
        <v>102</v>
      </c>
      <c r="L222" s="78">
        <v>7.85E-2</v>
      </c>
      <c r="M222" s="78">
        <v>8.2699999999999996E-2</v>
      </c>
      <c r="N222" s="77">
        <v>309292.57</v>
      </c>
      <c r="O222" s="77">
        <v>98.88</v>
      </c>
      <c r="P222" s="77">
        <v>305.82849321600003</v>
      </c>
      <c r="Q222" s="78">
        <v>8.8000000000000005E-3</v>
      </c>
      <c r="R222" s="78">
        <v>8.9999999999999998E-4</v>
      </c>
    </row>
    <row r="223" spans="2:18">
      <c r="B223" t="s">
        <v>3350</v>
      </c>
      <c r="C223" t="s">
        <v>3103</v>
      </c>
      <c r="D223" t="s">
        <v>3351</v>
      </c>
      <c r="E223"/>
      <c r="F223" t="s">
        <v>658</v>
      </c>
      <c r="G223" s="94">
        <v>43920</v>
      </c>
      <c r="H223" t="s">
        <v>150</v>
      </c>
      <c r="I223" s="77">
        <v>4.3499999999999996</v>
      </c>
      <c r="J223" t="s">
        <v>132</v>
      </c>
      <c r="K223" t="s">
        <v>102</v>
      </c>
      <c r="L223" s="78">
        <v>4.8899999999999999E-2</v>
      </c>
      <c r="M223" s="78">
        <v>5.5500000000000001E-2</v>
      </c>
      <c r="N223" s="77">
        <v>203678</v>
      </c>
      <c r="O223" s="77">
        <v>98.61</v>
      </c>
      <c r="P223" s="77">
        <v>200.84687579999999</v>
      </c>
      <c r="Q223" s="78">
        <v>5.7999999999999996E-3</v>
      </c>
      <c r="R223" s="78">
        <v>5.9999999999999995E-4</v>
      </c>
    </row>
    <row r="224" spans="2:18">
      <c r="B224" t="s">
        <v>3350</v>
      </c>
      <c r="C224" t="s">
        <v>3103</v>
      </c>
      <c r="D224" t="s">
        <v>3352</v>
      </c>
      <c r="E224"/>
      <c r="F224" t="s">
        <v>658</v>
      </c>
      <c r="G224" s="94">
        <v>44068</v>
      </c>
      <c r="H224" t="s">
        <v>150</v>
      </c>
      <c r="I224" s="77">
        <v>4.3099999999999996</v>
      </c>
      <c r="J224" t="s">
        <v>132</v>
      </c>
      <c r="K224" t="s">
        <v>102</v>
      </c>
      <c r="L224" s="78">
        <v>4.5100000000000001E-2</v>
      </c>
      <c r="M224" s="78">
        <v>6.7199999999999996E-2</v>
      </c>
      <c r="N224" s="77">
        <v>252422.82</v>
      </c>
      <c r="O224" s="77">
        <v>92.36</v>
      </c>
      <c r="P224" s="77">
        <v>233.137716552</v>
      </c>
      <c r="Q224" s="78">
        <v>6.7000000000000002E-3</v>
      </c>
      <c r="R224" s="78">
        <v>6.9999999999999999E-4</v>
      </c>
    </row>
    <row r="225" spans="2:18">
      <c r="B225" t="s">
        <v>3350</v>
      </c>
      <c r="C225" t="s">
        <v>3103</v>
      </c>
      <c r="D225" t="s">
        <v>3353</v>
      </c>
      <c r="E225"/>
      <c r="F225" t="s">
        <v>658</v>
      </c>
      <c r="G225" s="94">
        <v>44160</v>
      </c>
      <c r="H225" t="s">
        <v>150</v>
      </c>
      <c r="I225" s="77">
        <v>4.18</v>
      </c>
      <c r="J225" t="s">
        <v>132</v>
      </c>
      <c r="K225" t="s">
        <v>102</v>
      </c>
      <c r="L225" s="78">
        <v>4.5499999999999999E-2</v>
      </c>
      <c r="M225" s="78">
        <v>8.7400000000000005E-2</v>
      </c>
      <c r="N225" s="77">
        <v>231838.92</v>
      </c>
      <c r="O225" s="77">
        <v>85.47</v>
      </c>
      <c r="P225" s="77">
        <v>198.15272492400001</v>
      </c>
      <c r="Q225" s="78">
        <v>5.7000000000000002E-3</v>
      </c>
      <c r="R225" s="78">
        <v>5.9999999999999995E-4</v>
      </c>
    </row>
    <row r="226" spans="2:18">
      <c r="B226" t="s">
        <v>3350</v>
      </c>
      <c r="C226" t="s">
        <v>3103</v>
      </c>
      <c r="D226" t="s">
        <v>3354</v>
      </c>
      <c r="E226"/>
      <c r="F226" t="s">
        <v>658</v>
      </c>
      <c r="G226" s="94">
        <v>44636</v>
      </c>
      <c r="H226" t="s">
        <v>150</v>
      </c>
      <c r="I226" s="77">
        <v>4.74</v>
      </c>
      <c r="J226" t="s">
        <v>132</v>
      </c>
      <c r="K226" t="s">
        <v>102</v>
      </c>
      <c r="L226" s="78">
        <v>4.2799999999999998E-2</v>
      </c>
      <c r="M226" s="78">
        <v>7.4499999999999997E-2</v>
      </c>
      <c r="N226" s="77">
        <v>182138.46</v>
      </c>
      <c r="O226" s="77">
        <v>87.62</v>
      </c>
      <c r="P226" s="77">
        <v>159.58971865199999</v>
      </c>
      <c r="Q226" s="78">
        <v>4.5999999999999999E-3</v>
      </c>
      <c r="R226" s="78">
        <v>5.0000000000000001E-4</v>
      </c>
    </row>
    <row r="227" spans="2:18">
      <c r="B227" t="s">
        <v>3350</v>
      </c>
      <c r="C227" t="s">
        <v>3103</v>
      </c>
      <c r="D227" t="s">
        <v>3355</v>
      </c>
      <c r="E227"/>
      <c r="F227" t="s">
        <v>658</v>
      </c>
      <c r="G227" s="94">
        <v>44722</v>
      </c>
      <c r="H227" t="s">
        <v>150</v>
      </c>
      <c r="I227" s="77">
        <v>4.6900000000000004</v>
      </c>
      <c r="J227" t="s">
        <v>132</v>
      </c>
      <c r="K227" t="s">
        <v>102</v>
      </c>
      <c r="L227" s="78">
        <v>5.28E-2</v>
      </c>
      <c r="M227" s="78">
        <v>6.9900000000000004E-2</v>
      </c>
      <c r="N227" s="77">
        <v>290919.31</v>
      </c>
      <c r="O227" s="77">
        <v>94.08</v>
      </c>
      <c r="P227" s="77">
        <v>273.69688684800002</v>
      </c>
      <c r="Q227" s="78">
        <v>7.9000000000000008E-3</v>
      </c>
      <c r="R227" s="78">
        <v>8.0000000000000004E-4</v>
      </c>
    </row>
    <row r="228" spans="2:18">
      <c r="B228" t="s">
        <v>3350</v>
      </c>
      <c r="C228" t="s">
        <v>3103</v>
      </c>
      <c r="D228" t="s">
        <v>3356</v>
      </c>
      <c r="E228"/>
      <c r="F228" t="s">
        <v>658</v>
      </c>
      <c r="G228" s="94">
        <v>44816</v>
      </c>
      <c r="H228" t="s">
        <v>150</v>
      </c>
      <c r="I228" s="77">
        <v>4.63</v>
      </c>
      <c r="J228" t="s">
        <v>132</v>
      </c>
      <c r="K228" t="s">
        <v>102</v>
      </c>
      <c r="L228" s="78">
        <v>5.6000000000000001E-2</v>
      </c>
      <c r="M228" s="78">
        <v>7.9200000000000007E-2</v>
      </c>
      <c r="N228" s="77">
        <v>359461.22</v>
      </c>
      <c r="O228" s="77">
        <v>91.84</v>
      </c>
      <c r="P228" s="77">
        <v>330.12918444799999</v>
      </c>
      <c r="Q228" s="78">
        <v>9.4999999999999998E-3</v>
      </c>
      <c r="R228" s="78">
        <v>1E-3</v>
      </c>
    </row>
    <row r="229" spans="2:18">
      <c r="B229" t="s">
        <v>3350</v>
      </c>
      <c r="C229" t="s">
        <v>3103</v>
      </c>
      <c r="D229" t="s">
        <v>3357</v>
      </c>
      <c r="E229"/>
      <c r="F229" t="s">
        <v>658</v>
      </c>
      <c r="G229" s="94">
        <v>44880</v>
      </c>
      <c r="H229" t="s">
        <v>150</v>
      </c>
      <c r="I229" s="77">
        <v>3.98</v>
      </c>
      <c r="J229" t="s">
        <v>132</v>
      </c>
      <c r="K229" t="s">
        <v>102</v>
      </c>
      <c r="L229" s="78">
        <v>7.2700000000000001E-2</v>
      </c>
      <c r="M229" s="78">
        <v>9.3100000000000002E-2</v>
      </c>
      <c r="N229" s="77">
        <v>205586.15</v>
      </c>
      <c r="O229" s="77">
        <v>94.73</v>
      </c>
      <c r="P229" s="77">
        <v>194.75175989499999</v>
      </c>
      <c r="Q229" s="78">
        <v>5.5999999999999999E-3</v>
      </c>
      <c r="R229" s="78">
        <v>5.9999999999999995E-4</v>
      </c>
    </row>
    <row r="230" spans="2:18">
      <c r="B230" t="s">
        <v>3350</v>
      </c>
      <c r="C230" t="s">
        <v>3103</v>
      </c>
      <c r="D230" t="s">
        <v>3358</v>
      </c>
      <c r="E230"/>
      <c r="F230" t="s">
        <v>658</v>
      </c>
      <c r="G230" s="94">
        <v>44976</v>
      </c>
      <c r="H230" t="s">
        <v>150</v>
      </c>
      <c r="I230" s="77">
        <v>4.6500000000000004</v>
      </c>
      <c r="J230" t="s">
        <v>132</v>
      </c>
      <c r="K230" t="s">
        <v>102</v>
      </c>
      <c r="L230" s="78">
        <v>6.2E-2</v>
      </c>
      <c r="M230" s="78">
        <v>6.5199999999999994E-2</v>
      </c>
      <c r="N230" s="77">
        <v>351111.33</v>
      </c>
      <c r="O230" s="77">
        <v>100.48</v>
      </c>
      <c r="P230" s="77">
        <v>352.796664384</v>
      </c>
      <c r="Q230" s="78">
        <v>1.0200000000000001E-2</v>
      </c>
      <c r="R230" s="78">
        <v>1E-3</v>
      </c>
    </row>
    <row r="231" spans="2:18">
      <c r="B231" t="s">
        <v>3350</v>
      </c>
      <c r="C231" t="s">
        <v>3103</v>
      </c>
      <c r="D231" t="s">
        <v>3359</v>
      </c>
      <c r="E231"/>
      <c r="F231" t="s">
        <v>658</v>
      </c>
      <c r="G231" s="94">
        <v>45056</v>
      </c>
      <c r="H231" t="s">
        <v>150</v>
      </c>
      <c r="I231" s="77">
        <v>4.6399999999999997</v>
      </c>
      <c r="J231" t="s">
        <v>132</v>
      </c>
      <c r="K231" t="s">
        <v>102</v>
      </c>
      <c r="L231" s="78">
        <v>6.3399999999999998E-2</v>
      </c>
      <c r="M231" s="78">
        <v>6.5600000000000006E-2</v>
      </c>
      <c r="N231" s="77">
        <v>382647.65</v>
      </c>
      <c r="O231" s="77">
        <v>100.57</v>
      </c>
      <c r="P231" s="77">
        <v>384.828741605</v>
      </c>
      <c r="Q231" s="78">
        <v>1.11E-2</v>
      </c>
      <c r="R231" s="78">
        <v>1.1000000000000001E-3</v>
      </c>
    </row>
    <row r="232" spans="2:18">
      <c r="B232" t="s">
        <v>3360</v>
      </c>
      <c r="C232" t="s">
        <v>3143</v>
      </c>
      <c r="D232" t="s">
        <v>3361</v>
      </c>
      <c r="E232"/>
      <c r="F232" t="s">
        <v>658</v>
      </c>
      <c r="G232" s="94">
        <v>45103</v>
      </c>
      <c r="H232" t="s">
        <v>150</v>
      </c>
      <c r="I232" s="77">
        <v>2.17</v>
      </c>
      <c r="J232" t="s">
        <v>127</v>
      </c>
      <c r="K232" t="s">
        <v>102</v>
      </c>
      <c r="L232" s="78">
        <v>6.7500000000000004E-2</v>
      </c>
      <c r="M232" s="78">
        <v>7.2499999999999995E-2</v>
      </c>
      <c r="N232" s="77">
        <v>182612.84</v>
      </c>
      <c r="O232" s="77">
        <v>99.39</v>
      </c>
      <c r="P232" s="77">
        <v>181.498901676</v>
      </c>
      <c r="Q232" s="78">
        <v>5.1999999999999998E-3</v>
      </c>
      <c r="R232" s="78">
        <v>5.0000000000000001E-4</v>
      </c>
    </row>
    <row r="233" spans="2:18">
      <c r="B233" t="s">
        <v>3360</v>
      </c>
      <c r="C233" t="s">
        <v>3143</v>
      </c>
      <c r="D233" t="s">
        <v>3362</v>
      </c>
      <c r="E233"/>
      <c r="F233" t="s">
        <v>658</v>
      </c>
      <c r="G233" s="94">
        <v>45103</v>
      </c>
      <c r="H233" t="s">
        <v>150</v>
      </c>
      <c r="I233" s="77">
        <v>2.17</v>
      </c>
      <c r="J233" t="s">
        <v>127</v>
      </c>
      <c r="K233" t="s">
        <v>102</v>
      </c>
      <c r="L233" s="78">
        <v>6.7500000000000004E-2</v>
      </c>
      <c r="M233" s="78">
        <v>7.2400000000000006E-2</v>
      </c>
      <c r="N233" s="77">
        <v>49647.94</v>
      </c>
      <c r="O233" s="77">
        <v>99.39</v>
      </c>
      <c r="P233" s="77">
        <v>49.345087565999997</v>
      </c>
      <c r="Q233" s="78">
        <v>1.4E-3</v>
      </c>
      <c r="R233" s="78">
        <v>1E-4</v>
      </c>
    </row>
    <row r="234" spans="2:18">
      <c r="B234" t="s">
        <v>3360</v>
      </c>
      <c r="C234" t="s">
        <v>3143</v>
      </c>
      <c r="D234" t="s">
        <v>3363</v>
      </c>
      <c r="E234"/>
      <c r="F234" t="s">
        <v>658</v>
      </c>
      <c r="G234" s="94">
        <v>45103</v>
      </c>
      <c r="H234" t="s">
        <v>150</v>
      </c>
      <c r="I234" s="77">
        <v>2.17</v>
      </c>
      <c r="J234" t="s">
        <v>127</v>
      </c>
      <c r="K234" t="s">
        <v>102</v>
      </c>
      <c r="L234" s="78">
        <v>6.7500000000000004E-2</v>
      </c>
      <c r="M234" s="78">
        <v>7.2400000000000006E-2</v>
      </c>
      <c r="N234" s="77">
        <v>71343.710000000006</v>
      </c>
      <c r="O234" s="77">
        <v>99.39</v>
      </c>
      <c r="P234" s="77">
        <v>70.908513369000005</v>
      </c>
      <c r="Q234" s="78">
        <v>2E-3</v>
      </c>
      <c r="R234" s="78">
        <v>2.0000000000000001E-4</v>
      </c>
    </row>
    <row r="235" spans="2:18">
      <c r="B235" t="s">
        <v>3360</v>
      </c>
      <c r="C235" t="s">
        <v>3143</v>
      </c>
      <c r="D235" t="s">
        <v>3364</v>
      </c>
      <c r="E235"/>
      <c r="F235" t="s">
        <v>658</v>
      </c>
      <c r="G235" s="94">
        <v>45103</v>
      </c>
      <c r="H235" t="s">
        <v>150</v>
      </c>
      <c r="I235" s="77">
        <v>2.17</v>
      </c>
      <c r="J235" t="s">
        <v>127</v>
      </c>
      <c r="K235" t="s">
        <v>102</v>
      </c>
      <c r="L235" s="78">
        <v>6.7500000000000004E-2</v>
      </c>
      <c r="M235" s="78">
        <v>7.2400000000000006E-2</v>
      </c>
      <c r="N235" s="77">
        <v>72227.23</v>
      </c>
      <c r="O235" s="77">
        <v>99.39</v>
      </c>
      <c r="P235" s="77">
        <v>71.786643897000005</v>
      </c>
      <c r="Q235" s="78">
        <v>2.0999999999999999E-3</v>
      </c>
      <c r="R235" s="78">
        <v>2.0000000000000001E-4</v>
      </c>
    </row>
    <row r="236" spans="2:18">
      <c r="B236" t="s">
        <v>3360</v>
      </c>
      <c r="C236" t="s">
        <v>3143</v>
      </c>
      <c r="D236" t="s">
        <v>3365</v>
      </c>
      <c r="E236"/>
      <c r="F236" t="s">
        <v>658</v>
      </c>
      <c r="G236" s="94">
        <v>45103</v>
      </c>
      <c r="H236" t="s">
        <v>150</v>
      </c>
      <c r="I236" s="77">
        <v>2.17</v>
      </c>
      <c r="J236" t="s">
        <v>127</v>
      </c>
      <c r="K236" t="s">
        <v>102</v>
      </c>
      <c r="L236" s="78">
        <v>6.7500000000000004E-2</v>
      </c>
      <c r="M236" s="78">
        <v>7.2400000000000006E-2</v>
      </c>
      <c r="N236" s="77">
        <v>42367.05</v>
      </c>
      <c r="O236" s="77">
        <v>99.39</v>
      </c>
      <c r="P236" s="77">
        <v>42.108610994999999</v>
      </c>
      <c r="Q236" s="78">
        <v>1.1999999999999999E-3</v>
      </c>
      <c r="R236" s="78">
        <v>1E-4</v>
      </c>
    </row>
    <row r="237" spans="2:18">
      <c r="B237" t="s">
        <v>3360</v>
      </c>
      <c r="C237" t="s">
        <v>3143</v>
      </c>
      <c r="D237" t="s">
        <v>3366</v>
      </c>
      <c r="E237"/>
      <c r="F237" t="s">
        <v>658</v>
      </c>
      <c r="G237" s="94">
        <v>45103</v>
      </c>
      <c r="H237" t="s">
        <v>150</v>
      </c>
      <c r="I237" s="77">
        <v>2.17</v>
      </c>
      <c r="J237" t="s">
        <v>127</v>
      </c>
      <c r="K237" t="s">
        <v>102</v>
      </c>
      <c r="L237" s="78">
        <v>6.7500000000000004E-2</v>
      </c>
      <c r="M237" s="78">
        <v>7.2400000000000006E-2</v>
      </c>
      <c r="N237" s="77">
        <v>104531.72</v>
      </c>
      <c r="O237" s="77">
        <v>99.39</v>
      </c>
      <c r="P237" s="77">
        <v>103.894076508</v>
      </c>
      <c r="Q237" s="78">
        <v>3.0000000000000001E-3</v>
      </c>
      <c r="R237" s="78">
        <v>2.9999999999999997E-4</v>
      </c>
    </row>
    <row r="238" spans="2:18">
      <c r="B238" t="s">
        <v>3360</v>
      </c>
      <c r="C238" t="s">
        <v>3143</v>
      </c>
      <c r="D238" t="s">
        <v>3367</v>
      </c>
      <c r="E238"/>
      <c r="F238" t="s">
        <v>658</v>
      </c>
      <c r="G238" s="94">
        <v>45103</v>
      </c>
      <c r="H238" t="s">
        <v>150</v>
      </c>
      <c r="I238" s="77">
        <v>2.17</v>
      </c>
      <c r="J238" t="s">
        <v>127</v>
      </c>
      <c r="K238" t="s">
        <v>102</v>
      </c>
      <c r="L238" s="78">
        <v>6.7500000000000004E-2</v>
      </c>
      <c r="M238" s="78">
        <v>7.2400000000000006E-2</v>
      </c>
      <c r="N238" s="77">
        <v>67559.87</v>
      </c>
      <c r="O238" s="77">
        <v>99.39</v>
      </c>
      <c r="P238" s="77">
        <v>67.147754793000004</v>
      </c>
      <c r="Q238" s="78">
        <v>1.9E-3</v>
      </c>
      <c r="R238" s="78">
        <v>2.0000000000000001E-4</v>
      </c>
    </row>
    <row r="239" spans="2:18">
      <c r="B239" t="s">
        <v>3360</v>
      </c>
      <c r="C239" t="s">
        <v>3143</v>
      </c>
      <c r="D239" t="s">
        <v>3368</v>
      </c>
      <c r="E239"/>
      <c r="F239" t="s">
        <v>658</v>
      </c>
      <c r="G239" s="94">
        <v>45103</v>
      </c>
      <c r="H239" t="s">
        <v>150</v>
      </c>
      <c r="I239" s="77">
        <v>2.17</v>
      </c>
      <c r="J239" t="s">
        <v>127</v>
      </c>
      <c r="K239" t="s">
        <v>102</v>
      </c>
      <c r="L239" s="78">
        <v>7.7499999999999999E-2</v>
      </c>
      <c r="M239" s="78">
        <v>7.2400000000000006E-2</v>
      </c>
      <c r="N239" s="77">
        <v>36494.01</v>
      </c>
      <c r="O239" s="77">
        <v>99.39</v>
      </c>
      <c r="P239" s="77">
        <v>36.271396539000001</v>
      </c>
      <c r="Q239" s="78">
        <v>1E-3</v>
      </c>
      <c r="R239" s="78">
        <v>1E-4</v>
      </c>
    </row>
    <row r="240" spans="2:18">
      <c r="B240" t="s">
        <v>3360</v>
      </c>
      <c r="C240" t="s">
        <v>3143</v>
      </c>
      <c r="D240" t="s">
        <v>3369</v>
      </c>
      <c r="E240"/>
      <c r="F240" t="s">
        <v>658</v>
      </c>
      <c r="G240" s="94">
        <v>45103</v>
      </c>
      <c r="H240" t="s">
        <v>150</v>
      </c>
      <c r="I240" s="77">
        <v>2.17</v>
      </c>
      <c r="J240" t="s">
        <v>127</v>
      </c>
      <c r="K240" t="s">
        <v>102</v>
      </c>
      <c r="L240" s="78">
        <v>6.7500000000000004E-2</v>
      </c>
      <c r="M240" s="78">
        <v>7.2400000000000006E-2</v>
      </c>
      <c r="N240" s="77">
        <v>50606.32</v>
      </c>
      <c r="O240" s="77">
        <v>99.39</v>
      </c>
      <c r="P240" s="77">
        <v>50.297621448000001</v>
      </c>
      <c r="Q240" s="78">
        <v>1.5E-3</v>
      </c>
      <c r="R240" s="78">
        <v>1E-4</v>
      </c>
    </row>
    <row r="241" spans="2:18">
      <c r="B241" t="s">
        <v>3360</v>
      </c>
      <c r="C241" t="s">
        <v>3143</v>
      </c>
      <c r="D241" t="s">
        <v>3370</v>
      </c>
      <c r="E241"/>
      <c r="F241" t="s">
        <v>658</v>
      </c>
      <c r="G241" s="94">
        <v>45103</v>
      </c>
      <c r="H241" t="s">
        <v>150</v>
      </c>
      <c r="I241" s="77">
        <v>2.17</v>
      </c>
      <c r="J241" t="s">
        <v>127</v>
      </c>
      <c r="K241" t="s">
        <v>102</v>
      </c>
      <c r="L241" s="78">
        <v>6.7500000000000004E-2</v>
      </c>
      <c r="M241" s="78">
        <v>7.2400000000000006E-2</v>
      </c>
      <c r="N241" s="77">
        <v>94745.52</v>
      </c>
      <c r="O241" s="77">
        <v>99.39</v>
      </c>
      <c r="P241" s="77">
        <v>94.167572328000006</v>
      </c>
      <c r="Q241" s="78">
        <v>2.7000000000000001E-3</v>
      </c>
      <c r="R241" s="78">
        <v>2.9999999999999997E-4</v>
      </c>
    </row>
    <row r="242" spans="2:18">
      <c r="B242" t="s">
        <v>3360</v>
      </c>
      <c r="C242" t="s">
        <v>3143</v>
      </c>
      <c r="D242" t="s">
        <v>3371</v>
      </c>
      <c r="E242"/>
      <c r="F242" t="s">
        <v>658</v>
      </c>
      <c r="G242" s="94">
        <v>45103</v>
      </c>
      <c r="H242" t="s">
        <v>150</v>
      </c>
      <c r="I242" s="77">
        <v>2.17</v>
      </c>
      <c r="J242" t="s">
        <v>127</v>
      </c>
      <c r="K242" t="s">
        <v>102</v>
      </c>
      <c r="L242" s="78">
        <v>6.7500000000000004E-2</v>
      </c>
      <c r="M242" s="78">
        <v>7.2400000000000006E-2</v>
      </c>
      <c r="N242" s="77">
        <v>68855.89</v>
      </c>
      <c r="O242" s="77">
        <v>99.39</v>
      </c>
      <c r="P242" s="77">
        <v>68.435869070999999</v>
      </c>
      <c r="Q242" s="78">
        <v>2E-3</v>
      </c>
      <c r="R242" s="78">
        <v>2.0000000000000001E-4</v>
      </c>
    </row>
    <row r="243" spans="2:18">
      <c r="B243" t="s">
        <v>3360</v>
      </c>
      <c r="C243" t="s">
        <v>3143</v>
      </c>
      <c r="D243" t="s">
        <v>3372</v>
      </c>
      <c r="E243"/>
      <c r="F243" t="s">
        <v>658</v>
      </c>
      <c r="G243" s="94">
        <v>45103</v>
      </c>
      <c r="H243" t="s">
        <v>150</v>
      </c>
      <c r="I243" s="77">
        <v>2.17</v>
      </c>
      <c r="J243" t="s">
        <v>127</v>
      </c>
      <c r="K243" t="s">
        <v>102</v>
      </c>
      <c r="L243" s="78">
        <v>6.7500000000000004E-2</v>
      </c>
      <c r="M243" s="78">
        <v>7.2400000000000006E-2</v>
      </c>
      <c r="N243" s="77">
        <v>48322.720000000001</v>
      </c>
      <c r="O243" s="77">
        <v>99.39</v>
      </c>
      <c r="P243" s="77">
        <v>48.027951408</v>
      </c>
      <c r="Q243" s="78">
        <v>1.4E-3</v>
      </c>
      <c r="R243" s="78">
        <v>1E-4</v>
      </c>
    </row>
    <row r="244" spans="2:18">
      <c r="B244" t="s">
        <v>3360</v>
      </c>
      <c r="C244" t="s">
        <v>3143</v>
      </c>
      <c r="D244" t="s">
        <v>3373</v>
      </c>
      <c r="E244"/>
      <c r="F244" t="s">
        <v>658</v>
      </c>
      <c r="G244" s="94">
        <v>45103</v>
      </c>
      <c r="H244" t="s">
        <v>150</v>
      </c>
      <c r="I244" s="77">
        <v>2.17</v>
      </c>
      <c r="J244" t="s">
        <v>127</v>
      </c>
      <c r="K244" t="s">
        <v>102</v>
      </c>
      <c r="L244" s="78">
        <v>6.7500000000000004E-2</v>
      </c>
      <c r="M244" s="78">
        <v>7.2400000000000006E-2</v>
      </c>
      <c r="N244" s="77">
        <v>73203.53</v>
      </c>
      <c r="O244" s="77">
        <v>99.39</v>
      </c>
      <c r="P244" s="77">
        <v>72.756988466999999</v>
      </c>
      <c r="Q244" s="78">
        <v>2.0999999999999999E-3</v>
      </c>
      <c r="R244" s="78">
        <v>2.0000000000000001E-4</v>
      </c>
    </row>
    <row r="245" spans="2:18">
      <c r="B245" t="s">
        <v>3360</v>
      </c>
      <c r="C245" t="s">
        <v>3143</v>
      </c>
      <c r="D245" t="s">
        <v>3374</v>
      </c>
      <c r="E245"/>
      <c r="F245" t="s">
        <v>658</v>
      </c>
      <c r="G245" s="94">
        <v>45103</v>
      </c>
      <c r="H245" t="s">
        <v>150</v>
      </c>
      <c r="I245" s="77">
        <v>2.17</v>
      </c>
      <c r="J245" t="s">
        <v>127</v>
      </c>
      <c r="K245" t="s">
        <v>102</v>
      </c>
      <c r="L245" s="78">
        <v>6.7500000000000004E-2</v>
      </c>
      <c r="M245" s="78">
        <v>7.2400000000000006E-2</v>
      </c>
      <c r="N245" s="77">
        <v>58999.69</v>
      </c>
      <c r="O245" s="77">
        <v>99.39</v>
      </c>
      <c r="P245" s="77">
        <v>58.639791891000002</v>
      </c>
      <c r="Q245" s="78">
        <v>1.6999999999999999E-3</v>
      </c>
      <c r="R245" s="78">
        <v>2.0000000000000001E-4</v>
      </c>
    </row>
    <row r="246" spans="2:18">
      <c r="B246" t="s">
        <v>3375</v>
      </c>
      <c r="C246" t="s">
        <v>3143</v>
      </c>
      <c r="D246" t="s">
        <v>3376</v>
      </c>
      <c r="E246"/>
      <c r="F246" t="s">
        <v>961</v>
      </c>
      <c r="G246" s="94">
        <v>42732</v>
      </c>
      <c r="H246" t="s">
        <v>2238</v>
      </c>
      <c r="I246" s="77">
        <v>2.13</v>
      </c>
      <c r="J246" t="s">
        <v>127</v>
      </c>
      <c r="K246" t="s">
        <v>102</v>
      </c>
      <c r="L246" s="78">
        <v>2.1600000000000001E-2</v>
      </c>
      <c r="M246" s="78">
        <v>2.7699999999999999E-2</v>
      </c>
      <c r="N246" s="77">
        <v>55839.71</v>
      </c>
      <c r="O246" s="77">
        <v>110.44</v>
      </c>
      <c r="P246" s="77">
        <v>61.669375723999998</v>
      </c>
      <c r="Q246" s="78">
        <v>1.8E-3</v>
      </c>
      <c r="R246" s="78">
        <v>2.0000000000000001E-4</v>
      </c>
    </row>
    <row r="247" spans="2:18">
      <c r="B247" t="s">
        <v>3236</v>
      </c>
      <c r="C247" t="s">
        <v>3143</v>
      </c>
      <c r="D247" t="s">
        <v>3377</v>
      </c>
      <c r="E247"/>
      <c r="F247" t="s">
        <v>687</v>
      </c>
      <c r="G247" s="94">
        <v>44858</v>
      </c>
      <c r="H247" t="s">
        <v>150</v>
      </c>
      <c r="I247" s="77">
        <v>5.49</v>
      </c>
      <c r="J247" t="s">
        <v>702</v>
      </c>
      <c r="K247" t="s">
        <v>102</v>
      </c>
      <c r="L247" s="78">
        <v>3.49E-2</v>
      </c>
      <c r="M247" s="78">
        <v>4.4900000000000002E-2</v>
      </c>
      <c r="N247" s="77">
        <v>8364.49</v>
      </c>
      <c r="O247" s="77">
        <v>98.84</v>
      </c>
      <c r="P247" s="77">
        <v>8.2674619160000002</v>
      </c>
      <c r="Q247" s="78">
        <v>2.0000000000000001E-4</v>
      </c>
      <c r="R247" s="78">
        <v>0</v>
      </c>
    </row>
    <row r="248" spans="2:18">
      <c r="B248" t="s">
        <v>3236</v>
      </c>
      <c r="C248" t="s">
        <v>3143</v>
      </c>
      <c r="D248" t="s">
        <v>3378</v>
      </c>
      <c r="E248"/>
      <c r="F248" t="s">
        <v>687</v>
      </c>
      <c r="G248" s="94">
        <v>44858</v>
      </c>
      <c r="H248" t="s">
        <v>150</v>
      </c>
      <c r="I248" s="77">
        <v>5.52</v>
      </c>
      <c r="J248" t="s">
        <v>702</v>
      </c>
      <c r="K248" t="s">
        <v>102</v>
      </c>
      <c r="L248" s="78">
        <v>3.49E-2</v>
      </c>
      <c r="M248" s="78">
        <v>4.48E-2</v>
      </c>
      <c r="N248" s="77">
        <v>10197.42</v>
      </c>
      <c r="O248" s="77">
        <v>98.84</v>
      </c>
      <c r="P248" s="77">
        <v>10.079129928</v>
      </c>
      <c r="Q248" s="78">
        <v>2.9999999999999997E-4</v>
      </c>
      <c r="R248" s="78">
        <v>0</v>
      </c>
    </row>
    <row r="249" spans="2:18">
      <c r="B249" t="s">
        <v>3236</v>
      </c>
      <c r="C249" t="s">
        <v>3143</v>
      </c>
      <c r="D249" t="s">
        <v>3379</v>
      </c>
      <c r="E249"/>
      <c r="F249" t="s">
        <v>687</v>
      </c>
      <c r="G249" s="94">
        <v>44858</v>
      </c>
      <c r="H249" t="s">
        <v>150</v>
      </c>
      <c r="I249" s="77">
        <v>5.74</v>
      </c>
      <c r="J249" t="s">
        <v>702</v>
      </c>
      <c r="K249" t="s">
        <v>102</v>
      </c>
      <c r="L249" s="78">
        <v>3.49E-2</v>
      </c>
      <c r="M249" s="78">
        <v>4.4600000000000001E-2</v>
      </c>
      <c r="N249" s="77">
        <v>6001.83</v>
      </c>
      <c r="O249" s="77">
        <v>98.76</v>
      </c>
      <c r="P249" s="77">
        <v>5.9274073080000003</v>
      </c>
      <c r="Q249" s="78">
        <v>2.0000000000000001E-4</v>
      </c>
      <c r="R249" s="78">
        <v>0</v>
      </c>
    </row>
    <row r="250" spans="2:18">
      <c r="B250" t="s">
        <v>3236</v>
      </c>
      <c r="C250" t="s">
        <v>3143</v>
      </c>
      <c r="D250" t="s">
        <v>3380</v>
      </c>
      <c r="E250"/>
      <c r="F250" t="s">
        <v>687</v>
      </c>
      <c r="G250" s="94">
        <v>44858</v>
      </c>
      <c r="H250" t="s">
        <v>150</v>
      </c>
      <c r="I250" s="77">
        <v>5.59</v>
      </c>
      <c r="J250" t="s">
        <v>702</v>
      </c>
      <c r="K250" t="s">
        <v>102</v>
      </c>
      <c r="L250" s="78">
        <v>3.49E-2</v>
      </c>
      <c r="M250" s="78">
        <v>4.48E-2</v>
      </c>
      <c r="N250" s="77">
        <v>8048.14</v>
      </c>
      <c r="O250" s="77">
        <v>98.81</v>
      </c>
      <c r="P250" s="77">
        <v>7.9523671340000002</v>
      </c>
      <c r="Q250" s="78">
        <v>2.0000000000000001E-4</v>
      </c>
      <c r="R250" s="78">
        <v>0</v>
      </c>
    </row>
    <row r="251" spans="2:18">
      <c r="B251" t="s">
        <v>3236</v>
      </c>
      <c r="C251" t="s">
        <v>3143</v>
      </c>
      <c r="D251" t="s">
        <v>3381</v>
      </c>
      <c r="E251"/>
      <c r="F251" t="s">
        <v>687</v>
      </c>
      <c r="G251" s="94">
        <v>44858</v>
      </c>
      <c r="H251" t="s">
        <v>150</v>
      </c>
      <c r="I251" s="77">
        <v>5.62</v>
      </c>
      <c r="J251" t="s">
        <v>702</v>
      </c>
      <c r="K251" t="s">
        <v>102</v>
      </c>
      <c r="L251" s="78">
        <v>3.49E-2</v>
      </c>
      <c r="M251" s="78">
        <v>4.4699999999999997E-2</v>
      </c>
      <c r="N251" s="77">
        <v>6676.15</v>
      </c>
      <c r="O251" s="77">
        <v>98.82</v>
      </c>
      <c r="P251" s="77">
        <v>6.5973714299999999</v>
      </c>
      <c r="Q251" s="78">
        <v>2.0000000000000001E-4</v>
      </c>
      <c r="R251" s="78">
        <v>0</v>
      </c>
    </row>
    <row r="252" spans="2:18">
      <c r="B252" t="s">
        <v>3382</v>
      </c>
      <c r="C252" t="s">
        <v>3103</v>
      </c>
      <c r="D252" t="s">
        <v>3383</v>
      </c>
      <c r="E252"/>
      <c r="F252" t="s">
        <v>687</v>
      </c>
      <c r="G252" s="94">
        <v>42372</v>
      </c>
      <c r="H252" t="s">
        <v>150</v>
      </c>
      <c r="I252" s="77">
        <v>9.68</v>
      </c>
      <c r="J252" t="s">
        <v>127</v>
      </c>
      <c r="K252" t="s">
        <v>102</v>
      </c>
      <c r="L252" s="78">
        <v>6.7000000000000004E-2</v>
      </c>
      <c r="M252" s="78">
        <v>3.1099999999999999E-2</v>
      </c>
      <c r="N252" s="77">
        <v>76648.19</v>
      </c>
      <c r="O252" s="77">
        <v>155.30000000000001</v>
      </c>
      <c r="P252" s="77">
        <v>119.03463907</v>
      </c>
      <c r="Q252" s="78">
        <v>3.3999999999999998E-3</v>
      </c>
      <c r="R252" s="78">
        <v>2.9999999999999997E-4</v>
      </c>
    </row>
    <row r="253" spans="2:18">
      <c r="B253" t="s">
        <v>3340</v>
      </c>
      <c r="C253" t="s">
        <v>3143</v>
      </c>
      <c r="D253" t="s">
        <v>3384</v>
      </c>
      <c r="E253"/>
      <c r="F253" t="s">
        <v>687</v>
      </c>
      <c r="G253" s="94">
        <v>42606</v>
      </c>
      <c r="H253" t="s">
        <v>150</v>
      </c>
      <c r="I253" s="77">
        <v>5.94</v>
      </c>
      <c r="J253" t="s">
        <v>702</v>
      </c>
      <c r="K253" t="s">
        <v>102</v>
      </c>
      <c r="L253" s="78">
        <v>8.0500000000000002E-2</v>
      </c>
      <c r="M253" s="78">
        <v>9.8699999999999996E-2</v>
      </c>
      <c r="N253" s="77">
        <v>70398.259999999995</v>
      </c>
      <c r="O253" s="77">
        <v>93.2</v>
      </c>
      <c r="P253" s="77">
        <v>65.611178319999993</v>
      </c>
      <c r="Q253" s="78">
        <v>1.9E-3</v>
      </c>
      <c r="R253" s="78">
        <v>2.0000000000000001E-4</v>
      </c>
    </row>
    <row r="254" spans="2:18">
      <c r="B254" t="s">
        <v>3340</v>
      </c>
      <c r="C254" t="s">
        <v>3143</v>
      </c>
      <c r="D254" t="s">
        <v>3385</v>
      </c>
      <c r="E254"/>
      <c r="F254" t="s">
        <v>687</v>
      </c>
      <c r="G254" s="94">
        <v>42648</v>
      </c>
      <c r="H254" t="s">
        <v>150</v>
      </c>
      <c r="I254" s="77">
        <v>5.95</v>
      </c>
      <c r="J254" t="s">
        <v>702</v>
      </c>
      <c r="K254" t="s">
        <v>102</v>
      </c>
      <c r="L254" s="78">
        <v>8.0500000000000002E-2</v>
      </c>
      <c r="M254" s="78">
        <v>9.8599999999999993E-2</v>
      </c>
      <c r="N254" s="77">
        <v>64576.73</v>
      </c>
      <c r="O254" s="77">
        <v>93.25</v>
      </c>
      <c r="P254" s="77">
        <v>60.217800724999996</v>
      </c>
      <c r="Q254" s="78">
        <v>1.6999999999999999E-3</v>
      </c>
      <c r="R254" s="78">
        <v>2.0000000000000001E-4</v>
      </c>
    </row>
    <row r="255" spans="2:18">
      <c r="B255" t="s">
        <v>3340</v>
      </c>
      <c r="C255" t="s">
        <v>3143</v>
      </c>
      <c r="D255" t="s">
        <v>3386</v>
      </c>
      <c r="E255"/>
      <c r="F255" t="s">
        <v>687</v>
      </c>
      <c r="G255" s="94">
        <v>42718</v>
      </c>
      <c r="H255" t="s">
        <v>150</v>
      </c>
      <c r="I255" s="77">
        <v>5.95</v>
      </c>
      <c r="J255" t="s">
        <v>702</v>
      </c>
      <c r="K255" t="s">
        <v>102</v>
      </c>
      <c r="L255" s="78">
        <v>8.0500000000000002E-2</v>
      </c>
      <c r="M255" s="78">
        <v>9.8599999999999993E-2</v>
      </c>
      <c r="N255" s="77">
        <v>45118.14</v>
      </c>
      <c r="O255" s="77">
        <v>93.24</v>
      </c>
      <c r="P255" s="77">
        <v>42.068153735999999</v>
      </c>
      <c r="Q255" s="78">
        <v>1.1999999999999999E-3</v>
      </c>
      <c r="R255" s="78">
        <v>1E-4</v>
      </c>
    </row>
    <row r="256" spans="2:18">
      <c r="B256" t="s">
        <v>3340</v>
      </c>
      <c r="C256" t="s">
        <v>3143</v>
      </c>
      <c r="D256" t="s">
        <v>3387</v>
      </c>
      <c r="E256"/>
      <c r="F256" t="s">
        <v>687</v>
      </c>
      <c r="G256" s="94">
        <v>42326</v>
      </c>
      <c r="H256" t="s">
        <v>150</v>
      </c>
      <c r="I256" s="77">
        <v>5.95</v>
      </c>
      <c r="J256" t="s">
        <v>702</v>
      </c>
      <c r="K256" t="s">
        <v>102</v>
      </c>
      <c r="L256" s="78">
        <v>8.0500000000000002E-2</v>
      </c>
      <c r="M256" s="78">
        <v>9.8500000000000004E-2</v>
      </c>
      <c r="N256" s="77">
        <v>16736.47</v>
      </c>
      <c r="O256" s="77">
        <v>93.29</v>
      </c>
      <c r="P256" s="77">
        <v>15.613452862999999</v>
      </c>
      <c r="Q256" s="78">
        <v>5.0000000000000001E-4</v>
      </c>
      <c r="R256" s="78">
        <v>0</v>
      </c>
    </row>
    <row r="257" spans="2:18">
      <c r="B257" t="s">
        <v>3340</v>
      </c>
      <c r="C257" t="s">
        <v>3143</v>
      </c>
      <c r="D257" t="s">
        <v>3388</v>
      </c>
      <c r="E257"/>
      <c r="F257" t="s">
        <v>687</v>
      </c>
      <c r="G257" s="94">
        <v>42900</v>
      </c>
      <c r="H257" t="s">
        <v>150</v>
      </c>
      <c r="I257" s="77">
        <v>5.93</v>
      </c>
      <c r="J257" t="s">
        <v>702</v>
      </c>
      <c r="K257" t="s">
        <v>102</v>
      </c>
      <c r="L257" s="78">
        <v>8.0500000000000002E-2</v>
      </c>
      <c r="M257" s="78">
        <v>9.9199999999999997E-2</v>
      </c>
      <c r="N257" s="77">
        <v>53444.15</v>
      </c>
      <c r="O257" s="77">
        <v>92.95</v>
      </c>
      <c r="P257" s="77">
        <v>49.676337425</v>
      </c>
      <c r="Q257" s="78">
        <v>1.4E-3</v>
      </c>
      <c r="R257" s="78">
        <v>1E-4</v>
      </c>
    </row>
    <row r="258" spans="2:18">
      <c r="B258" t="s">
        <v>3340</v>
      </c>
      <c r="C258" t="s">
        <v>3143</v>
      </c>
      <c r="D258" t="s">
        <v>3389</v>
      </c>
      <c r="E258"/>
      <c r="F258" t="s">
        <v>687</v>
      </c>
      <c r="G258" s="94">
        <v>43075</v>
      </c>
      <c r="H258" t="s">
        <v>150</v>
      </c>
      <c r="I258" s="77">
        <v>5.93</v>
      </c>
      <c r="J258" t="s">
        <v>702</v>
      </c>
      <c r="K258" t="s">
        <v>102</v>
      </c>
      <c r="L258" s="78">
        <v>8.0500000000000002E-2</v>
      </c>
      <c r="M258" s="78">
        <v>9.9400000000000002E-2</v>
      </c>
      <c r="N258" s="77">
        <v>33162.400000000001</v>
      </c>
      <c r="O258" s="77">
        <v>92.83</v>
      </c>
      <c r="P258" s="77">
        <v>30.784655919999999</v>
      </c>
      <c r="Q258" s="78">
        <v>8.9999999999999998E-4</v>
      </c>
      <c r="R258" s="78">
        <v>1E-4</v>
      </c>
    </row>
    <row r="259" spans="2:18">
      <c r="B259" t="s">
        <v>3340</v>
      </c>
      <c r="C259" t="s">
        <v>3143</v>
      </c>
      <c r="D259" t="s">
        <v>3390</v>
      </c>
      <c r="E259"/>
      <c r="F259" t="s">
        <v>687</v>
      </c>
      <c r="G259" s="94">
        <v>43292</v>
      </c>
      <c r="H259" t="s">
        <v>150</v>
      </c>
      <c r="I259" s="77">
        <v>5.93</v>
      </c>
      <c r="J259" t="s">
        <v>702</v>
      </c>
      <c r="K259" t="s">
        <v>102</v>
      </c>
      <c r="L259" s="78">
        <v>8.0500000000000002E-2</v>
      </c>
      <c r="M259" s="78">
        <v>9.9500000000000005E-2</v>
      </c>
      <c r="N259" s="77">
        <v>90426.31</v>
      </c>
      <c r="O259" s="77">
        <v>92.78</v>
      </c>
      <c r="P259" s="77">
        <v>83.897530418000002</v>
      </c>
      <c r="Q259" s="78">
        <v>2.3999999999999998E-3</v>
      </c>
      <c r="R259" s="78">
        <v>2.0000000000000001E-4</v>
      </c>
    </row>
    <row r="260" spans="2:18">
      <c r="B260" t="s">
        <v>3340</v>
      </c>
      <c r="C260" t="s">
        <v>3143</v>
      </c>
      <c r="D260" t="s">
        <v>3391</v>
      </c>
      <c r="E260"/>
      <c r="F260" t="s">
        <v>687</v>
      </c>
      <c r="G260" s="94">
        <v>44294</v>
      </c>
      <c r="H260" t="s">
        <v>150</v>
      </c>
      <c r="I260" s="77">
        <v>7.58</v>
      </c>
      <c r="J260" t="s">
        <v>702</v>
      </c>
      <c r="K260" t="s">
        <v>102</v>
      </c>
      <c r="L260" s="78">
        <v>0.03</v>
      </c>
      <c r="M260" s="78">
        <v>5.4399999999999997E-2</v>
      </c>
      <c r="N260" s="77">
        <v>60504.91</v>
      </c>
      <c r="O260" s="77">
        <v>92.63</v>
      </c>
      <c r="P260" s="77">
        <v>56.045698133000002</v>
      </c>
      <c r="Q260" s="78">
        <v>1.6000000000000001E-3</v>
      </c>
      <c r="R260" s="78">
        <v>2.0000000000000001E-4</v>
      </c>
    </row>
    <row r="261" spans="2:18">
      <c r="B261" s="88" t="s">
        <v>3624</v>
      </c>
      <c r="C261" t="s">
        <v>3103</v>
      </c>
      <c r="D261" t="s">
        <v>3392</v>
      </c>
      <c r="E261"/>
      <c r="F261" t="s">
        <v>687</v>
      </c>
      <c r="G261" s="94">
        <v>45104</v>
      </c>
      <c r="H261" t="s">
        <v>150</v>
      </c>
      <c r="I261" s="77">
        <v>2.75</v>
      </c>
      <c r="J261" t="s">
        <v>353</v>
      </c>
      <c r="K261" t="s">
        <v>102</v>
      </c>
      <c r="L261" s="78">
        <v>5.2200000000000003E-2</v>
      </c>
      <c r="M261" s="78">
        <v>5.67E-2</v>
      </c>
      <c r="N261" s="77">
        <v>62653.1</v>
      </c>
      <c r="O261" s="77">
        <v>99.11</v>
      </c>
      <c r="P261" s="77">
        <v>62.095487409999997</v>
      </c>
      <c r="Q261" s="78">
        <v>1.8E-3</v>
      </c>
      <c r="R261" s="78">
        <v>2.0000000000000001E-4</v>
      </c>
    </row>
    <row r="262" spans="2:18">
      <c r="B262" s="88" t="s">
        <v>3626</v>
      </c>
      <c r="C262" t="s">
        <v>3103</v>
      </c>
      <c r="D262" t="s">
        <v>3393</v>
      </c>
      <c r="E262"/>
      <c r="F262" t="s">
        <v>687</v>
      </c>
      <c r="G262" s="94">
        <v>45063</v>
      </c>
      <c r="H262" t="s">
        <v>150</v>
      </c>
      <c r="I262" s="77">
        <v>3.79</v>
      </c>
      <c r="J262" t="s">
        <v>353</v>
      </c>
      <c r="K262" t="s">
        <v>102</v>
      </c>
      <c r="L262" s="78">
        <v>4.4299999999999999E-2</v>
      </c>
      <c r="M262" s="78">
        <v>4.4699999999999997E-2</v>
      </c>
      <c r="N262" s="77">
        <v>93979.65</v>
      </c>
      <c r="O262" s="77">
        <v>100.83</v>
      </c>
      <c r="P262" s="77">
        <v>94.759681095000005</v>
      </c>
      <c r="Q262" s="78">
        <v>2.7000000000000001E-3</v>
      </c>
      <c r="R262" s="78">
        <v>2.9999999999999997E-4</v>
      </c>
    </row>
    <row r="263" spans="2:18">
      <c r="B263" t="s">
        <v>3394</v>
      </c>
      <c r="C263" t="s">
        <v>3143</v>
      </c>
      <c r="D263" t="s">
        <v>3395</v>
      </c>
      <c r="E263"/>
      <c r="F263" t="s">
        <v>936</v>
      </c>
      <c r="G263" s="94">
        <v>43185</v>
      </c>
      <c r="H263" t="s">
        <v>323</v>
      </c>
      <c r="I263" s="77">
        <v>4.09</v>
      </c>
      <c r="J263" t="s">
        <v>943</v>
      </c>
      <c r="K263" t="s">
        <v>116</v>
      </c>
      <c r="L263" s="78">
        <v>4.2200000000000001E-2</v>
      </c>
      <c r="M263" s="78">
        <v>7.2400000000000006E-2</v>
      </c>
      <c r="N263" s="77">
        <v>41107.51</v>
      </c>
      <c r="O263" s="77">
        <v>91.630000000000351</v>
      </c>
      <c r="P263" s="77">
        <v>104.871936336075</v>
      </c>
      <c r="Q263" s="78">
        <v>3.0000000000000001E-3</v>
      </c>
      <c r="R263" s="78">
        <v>2.9999999999999997E-4</v>
      </c>
    </row>
    <row r="264" spans="2:18">
      <c r="B264" t="s">
        <v>3396</v>
      </c>
      <c r="C264" t="s">
        <v>3143</v>
      </c>
      <c r="D264" t="s">
        <v>3397</v>
      </c>
      <c r="E264"/>
      <c r="F264" t="s">
        <v>3398</v>
      </c>
      <c r="G264" s="94">
        <v>41816</v>
      </c>
      <c r="H264" t="s">
        <v>150</v>
      </c>
      <c r="I264" s="77">
        <v>5.83</v>
      </c>
      <c r="J264" t="s">
        <v>702</v>
      </c>
      <c r="K264" t="s">
        <v>102</v>
      </c>
      <c r="L264" s="78">
        <v>4.4999999999999998E-2</v>
      </c>
      <c r="M264" s="78">
        <v>8.1100000000000005E-2</v>
      </c>
      <c r="N264" s="77">
        <v>24004.45</v>
      </c>
      <c r="O264" s="77">
        <v>90.25</v>
      </c>
      <c r="P264" s="77">
        <v>21.664016125</v>
      </c>
      <c r="Q264" s="78">
        <v>5.9999999999999995E-4</v>
      </c>
      <c r="R264" s="78">
        <v>1E-4</v>
      </c>
    </row>
    <row r="265" spans="2:18">
      <c r="B265" t="s">
        <v>3396</v>
      </c>
      <c r="C265" t="s">
        <v>3143</v>
      </c>
      <c r="D265" t="s">
        <v>3399</v>
      </c>
      <c r="E265"/>
      <c r="F265" t="s">
        <v>3398</v>
      </c>
      <c r="G265" s="94">
        <v>42166</v>
      </c>
      <c r="H265" t="s">
        <v>150</v>
      </c>
      <c r="I265" s="77">
        <v>5.83</v>
      </c>
      <c r="J265" t="s">
        <v>702</v>
      </c>
      <c r="K265" t="s">
        <v>102</v>
      </c>
      <c r="L265" s="78">
        <v>4.4999999999999998E-2</v>
      </c>
      <c r="M265" s="78">
        <v>8.1100000000000005E-2</v>
      </c>
      <c r="N265" s="77">
        <v>16227.28</v>
      </c>
      <c r="O265" s="77">
        <v>90.8</v>
      </c>
      <c r="P265" s="77">
        <v>14.734370240000001</v>
      </c>
      <c r="Q265" s="78">
        <v>4.0000000000000002E-4</v>
      </c>
      <c r="R265" s="78">
        <v>0</v>
      </c>
    </row>
    <row r="266" spans="2:18">
      <c r="B266" t="s">
        <v>3396</v>
      </c>
      <c r="C266" t="s">
        <v>3143</v>
      </c>
      <c r="D266" t="s">
        <v>3400</v>
      </c>
      <c r="E266"/>
      <c r="F266" t="s">
        <v>3398</v>
      </c>
      <c r="G266" s="94">
        <v>42348</v>
      </c>
      <c r="H266" t="s">
        <v>150</v>
      </c>
      <c r="I266" s="77">
        <v>5.83</v>
      </c>
      <c r="J266" t="s">
        <v>702</v>
      </c>
      <c r="K266" t="s">
        <v>102</v>
      </c>
      <c r="L266" s="78">
        <v>4.4999999999999998E-2</v>
      </c>
      <c r="M266" s="78">
        <v>8.1100000000000005E-2</v>
      </c>
      <c r="N266" s="77">
        <v>14932.78</v>
      </c>
      <c r="O266" s="77">
        <v>90.62</v>
      </c>
      <c r="P266" s="77">
        <v>13.532085236</v>
      </c>
      <c r="Q266" s="78">
        <v>4.0000000000000002E-4</v>
      </c>
      <c r="R266" s="78">
        <v>0</v>
      </c>
    </row>
    <row r="267" spans="2:18">
      <c r="B267" t="s">
        <v>3396</v>
      </c>
      <c r="C267" t="s">
        <v>3143</v>
      </c>
      <c r="D267" t="s">
        <v>3401</v>
      </c>
      <c r="E267"/>
      <c r="F267" t="s">
        <v>3398</v>
      </c>
      <c r="G267" s="94">
        <v>42439</v>
      </c>
      <c r="H267" t="s">
        <v>150</v>
      </c>
      <c r="I267" s="77">
        <v>5.83</v>
      </c>
      <c r="J267" t="s">
        <v>702</v>
      </c>
      <c r="K267" t="s">
        <v>102</v>
      </c>
      <c r="L267" s="78">
        <v>4.4999999999999998E-2</v>
      </c>
      <c r="M267" s="78">
        <v>8.1100000000000005E-2</v>
      </c>
      <c r="N267" s="77">
        <v>17735.439999999999</v>
      </c>
      <c r="O267" s="77">
        <v>91.54</v>
      </c>
      <c r="P267" s="77">
        <v>16.235021776</v>
      </c>
      <c r="Q267" s="78">
        <v>5.0000000000000001E-4</v>
      </c>
      <c r="R267" s="78">
        <v>0</v>
      </c>
    </row>
    <row r="268" spans="2:18">
      <c r="B268" t="s">
        <v>3396</v>
      </c>
      <c r="C268" t="s">
        <v>3143</v>
      </c>
      <c r="D268" t="s">
        <v>3402</v>
      </c>
      <c r="E268"/>
      <c r="F268" t="s">
        <v>3398</v>
      </c>
      <c r="G268" s="94">
        <v>42151</v>
      </c>
      <c r="H268" t="s">
        <v>150</v>
      </c>
      <c r="I268" s="77">
        <v>5.83</v>
      </c>
      <c r="J268" t="s">
        <v>702</v>
      </c>
      <c r="K268" t="s">
        <v>102</v>
      </c>
      <c r="L268" s="78">
        <v>4.4999999999999998E-2</v>
      </c>
      <c r="M268" s="78">
        <v>8.1100000000000005E-2</v>
      </c>
      <c r="N268" s="77">
        <v>17246.740000000002</v>
      </c>
      <c r="O268" s="77">
        <v>90.8</v>
      </c>
      <c r="P268" s="77">
        <v>15.660039919999999</v>
      </c>
      <c r="Q268" s="78">
        <v>5.0000000000000001E-4</v>
      </c>
      <c r="R268" s="78">
        <v>0</v>
      </c>
    </row>
    <row r="269" spans="2:18">
      <c r="B269" t="s">
        <v>3396</v>
      </c>
      <c r="C269" t="s">
        <v>3143</v>
      </c>
      <c r="D269" t="s">
        <v>3403</v>
      </c>
      <c r="E269"/>
      <c r="F269" t="s">
        <v>3398</v>
      </c>
      <c r="G269" s="94">
        <v>42549</v>
      </c>
      <c r="H269" t="s">
        <v>150</v>
      </c>
      <c r="I269" s="77">
        <v>5.85</v>
      </c>
      <c r="J269" t="s">
        <v>702</v>
      </c>
      <c r="K269" t="s">
        <v>102</v>
      </c>
      <c r="L269" s="78">
        <v>4.4999999999999998E-2</v>
      </c>
      <c r="M269" s="78">
        <v>7.9899999999999999E-2</v>
      </c>
      <c r="N269" s="77">
        <v>12474.9</v>
      </c>
      <c r="O269" s="77">
        <v>91.93</v>
      </c>
      <c r="P269" s="77">
        <v>11.46817557</v>
      </c>
      <c r="Q269" s="78">
        <v>2.9999999999999997E-4</v>
      </c>
      <c r="R269" s="78">
        <v>0</v>
      </c>
    </row>
    <row r="270" spans="2:18">
      <c r="B270" t="s">
        <v>3396</v>
      </c>
      <c r="C270" t="s">
        <v>3143</v>
      </c>
      <c r="D270" t="s">
        <v>3404</v>
      </c>
      <c r="E270"/>
      <c r="F270" t="s">
        <v>3398</v>
      </c>
      <c r="G270" s="94">
        <v>42604</v>
      </c>
      <c r="H270" t="s">
        <v>150</v>
      </c>
      <c r="I270" s="77">
        <v>5.83</v>
      </c>
      <c r="J270" t="s">
        <v>702</v>
      </c>
      <c r="K270" t="s">
        <v>102</v>
      </c>
      <c r="L270" s="78">
        <v>4.4999999999999998E-2</v>
      </c>
      <c r="M270" s="78">
        <v>8.1100000000000005E-2</v>
      </c>
      <c r="N270" s="77">
        <v>16313.1</v>
      </c>
      <c r="O270" s="77">
        <v>90.71</v>
      </c>
      <c r="P270" s="77">
        <v>14.797613009999999</v>
      </c>
      <c r="Q270" s="78">
        <v>4.0000000000000002E-4</v>
      </c>
      <c r="R270" s="78">
        <v>0</v>
      </c>
    </row>
    <row r="271" spans="2:18">
      <c r="B271" t="s">
        <v>3396</v>
      </c>
      <c r="C271" t="s">
        <v>3143</v>
      </c>
      <c r="D271" t="s">
        <v>3405</v>
      </c>
      <c r="E271"/>
      <c r="F271" t="s">
        <v>3398</v>
      </c>
      <c r="G271" s="94">
        <v>42625</v>
      </c>
      <c r="H271" t="s">
        <v>150</v>
      </c>
      <c r="I271" s="77">
        <v>5.83</v>
      </c>
      <c r="J271" t="s">
        <v>702</v>
      </c>
      <c r="K271" t="s">
        <v>102</v>
      </c>
      <c r="L271" s="78">
        <v>4.4999999999999998E-2</v>
      </c>
      <c r="M271" s="78">
        <v>8.1100000000000005E-2</v>
      </c>
      <c r="N271" s="77">
        <v>6684.24</v>
      </c>
      <c r="O271" s="77">
        <v>90.71</v>
      </c>
      <c r="P271" s="77">
        <v>6.0632741040000004</v>
      </c>
      <c r="Q271" s="78">
        <v>2.0000000000000001E-4</v>
      </c>
      <c r="R271" s="78">
        <v>0</v>
      </c>
    </row>
    <row r="272" spans="2:18">
      <c r="B272" t="s">
        <v>3396</v>
      </c>
      <c r="C272" t="s">
        <v>3143</v>
      </c>
      <c r="D272" t="s">
        <v>3406</v>
      </c>
      <c r="E272"/>
      <c r="F272" t="s">
        <v>3398</v>
      </c>
      <c r="G272" s="94">
        <v>42716</v>
      </c>
      <c r="H272" t="s">
        <v>150</v>
      </c>
      <c r="I272" s="77">
        <v>5.83</v>
      </c>
      <c r="J272" t="s">
        <v>702</v>
      </c>
      <c r="K272" t="s">
        <v>102</v>
      </c>
      <c r="L272" s="78">
        <v>4.4999999999999998E-2</v>
      </c>
      <c r="M272" s="78">
        <v>8.1100000000000005E-2</v>
      </c>
      <c r="N272" s="77">
        <v>5057.0200000000004</v>
      </c>
      <c r="O272" s="77">
        <v>90.89</v>
      </c>
      <c r="P272" s="77">
        <v>4.5963254779999998</v>
      </c>
      <c r="Q272" s="78">
        <v>1E-4</v>
      </c>
      <c r="R272" s="78">
        <v>0</v>
      </c>
    </row>
    <row r="273" spans="2:18">
      <c r="B273" t="s">
        <v>3396</v>
      </c>
      <c r="C273" t="s">
        <v>3143</v>
      </c>
      <c r="D273" t="s">
        <v>3407</v>
      </c>
      <c r="E273"/>
      <c r="F273" t="s">
        <v>3398</v>
      </c>
      <c r="G273" s="94">
        <v>42803</v>
      </c>
      <c r="H273" t="s">
        <v>150</v>
      </c>
      <c r="I273" s="77">
        <v>5.83</v>
      </c>
      <c r="J273" t="s">
        <v>702</v>
      </c>
      <c r="K273" t="s">
        <v>102</v>
      </c>
      <c r="L273" s="78">
        <v>4.4999999999999998E-2</v>
      </c>
      <c r="M273" s="78">
        <v>8.1100000000000005E-2</v>
      </c>
      <c r="N273" s="77">
        <v>32409.200000000001</v>
      </c>
      <c r="O273" s="77">
        <v>91.44</v>
      </c>
      <c r="P273" s="77">
        <v>29.634972479999998</v>
      </c>
      <c r="Q273" s="78">
        <v>8.9999999999999998E-4</v>
      </c>
      <c r="R273" s="78">
        <v>1E-4</v>
      </c>
    </row>
    <row r="274" spans="2:18">
      <c r="B274" t="s">
        <v>3396</v>
      </c>
      <c r="C274" t="s">
        <v>3143</v>
      </c>
      <c r="D274" t="s">
        <v>3408</v>
      </c>
      <c r="E274"/>
      <c r="F274" t="s">
        <v>3398</v>
      </c>
      <c r="G274" s="94">
        <v>42898</v>
      </c>
      <c r="H274" t="s">
        <v>150</v>
      </c>
      <c r="I274" s="77">
        <v>5.83</v>
      </c>
      <c r="J274" t="s">
        <v>702</v>
      </c>
      <c r="K274" t="s">
        <v>102</v>
      </c>
      <c r="L274" s="78">
        <v>4.4999999999999998E-2</v>
      </c>
      <c r="M274" s="78">
        <v>8.1100000000000005E-2</v>
      </c>
      <c r="N274" s="77">
        <v>6095.34</v>
      </c>
      <c r="O274" s="77">
        <v>90.98</v>
      </c>
      <c r="P274" s="77">
        <v>5.5455403319999999</v>
      </c>
      <c r="Q274" s="78">
        <v>2.0000000000000001E-4</v>
      </c>
      <c r="R274" s="78">
        <v>0</v>
      </c>
    </row>
    <row r="275" spans="2:18">
      <c r="B275" t="s">
        <v>3396</v>
      </c>
      <c r="C275" t="s">
        <v>3143</v>
      </c>
      <c r="D275" t="s">
        <v>3409</v>
      </c>
      <c r="E275"/>
      <c r="F275" t="s">
        <v>3398</v>
      </c>
      <c r="G275" s="94">
        <v>42989</v>
      </c>
      <c r="H275" t="s">
        <v>150</v>
      </c>
      <c r="I275" s="77">
        <v>5.83</v>
      </c>
      <c r="J275" t="s">
        <v>702</v>
      </c>
      <c r="K275" t="s">
        <v>102</v>
      </c>
      <c r="L275" s="78">
        <v>4.4999999999999998E-2</v>
      </c>
      <c r="M275" s="78">
        <v>8.1100000000000005E-2</v>
      </c>
      <c r="N275" s="77">
        <v>7680.9</v>
      </c>
      <c r="O275" s="77">
        <v>91.35</v>
      </c>
      <c r="P275" s="77">
        <v>7.01650215</v>
      </c>
      <c r="Q275" s="78">
        <v>2.0000000000000001E-4</v>
      </c>
      <c r="R275" s="78">
        <v>0</v>
      </c>
    </row>
    <row r="276" spans="2:18">
      <c r="B276" t="s">
        <v>3396</v>
      </c>
      <c r="C276" t="s">
        <v>3143</v>
      </c>
      <c r="D276" t="s">
        <v>3410</v>
      </c>
      <c r="E276"/>
      <c r="F276" t="s">
        <v>3398</v>
      </c>
      <c r="G276" s="94">
        <v>43080</v>
      </c>
      <c r="H276" t="s">
        <v>150</v>
      </c>
      <c r="I276" s="77">
        <v>5.83</v>
      </c>
      <c r="J276" t="s">
        <v>702</v>
      </c>
      <c r="K276" t="s">
        <v>102</v>
      </c>
      <c r="L276" s="78">
        <v>4.4999999999999998E-2</v>
      </c>
      <c r="M276" s="78">
        <v>8.1100000000000005E-2</v>
      </c>
      <c r="N276" s="77">
        <v>2379.81</v>
      </c>
      <c r="O276" s="77">
        <v>90.71</v>
      </c>
      <c r="P276" s="77">
        <v>2.1587256510000001</v>
      </c>
      <c r="Q276" s="78">
        <v>1E-4</v>
      </c>
      <c r="R276" s="78">
        <v>0</v>
      </c>
    </row>
    <row r="277" spans="2:18">
      <c r="B277" t="s">
        <v>3396</v>
      </c>
      <c r="C277" t="s">
        <v>3143</v>
      </c>
      <c r="D277" t="s">
        <v>3411</v>
      </c>
      <c r="E277"/>
      <c r="F277" t="s">
        <v>3398</v>
      </c>
      <c r="G277" s="94">
        <v>43171</v>
      </c>
      <c r="H277" t="s">
        <v>150</v>
      </c>
      <c r="I277" s="77">
        <v>5.73</v>
      </c>
      <c r="J277" t="s">
        <v>702</v>
      </c>
      <c r="K277" t="s">
        <v>102</v>
      </c>
      <c r="L277" s="78">
        <v>4.4999999999999998E-2</v>
      </c>
      <c r="M277" s="78">
        <v>8.1799999999999998E-2</v>
      </c>
      <c r="N277" s="77">
        <v>1778.16</v>
      </c>
      <c r="O277" s="77">
        <v>91.35</v>
      </c>
      <c r="P277" s="77">
        <v>1.62434916</v>
      </c>
      <c r="Q277" s="78">
        <v>0</v>
      </c>
      <c r="R277" s="78">
        <v>0</v>
      </c>
    </row>
    <row r="278" spans="2:18">
      <c r="B278" t="s">
        <v>3396</v>
      </c>
      <c r="C278" t="s">
        <v>3143</v>
      </c>
      <c r="D278" t="s">
        <v>3412</v>
      </c>
      <c r="E278"/>
      <c r="F278" t="s">
        <v>3398</v>
      </c>
      <c r="G278" s="94">
        <v>43341</v>
      </c>
      <c r="H278" t="s">
        <v>150</v>
      </c>
      <c r="I278" s="77">
        <v>5.87</v>
      </c>
      <c r="J278" t="s">
        <v>702</v>
      </c>
      <c r="K278" t="s">
        <v>102</v>
      </c>
      <c r="L278" s="78">
        <v>4.4999999999999998E-2</v>
      </c>
      <c r="M278" s="78">
        <v>7.85E-2</v>
      </c>
      <c r="N278" s="77">
        <v>4460.96</v>
      </c>
      <c r="O278" s="77">
        <v>91.35</v>
      </c>
      <c r="P278" s="77">
        <v>4.0750869600000001</v>
      </c>
      <c r="Q278" s="78">
        <v>1E-4</v>
      </c>
      <c r="R278" s="78">
        <v>0</v>
      </c>
    </row>
    <row r="279" spans="2:18">
      <c r="B279" t="s">
        <v>3396</v>
      </c>
      <c r="C279" t="s">
        <v>3143</v>
      </c>
      <c r="D279" t="s">
        <v>3413</v>
      </c>
      <c r="E279"/>
      <c r="F279" t="s">
        <v>3398</v>
      </c>
      <c r="G279" s="94">
        <v>43990</v>
      </c>
      <c r="H279" t="s">
        <v>150</v>
      </c>
      <c r="I279" s="77">
        <v>5.83</v>
      </c>
      <c r="J279" t="s">
        <v>702</v>
      </c>
      <c r="K279" t="s">
        <v>102</v>
      </c>
      <c r="L279" s="78">
        <v>4.4999999999999998E-2</v>
      </c>
      <c r="M279" s="78">
        <v>8.1100000000000005E-2</v>
      </c>
      <c r="N279" s="77">
        <v>4600.9799999999996</v>
      </c>
      <c r="O279" s="77">
        <v>89.99</v>
      </c>
      <c r="P279" s="77">
        <v>4.1404219019999999</v>
      </c>
      <c r="Q279" s="78">
        <v>1E-4</v>
      </c>
      <c r="R279" s="78">
        <v>0</v>
      </c>
    </row>
    <row r="280" spans="2:18">
      <c r="B280" t="s">
        <v>3396</v>
      </c>
      <c r="C280" t="s">
        <v>3143</v>
      </c>
      <c r="D280" t="s">
        <v>3414</v>
      </c>
      <c r="E280"/>
      <c r="F280" t="s">
        <v>3398</v>
      </c>
      <c r="G280" s="94">
        <v>41893</v>
      </c>
      <c r="H280" t="s">
        <v>150</v>
      </c>
      <c r="I280" s="77">
        <v>5.83</v>
      </c>
      <c r="J280" t="s">
        <v>702</v>
      </c>
      <c r="K280" t="s">
        <v>102</v>
      </c>
      <c r="L280" s="78">
        <v>4.4999999999999998E-2</v>
      </c>
      <c r="M280" s="78">
        <v>8.1100000000000005E-2</v>
      </c>
      <c r="N280" s="77">
        <v>4709.43</v>
      </c>
      <c r="O280" s="77">
        <v>89.9</v>
      </c>
      <c r="P280" s="77">
        <v>4.23377757</v>
      </c>
      <c r="Q280" s="78">
        <v>1E-4</v>
      </c>
      <c r="R280" s="78">
        <v>0</v>
      </c>
    </row>
    <row r="281" spans="2:18">
      <c r="B281" t="s">
        <v>3396</v>
      </c>
      <c r="C281" t="s">
        <v>3143</v>
      </c>
      <c r="D281" t="s">
        <v>3415</v>
      </c>
      <c r="E281"/>
      <c r="F281" t="s">
        <v>3398</v>
      </c>
      <c r="G281" s="94">
        <v>42257</v>
      </c>
      <c r="H281" t="s">
        <v>150</v>
      </c>
      <c r="I281" s="77">
        <v>5.83</v>
      </c>
      <c r="J281" t="s">
        <v>702</v>
      </c>
      <c r="K281" t="s">
        <v>102</v>
      </c>
      <c r="L281" s="78">
        <v>4.4999999999999998E-2</v>
      </c>
      <c r="M281" s="78">
        <v>8.1100000000000005E-2</v>
      </c>
      <c r="N281" s="77">
        <v>8623.25</v>
      </c>
      <c r="O281" s="77">
        <v>90.16</v>
      </c>
      <c r="P281" s="77">
        <v>7.7747222000000002</v>
      </c>
      <c r="Q281" s="78">
        <v>2.0000000000000001E-4</v>
      </c>
      <c r="R281" s="78">
        <v>0</v>
      </c>
    </row>
    <row r="282" spans="2:18">
      <c r="B282" t="s">
        <v>3102</v>
      </c>
      <c r="C282" t="s">
        <v>3103</v>
      </c>
      <c r="D282" t="s">
        <v>3416</v>
      </c>
      <c r="E282"/>
      <c r="F282" t="s">
        <v>210</v>
      </c>
      <c r="G282" s="94"/>
      <c r="H282" t="s">
        <v>211</v>
      </c>
      <c r="I282" s="77">
        <v>0.01</v>
      </c>
      <c r="J282" t="s">
        <v>123</v>
      </c>
      <c r="K282" t="s">
        <v>102</v>
      </c>
      <c r="L282" s="78">
        <v>0</v>
      </c>
      <c r="M282" s="78">
        <v>1E-4</v>
      </c>
      <c r="N282" s="77">
        <v>-576.35</v>
      </c>
      <c r="O282" s="77">
        <v>166.88372100000001</v>
      </c>
      <c r="P282" s="77">
        <v>-0.96183432598350005</v>
      </c>
      <c r="Q282" s="78">
        <v>0</v>
      </c>
      <c r="R282" s="78">
        <v>0</v>
      </c>
    </row>
    <row r="283" spans="2:18">
      <c r="B283" t="s">
        <v>3102</v>
      </c>
      <c r="C283" t="s">
        <v>3103</v>
      </c>
      <c r="D283" t="s">
        <v>3417</v>
      </c>
      <c r="F283" t="s">
        <v>210</v>
      </c>
      <c r="G283" s="94"/>
      <c r="H283" t="s">
        <v>211</v>
      </c>
      <c r="I283" s="77">
        <v>0.01</v>
      </c>
      <c r="J283" t="s">
        <v>123</v>
      </c>
      <c r="K283" t="s">
        <v>102</v>
      </c>
      <c r="L283" s="78">
        <v>0</v>
      </c>
      <c r="M283" s="78">
        <v>1E-4</v>
      </c>
      <c r="N283" s="77">
        <v>-36.380000000000003</v>
      </c>
      <c r="O283" s="77">
        <v>100</v>
      </c>
      <c r="P283" s="77">
        <v>-3.6380000000000003E-2</v>
      </c>
      <c r="Q283" s="78">
        <v>0</v>
      </c>
      <c r="R283" s="78">
        <v>0</v>
      </c>
    </row>
    <row r="284" spans="2:18">
      <c r="B284" t="s">
        <v>3102</v>
      </c>
      <c r="C284" t="s">
        <v>3103</v>
      </c>
      <c r="D284" t="s">
        <v>3418</v>
      </c>
      <c r="F284" t="s">
        <v>210</v>
      </c>
      <c r="G284" s="94"/>
      <c r="H284" t="s">
        <v>211</v>
      </c>
      <c r="I284" s="77">
        <v>0.01</v>
      </c>
      <c r="J284" t="s">
        <v>123</v>
      </c>
      <c r="K284" t="s">
        <v>102</v>
      </c>
      <c r="L284" s="78">
        <v>0</v>
      </c>
      <c r="M284" s="78">
        <v>1E-4</v>
      </c>
      <c r="N284" s="77">
        <v>-29.95</v>
      </c>
      <c r="O284" s="77">
        <v>100</v>
      </c>
      <c r="P284" s="77">
        <v>-2.9950000000000001E-2</v>
      </c>
      <c r="Q284" s="78">
        <v>0</v>
      </c>
      <c r="R284" s="78">
        <v>0</v>
      </c>
    </row>
    <row r="285" spans="2:18">
      <c r="B285" t="s">
        <v>3419</v>
      </c>
      <c r="C285" t="s">
        <v>3143</v>
      </c>
      <c r="D285" t="s">
        <v>3420</v>
      </c>
      <c r="E285"/>
      <c r="F285" t="s">
        <v>210</v>
      </c>
      <c r="G285" s="94">
        <v>43373</v>
      </c>
      <c r="H285" t="s">
        <v>211</v>
      </c>
      <c r="I285" s="77">
        <v>4.24</v>
      </c>
      <c r="J285" t="s">
        <v>943</v>
      </c>
      <c r="K285" t="s">
        <v>113</v>
      </c>
      <c r="L285" s="78">
        <v>3.0300000000000001E-2</v>
      </c>
      <c r="M285" s="78">
        <v>8.0299999999999996E-2</v>
      </c>
      <c r="N285" s="77">
        <v>108078.04</v>
      </c>
      <c r="O285" s="77">
        <v>81.900000000000006</v>
      </c>
      <c r="P285" s="77">
        <v>413.51979898429198</v>
      </c>
      <c r="Q285" s="78">
        <v>1.1900000000000001E-2</v>
      </c>
      <c r="R285" s="78">
        <v>1.1999999999999999E-3</v>
      </c>
    </row>
    <row r="286" spans="2:18">
      <c r="B286" t="s">
        <v>3421</v>
      </c>
      <c r="C286" t="s">
        <v>3143</v>
      </c>
      <c r="D286" t="s">
        <v>3422</v>
      </c>
      <c r="E286"/>
      <c r="F286" t="s">
        <v>210</v>
      </c>
      <c r="G286" s="94">
        <v>43550</v>
      </c>
      <c r="H286" t="s">
        <v>211</v>
      </c>
      <c r="I286" s="77">
        <v>2.12</v>
      </c>
      <c r="J286" t="s">
        <v>943</v>
      </c>
      <c r="K286" t="s">
        <v>106</v>
      </c>
      <c r="L286" s="78">
        <v>8.2500000000000004E-2</v>
      </c>
      <c r="M286" s="78">
        <v>8.5000000000000006E-2</v>
      </c>
      <c r="N286" s="77">
        <v>62844.2</v>
      </c>
      <c r="O286" s="77">
        <v>102.51</v>
      </c>
      <c r="P286" s="77">
        <v>237.84450813864001</v>
      </c>
      <c r="Q286" s="78">
        <v>6.8999999999999999E-3</v>
      </c>
      <c r="R286" s="78">
        <v>6.9999999999999999E-4</v>
      </c>
    </row>
    <row r="287" spans="2:18">
      <c r="B287" t="s">
        <v>3423</v>
      </c>
      <c r="C287" t="s">
        <v>3143</v>
      </c>
      <c r="D287" t="s">
        <v>3424</v>
      </c>
      <c r="E287"/>
      <c r="F287" t="s">
        <v>210</v>
      </c>
      <c r="G287" s="94">
        <v>41534</v>
      </c>
      <c r="H287" t="s">
        <v>211</v>
      </c>
      <c r="I287" s="77">
        <v>5.55</v>
      </c>
      <c r="J287" t="s">
        <v>112</v>
      </c>
      <c r="K287" t="s">
        <v>102</v>
      </c>
      <c r="L287" s="78">
        <v>3.9800000000000002E-2</v>
      </c>
      <c r="M287" s="78">
        <v>3.2099999999999997E-2</v>
      </c>
      <c r="N287" s="77">
        <v>376106.09</v>
      </c>
      <c r="O287" s="77">
        <v>116.24</v>
      </c>
      <c r="P287" s="77">
        <v>437.18571901600001</v>
      </c>
      <c r="Q287" s="78">
        <v>1.26E-2</v>
      </c>
      <c r="R287" s="78">
        <v>1.2999999999999999E-3</v>
      </c>
    </row>
    <row r="288" spans="2:18">
      <c r="B288" t="s">
        <v>3425</v>
      </c>
      <c r="C288" t="s">
        <v>3143</v>
      </c>
      <c r="D288" t="s">
        <v>3426</v>
      </c>
      <c r="E288"/>
      <c r="F288" t="s">
        <v>210</v>
      </c>
      <c r="G288" s="94">
        <v>44553</v>
      </c>
      <c r="H288" t="s">
        <v>211</v>
      </c>
      <c r="I288" s="77">
        <v>2.6</v>
      </c>
      <c r="J288" t="s">
        <v>1119</v>
      </c>
      <c r="K288" t="s">
        <v>110</v>
      </c>
      <c r="L288" s="78">
        <v>6.1100000000000002E-2</v>
      </c>
      <c r="M288" s="78">
        <v>6.93E-2</v>
      </c>
      <c r="N288" s="77">
        <v>60929.36</v>
      </c>
      <c r="O288" s="77">
        <v>100.12999999999992</v>
      </c>
      <c r="P288" s="77">
        <v>246.07195884881099</v>
      </c>
      <c r="Q288" s="78">
        <v>7.1000000000000004E-3</v>
      </c>
      <c r="R288" s="78">
        <v>6.9999999999999999E-4</v>
      </c>
    </row>
    <row r="289" spans="2:18">
      <c r="B289" t="s">
        <v>3425</v>
      </c>
      <c r="C289" t="s">
        <v>3143</v>
      </c>
      <c r="D289" t="s">
        <v>3427</v>
      </c>
      <c r="E289"/>
      <c r="F289" t="s">
        <v>210</v>
      </c>
      <c r="G289" s="94">
        <v>44585</v>
      </c>
      <c r="H289" t="s">
        <v>211</v>
      </c>
      <c r="I289" s="77">
        <v>2.6</v>
      </c>
      <c r="J289" t="s">
        <v>1119</v>
      </c>
      <c r="K289" t="s">
        <v>110</v>
      </c>
      <c r="L289" s="78">
        <v>6.1100000000000002E-2</v>
      </c>
      <c r="M289" s="78">
        <v>6.9599999999999995E-2</v>
      </c>
      <c r="N289" s="77">
        <v>6378.28</v>
      </c>
      <c r="O289" s="77">
        <v>100.13</v>
      </c>
      <c r="P289" s="77">
        <v>25.759598552917598</v>
      </c>
      <c r="Q289" s="78">
        <v>6.9999999999999999E-4</v>
      </c>
      <c r="R289" s="78">
        <v>1E-4</v>
      </c>
    </row>
    <row r="290" spans="2:18">
      <c r="B290" t="s">
        <v>3425</v>
      </c>
      <c r="C290" t="s">
        <v>3143</v>
      </c>
      <c r="D290" t="s">
        <v>3428</v>
      </c>
      <c r="E290"/>
      <c r="F290" t="s">
        <v>210</v>
      </c>
      <c r="G290" s="94">
        <v>44553</v>
      </c>
      <c r="H290" t="s">
        <v>211</v>
      </c>
      <c r="I290" s="77">
        <v>2.6</v>
      </c>
      <c r="J290" t="s">
        <v>1119</v>
      </c>
      <c r="K290" t="s">
        <v>110</v>
      </c>
      <c r="L290" s="78">
        <v>6.1100000000000002E-2</v>
      </c>
      <c r="M290" s="78">
        <v>6.9599999999999995E-2</v>
      </c>
      <c r="N290" s="77">
        <v>805.68</v>
      </c>
      <c r="O290" s="77">
        <v>100.12</v>
      </c>
      <c r="P290" s="77">
        <v>3.2535292676543999</v>
      </c>
      <c r="Q290" s="78">
        <v>1E-4</v>
      </c>
      <c r="R290" s="78">
        <v>0</v>
      </c>
    </row>
    <row r="291" spans="2:18">
      <c r="B291" t="s">
        <v>3425</v>
      </c>
      <c r="C291" t="s">
        <v>3143</v>
      </c>
      <c r="D291" t="s">
        <v>3429</v>
      </c>
      <c r="E291"/>
      <c r="F291" t="s">
        <v>210</v>
      </c>
      <c r="G291" s="94">
        <v>44671</v>
      </c>
      <c r="H291" t="s">
        <v>211</v>
      </c>
      <c r="I291" s="77">
        <v>2.6</v>
      </c>
      <c r="J291" t="s">
        <v>1119</v>
      </c>
      <c r="K291" t="s">
        <v>110</v>
      </c>
      <c r="L291" s="78">
        <v>6.1100000000000002E-2</v>
      </c>
      <c r="M291" s="78">
        <v>6.9599999999999995E-2</v>
      </c>
      <c r="N291" s="77">
        <v>503.55</v>
      </c>
      <c r="O291" s="77">
        <v>100.13</v>
      </c>
      <c r="P291" s="77">
        <v>2.0336588941409999</v>
      </c>
      <c r="Q291" s="78">
        <v>1E-4</v>
      </c>
      <c r="R291" s="78">
        <v>0</v>
      </c>
    </row>
    <row r="292" spans="2:18">
      <c r="B292" t="s">
        <v>3425</v>
      </c>
      <c r="C292" t="s">
        <v>3143</v>
      </c>
      <c r="D292" t="s">
        <v>3430</v>
      </c>
      <c r="E292"/>
      <c r="F292" t="s">
        <v>210</v>
      </c>
      <c r="G292" s="94">
        <v>44742</v>
      </c>
      <c r="H292" t="s">
        <v>211</v>
      </c>
      <c r="I292" s="77">
        <v>2.6</v>
      </c>
      <c r="J292" t="s">
        <v>1119</v>
      </c>
      <c r="K292" t="s">
        <v>110</v>
      </c>
      <c r="L292" s="78">
        <v>6.1100000000000002E-2</v>
      </c>
      <c r="M292" s="78">
        <v>6.9599999999999995E-2</v>
      </c>
      <c r="N292" s="77">
        <v>3021.29</v>
      </c>
      <c r="O292" s="77">
        <v>100.13</v>
      </c>
      <c r="P292" s="77">
        <v>12.2019129784118</v>
      </c>
      <c r="Q292" s="78">
        <v>4.0000000000000002E-4</v>
      </c>
      <c r="R292" s="78">
        <v>0</v>
      </c>
    </row>
    <row r="293" spans="2:18">
      <c r="B293" t="s">
        <v>3431</v>
      </c>
      <c r="C293" t="s">
        <v>3143</v>
      </c>
      <c r="D293" t="s">
        <v>3432</v>
      </c>
      <c r="E293"/>
      <c r="F293" t="s">
        <v>210</v>
      </c>
      <c r="G293" s="94">
        <v>44871</v>
      </c>
      <c r="H293" t="s">
        <v>211</v>
      </c>
      <c r="I293" s="77">
        <v>5.19</v>
      </c>
      <c r="J293" t="s">
        <v>353</v>
      </c>
      <c r="K293" t="s">
        <v>102</v>
      </c>
      <c r="L293" s="78">
        <v>0.05</v>
      </c>
      <c r="M293" s="78">
        <v>6.3700000000000007E-2</v>
      </c>
      <c r="N293" s="77">
        <v>97911.59</v>
      </c>
      <c r="O293" s="77">
        <v>96.85</v>
      </c>
      <c r="P293" s="77">
        <v>94.827374914999993</v>
      </c>
      <c r="Q293" s="78">
        <v>2.7000000000000001E-3</v>
      </c>
      <c r="R293" s="78">
        <v>2.9999999999999997E-4</v>
      </c>
    </row>
    <row r="294" spans="2:18">
      <c r="B294" t="s">
        <v>3431</v>
      </c>
      <c r="C294" t="s">
        <v>3143</v>
      </c>
      <c r="D294" t="s">
        <v>3433</v>
      </c>
      <c r="E294"/>
      <c r="F294" t="s">
        <v>210</v>
      </c>
      <c r="G294" s="94">
        <v>44969</v>
      </c>
      <c r="H294" t="s">
        <v>211</v>
      </c>
      <c r="I294" s="77">
        <v>5.19</v>
      </c>
      <c r="J294" t="s">
        <v>353</v>
      </c>
      <c r="K294" t="s">
        <v>102</v>
      </c>
      <c r="L294" s="78">
        <v>0.05</v>
      </c>
      <c r="M294" s="78">
        <v>6.0999999999999999E-2</v>
      </c>
      <c r="N294" s="77">
        <v>69152</v>
      </c>
      <c r="O294" s="77">
        <v>97.62</v>
      </c>
      <c r="P294" s="77">
        <v>67.5061824</v>
      </c>
      <c r="Q294" s="78">
        <v>1.9E-3</v>
      </c>
      <c r="R294" s="78">
        <v>2.0000000000000001E-4</v>
      </c>
    </row>
    <row r="295" spans="2:18">
      <c r="B295" t="s">
        <v>3431</v>
      </c>
      <c r="C295" t="s">
        <v>3143</v>
      </c>
      <c r="D295" t="s">
        <v>3434</v>
      </c>
      <c r="E295"/>
      <c r="F295" t="s">
        <v>210</v>
      </c>
      <c r="G295" s="94">
        <v>45018</v>
      </c>
      <c r="H295" t="s">
        <v>211</v>
      </c>
      <c r="I295" s="77">
        <v>5.19</v>
      </c>
      <c r="J295" t="s">
        <v>353</v>
      </c>
      <c r="K295" t="s">
        <v>102</v>
      </c>
      <c r="L295" s="78">
        <v>0.05</v>
      </c>
      <c r="M295" s="78">
        <v>4.2599999999999999E-2</v>
      </c>
      <c r="N295" s="77">
        <v>33038.78</v>
      </c>
      <c r="O295" s="77">
        <v>106.07</v>
      </c>
      <c r="P295" s="77">
        <v>35.044233945999999</v>
      </c>
      <c r="Q295" s="78">
        <v>1E-3</v>
      </c>
      <c r="R295" s="78">
        <v>1E-4</v>
      </c>
    </row>
    <row r="296" spans="2:18">
      <c r="B296" s="79" t="s">
        <v>3435</v>
      </c>
      <c r="G296" s="96"/>
      <c r="I296" s="81">
        <v>0</v>
      </c>
      <c r="M296" s="80">
        <v>0</v>
      </c>
      <c r="N296" s="81">
        <v>0</v>
      </c>
      <c r="P296" s="81">
        <v>0</v>
      </c>
      <c r="Q296" s="80">
        <v>0</v>
      </c>
      <c r="R296" s="80">
        <v>0</v>
      </c>
    </row>
    <row r="297" spans="2:18">
      <c r="B297" t="s">
        <v>210</v>
      </c>
      <c r="D297" t="s">
        <v>210</v>
      </c>
      <c r="F297" t="s">
        <v>210</v>
      </c>
      <c r="G297" s="96"/>
      <c r="I297" s="77">
        <v>0</v>
      </c>
      <c r="J297" t="s">
        <v>210</v>
      </c>
      <c r="K297" t="s">
        <v>210</v>
      </c>
      <c r="L297" s="78">
        <v>0</v>
      </c>
      <c r="M297" s="78">
        <v>0</v>
      </c>
      <c r="N297" s="77">
        <v>0</v>
      </c>
      <c r="O297" s="77">
        <v>0</v>
      </c>
      <c r="P297" s="77">
        <v>0</v>
      </c>
      <c r="Q297" s="78">
        <v>0</v>
      </c>
      <c r="R297" s="78">
        <v>0</v>
      </c>
    </row>
    <row r="298" spans="2:18">
      <c r="B298" s="79" t="s">
        <v>3436</v>
      </c>
      <c r="G298" s="96"/>
      <c r="I298" s="81">
        <v>0</v>
      </c>
      <c r="M298" s="80">
        <v>0</v>
      </c>
      <c r="N298" s="81">
        <v>0</v>
      </c>
      <c r="P298" s="81">
        <v>0</v>
      </c>
      <c r="Q298" s="80">
        <v>0</v>
      </c>
      <c r="R298" s="80">
        <v>0</v>
      </c>
    </row>
    <row r="299" spans="2:18">
      <c r="B299" s="79" t="s">
        <v>3437</v>
      </c>
      <c r="G299" s="96"/>
      <c r="I299" s="81">
        <v>0</v>
      </c>
      <c r="M299" s="80">
        <v>0</v>
      </c>
      <c r="N299" s="81">
        <v>0</v>
      </c>
      <c r="P299" s="81">
        <v>0</v>
      </c>
      <c r="Q299" s="80">
        <v>0</v>
      </c>
      <c r="R299" s="80">
        <v>0</v>
      </c>
    </row>
    <row r="300" spans="2:18">
      <c r="B300" t="s">
        <v>210</v>
      </c>
      <c r="D300" t="s">
        <v>210</v>
      </c>
      <c r="F300" t="s">
        <v>210</v>
      </c>
      <c r="G300" s="96"/>
      <c r="I300" s="77">
        <v>0</v>
      </c>
      <c r="J300" t="s">
        <v>210</v>
      </c>
      <c r="K300" t="s">
        <v>210</v>
      </c>
      <c r="L300" s="78">
        <v>0</v>
      </c>
      <c r="M300" s="78">
        <v>0</v>
      </c>
      <c r="N300" s="77">
        <v>0</v>
      </c>
      <c r="O300" s="77">
        <v>0</v>
      </c>
      <c r="P300" s="77">
        <v>0</v>
      </c>
      <c r="Q300" s="78">
        <v>0</v>
      </c>
      <c r="R300" s="78">
        <v>0</v>
      </c>
    </row>
    <row r="301" spans="2:18">
      <c r="B301" s="79" t="s">
        <v>3438</v>
      </c>
      <c r="G301" s="96"/>
      <c r="I301" s="81">
        <v>0</v>
      </c>
      <c r="M301" s="80">
        <v>0</v>
      </c>
      <c r="N301" s="81">
        <v>0</v>
      </c>
      <c r="P301" s="81">
        <v>0</v>
      </c>
      <c r="Q301" s="80">
        <v>0</v>
      </c>
      <c r="R301" s="80">
        <v>0</v>
      </c>
    </row>
    <row r="302" spans="2:18">
      <c r="B302" t="s">
        <v>210</v>
      </c>
      <c r="D302" t="s">
        <v>210</v>
      </c>
      <c r="F302" t="s">
        <v>210</v>
      </c>
      <c r="G302" s="96"/>
      <c r="I302" s="77">
        <v>0</v>
      </c>
      <c r="J302" t="s">
        <v>210</v>
      </c>
      <c r="K302" t="s">
        <v>210</v>
      </c>
      <c r="L302" s="78">
        <v>0</v>
      </c>
      <c r="M302" s="78">
        <v>0</v>
      </c>
      <c r="N302" s="77">
        <v>0</v>
      </c>
      <c r="O302" s="77">
        <v>0</v>
      </c>
      <c r="P302" s="77">
        <v>0</v>
      </c>
      <c r="Q302" s="78">
        <v>0</v>
      </c>
      <c r="R302" s="78">
        <v>0</v>
      </c>
    </row>
    <row r="303" spans="2:18">
      <c r="B303" s="79" t="s">
        <v>3439</v>
      </c>
      <c r="G303" s="96"/>
      <c r="I303" s="81">
        <v>0</v>
      </c>
      <c r="M303" s="80">
        <v>0</v>
      </c>
      <c r="N303" s="81">
        <v>0</v>
      </c>
      <c r="P303" s="81">
        <v>0</v>
      </c>
      <c r="Q303" s="80">
        <v>0</v>
      </c>
      <c r="R303" s="80">
        <v>0</v>
      </c>
    </row>
    <row r="304" spans="2:18">
      <c r="B304" t="s">
        <v>210</v>
      </c>
      <c r="D304" t="s">
        <v>210</v>
      </c>
      <c r="F304" t="s">
        <v>210</v>
      </c>
      <c r="G304" s="96"/>
      <c r="I304" s="77">
        <v>0</v>
      </c>
      <c r="J304" t="s">
        <v>210</v>
      </c>
      <c r="K304" t="s">
        <v>210</v>
      </c>
      <c r="L304" s="78">
        <v>0</v>
      </c>
      <c r="M304" s="78">
        <v>0</v>
      </c>
      <c r="N304" s="77">
        <v>0</v>
      </c>
      <c r="O304" s="77">
        <v>0</v>
      </c>
      <c r="P304" s="77">
        <v>0</v>
      </c>
      <c r="Q304" s="78">
        <v>0</v>
      </c>
      <c r="R304" s="78">
        <v>0</v>
      </c>
    </row>
    <row r="305" spans="2:18">
      <c r="B305" s="79" t="s">
        <v>3440</v>
      </c>
      <c r="G305" s="96"/>
      <c r="I305" s="81">
        <v>0</v>
      </c>
      <c r="M305" s="80">
        <v>0</v>
      </c>
      <c r="N305" s="81">
        <v>0</v>
      </c>
      <c r="P305" s="81">
        <v>0</v>
      </c>
      <c r="Q305" s="80">
        <v>0</v>
      </c>
      <c r="R305" s="80">
        <v>0</v>
      </c>
    </row>
    <row r="306" spans="2:18">
      <c r="B306" t="s">
        <v>210</v>
      </c>
      <c r="D306" t="s">
        <v>210</v>
      </c>
      <c r="F306" t="s">
        <v>210</v>
      </c>
      <c r="G306" s="96"/>
      <c r="I306" s="77">
        <v>0</v>
      </c>
      <c r="J306" t="s">
        <v>210</v>
      </c>
      <c r="K306" t="s">
        <v>210</v>
      </c>
      <c r="L306" s="78">
        <v>0</v>
      </c>
      <c r="M306" s="78">
        <v>0</v>
      </c>
      <c r="N306" s="77">
        <v>0</v>
      </c>
      <c r="O306" s="77">
        <v>0</v>
      </c>
      <c r="P306" s="77">
        <v>0</v>
      </c>
      <c r="Q306" s="78">
        <v>0</v>
      </c>
      <c r="R306" s="78">
        <v>0</v>
      </c>
    </row>
    <row r="307" spans="2:18">
      <c r="B307" s="79" t="s">
        <v>223</v>
      </c>
      <c r="G307" s="96"/>
      <c r="I307" s="81">
        <v>2.2200000000000002</v>
      </c>
      <c r="M307" s="80">
        <v>6.6000000000000003E-2</v>
      </c>
      <c r="N307" s="81">
        <v>5189788.0599999996</v>
      </c>
      <c r="P307" s="81">
        <v>13374.550061495966</v>
      </c>
      <c r="Q307" s="80">
        <v>0.38600000000000001</v>
      </c>
      <c r="R307" s="80">
        <v>3.8600000000000002E-2</v>
      </c>
    </row>
    <row r="308" spans="2:18">
      <c r="B308" s="79" t="s">
        <v>3441</v>
      </c>
      <c r="G308" s="96"/>
      <c r="I308" s="81">
        <v>0</v>
      </c>
      <c r="M308" s="80">
        <v>0</v>
      </c>
      <c r="N308" s="81">
        <v>0</v>
      </c>
      <c r="P308" s="81">
        <v>0</v>
      </c>
      <c r="Q308" s="80">
        <v>0</v>
      </c>
      <c r="R308" s="80">
        <v>0</v>
      </c>
    </row>
    <row r="309" spans="2:18">
      <c r="B309" t="s">
        <v>210</v>
      </c>
      <c r="D309" t="s">
        <v>210</v>
      </c>
      <c r="F309" t="s">
        <v>210</v>
      </c>
      <c r="G309" s="96"/>
      <c r="I309" s="77">
        <v>0</v>
      </c>
      <c r="J309" t="s">
        <v>210</v>
      </c>
      <c r="K309" t="s">
        <v>210</v>
      </c>
      <c r="L309" s="78">
        <v>0</v>
      </c>
      <c r="M309" s="78">
        <v>0</v>
      </c>
      <c r="N309" s="77">
        <v>0</v>
      </c>
      <c r="O309" s="77">
        <v>0</v>
      </c>
      <c r="P309" s="77">
        <v>0</v>
      </c>
      <c r="Q309" s="78">
        <v>0</v>
      </c>
      <c r="R309" s="78">
        <v>0</v>
      </c>
    </row>
    <row r="310" spans="2:18">
      <c r="B310" s="79" t="s">
        <v>3140</v>
      </c>
      <c r="G310" s="96"/>
      <c r="I310" s="81">
        <v>0</v>
      </c>
      <c r="M310" s="80">
        <v>0</v>
      </c>
      <c r="N310" s="81">
        <v>0</v>
      </c>
      <c r="P310" s="81">
        <v>0</v>
      </c>
      <c r="Q310" s="80">
        <v>0</v>
      </c>
      <c r="R310" s="80">
        <v>0</v>
      </c>
    </row>
    <row r="311" spans="2:18">
      <c r="B311" t="s">
        <v>210</v>
      </c>
      <c r="D311" t="s">
        <v>210</v>
      </c>
      <c r="F311" t="s">
        <v>210</v>
      </c>
      <c r="G311" s="96"/>
      <c r="I311" s="77">
        <v>0</v>
      </c>
      <c r="J311" t="s">
        <v>210</v>
      </c>
      <c r="K311" t="s">
        <v>210</v>
      </c>
      <c r="L311" s="78">
        <v>0</v>
      </c>
      <c r="M311" s="78">
        <v>0</v>
      </c>
      <c r="N311" s="77">
        <v>0</v>
      </c>
      <c r="O311" s="77">
        <v>0</v>
      </c>
      <c r="P311" s="77">
        <v>0</v>
      </c>
      <c r="Q311" s="78">
        <v>0</v>
      </c>
      <c r="R311" s="78">
        <v>0</v>
      </c>
    </row>
    <row r="312" spans="2:18">
      <c r="B312" s="79" t="s">
        <v>3141</v>
      </c>
      <c r="G312" s="96"/>
      <c r="I312" s="81">
        <v>2.2200000000000002</v>
      </c>
      <c r="M312" s="80">
        <v>6.6000000000000003E-2</v>
      </c>
      <c r="N312" s="81">
        <v>5189788.0599999996</v>
      </c>
      <c r="P312" s="81">
        <v>13374.550061495966</v>
      </c>
      <c r="Q312" s="80">
        <v>0.38600000000000001</v>
      </c>
      <c r="R312" s="80">
        <v>3.8600000000000002E-2</v>
      </c>
    </row>
    <row r="313" spans="2:18">
      <c r="B313" s="26" t="s">
        <v>3748</v>
      </c>
      <c r="C313" t="s">
        <v>3103</v>
      </c>
      <c r="D313" t="s">
        <v>3442</v>
      </c>
      <c r="E313"/>
      <c r="F313" t="s">
        <v>506</v>
      </c>
      <c r="G313" s="94">
        <v>43186</v>
      </c>
      <c r="H313" t="s">
        <v>208</v>
      </c>
      <c r="I313" s="77">
        <v>3.57</v>
      </c>
      <c r="J313" t="s">
        <v>702</v>
      </c>
      <c r="K313" t="s">
        <v>106</v>
      </c>
      <c r="L313" s="78">
        <v>4.8000000000000001E-2</v>
      </c>
      <c r="M313" s="78">
        <v>5.8700000000000002E-2</v>
      </c>
      <c r="N313" s="77">
        <v>166516.68</v>
      </c>
      <c r="O313" s="77">
        <v>97.92</v>
      </c>
      <c r="P313" s="77">
        <v>601.99216724275198</v>
      </c>
      <c r="Q313" s="78">
        <v>1.7399999999999999E-2</v>
      </c>
      <c r="R313" s="78">
        <v>1.6999999999999999E-3</v>
      </c>
    </row>
    <row r="314" spans="2:18">
      <c r="B314" s="26" t="s">
        <v>3748</v>
      </c>
      <c r="C314" t="s">
        <v>3103</v>
      </c>
      <c r="D314" t="s">
        <v>3443</v>
      </c>
      <c r="E314"/>
      <c r="F314" t="s">
        <v>506</v>
      </c>
      <c r="G314" s="94">
        <v>43552</v>
      </c>
      <c r="H314" t="s">
        <v>208</v>
      </c>
      <c r="I314" s="77">
        <v>3.56</v>
      </c>
      <c r="J314" t="s">
        <v>702</v>
      </c>
      <c r="K314" t="s">
        <v>106</v>
      </c>
      <c r="L314" s="78">
        <v>4.5999999999999999E-2</v>
      </c>
      <c r="M314" s="78">
        <v>6.3299999999999995E-2</v>
      </c>
      <c r="N314" s="77">
        <v>83046.399999999994</v>
      </c>
      <c r="O314" s="77">
        <v>95.7</v>
      </c>
      <c r="P314" s="77">
        <v>293.42319452160001</v>
      </c>
      <c r="Q314" s="78">
        <v>8.5000000000000006E-3</v>
      </c>
      <c r="R314" s="78">
        <v>8.0000000000000004E-4</v>
      </c>
    </row>
    <row r="315" spans="2:18">
      <c r="B315" s="26" t="s">
        <v>3748</v>
      </c>
      <c r="C315" t="s">
        <v>3103</v>
      </c>
      <c r="D315" t="s">
        <v>3444</v>
      </c>
      <c r="E315"/>
      <c r="F315" t="s">
        <v>506</v>
      </c>
      <c r="G315" s="94">
        <v>43942</v>
      </c>
      <c r="H315" t="s">
        <v>208</v>
      </c>
      <c r="I315" s="77">
        <v>3.47</v>
      </c>
      <c r="J315" t="s">
        <v>702</v>
      </c>
      <c r="K315" t="s">
        <v>106</v>
      </c>
      <c r="L315" s="78">
        <v>5.4399999999999997E-2</v>
      </c>
      <c r="M315" s="78">
        <v>7.5700000000000003E-2</v>
      </c>
      <c r="N315" s="77">
        <v>84389.39</v>
      </c>
      <c r="O315" s="77">
        <v>94.89</v>
      </c>
      <c r="P315" s="77">
        <v>295.64462429533199</v>
      </c>
      <c r="Q315" s="78">
        <v>8.5000000000000006E-3</v>
      </c>
      <c r="R315" s="78">
        <v>8.9999999999999998E-4</v>
      </c>
    </row>
    <row r="316" spans="2:18">
      <c r="B316" t="s">
        <v>3445</v>
      </c>
      <c r="C316" t="s">
        <v>3143</v>
      </c>
      <c r="D316" t="s">
        <v>3446</v>
      </c>
      <c r="E316"/>
      <c r="F316" t="s">
        <v>3179</v>
      </c>
      <c r="G316" s="94">
        <v>44004</v>
      </c>
      <c r="H316" t="s">
        <v>2238</v>
      </c>
      <c r="I316" s="77">
        <v>1.83</v>
      </c>
      <c r="J316" t="s">
        <v>1119</v>
      </c>
      <c r="K316" t="s">
        <v>120</v>
      </c>
      <c r="L316" s="78">
        <v>7.1999999999999995E-2</v>
      </c>
      <c r="M316" s="78">
        <v>7.8700000000000006E-2</v>
      </c>
      <c r="N316" s="77">
        <v>253312.28</v>
      </c>
      <c r="O316" s="77">
        <v>101.9</v>
      </c>
      <c r="P316" s="77">
        <v>632.04539733535205</v>
      </c>
      <c r="Q316" s="78">
        <v>1.8200000000000001E-2</v>
      </c>
      <c r="R316" s="78">
        <v>1.8E-3</v>
      </c>
    </row>
    <row r="317" spans="2:18">
      <c r="B317" t="s">
        <v>3445</v>
      </c>
      <c r="C317" t="s">
        <v>3143</v>
      </c>
      <c r="D317" t="s">
        <v>3447</v>
      </c>
      <c r="E317"/>
      <c r="F317" t="s">
        <v>3179</v>
      </c>
      <c r="G317" s="94">
        <v>44004</v>
      </c>
      <c r="H317" t="s">
        <v>2238</v>
      </c>
      <c r="I317" s="77">
        <v>1.83</v>
      </c>
      <c r="J317" t="s">
        <v>1119</v>
      </c>
      <c r="K317" t="s">
        <v>120</v>
      </c>
      <c r="L317" s="78">
        <v>7.1999999999999995E-2</v>
      </c>
      <c r="M317" s="78">
        <v>0.08</v>
      </c>
      <c r="N317" s="77">
        <v>29178.33</v>
      </c>
      <c r="O317" s="77">
        <v>101.67</v>
      </c>
      <c r="P317" s="77">
        <v>72.639208020594594</v>
      </c>
      <c r="Q317" s="78">
        <v>2.0999999999999999E-3</v>
      </c>
      <c r="R317" s="78">
        <v>2.0000000000000001E-4</v>
      </c>
    </row>
    <row r="318" spans="2:18">
      <c r="B318" t="s">
        <v>3445</v>
      </c>
      <c r="C318" t="s">
        <v>3143</v>
      </c>
      <c r="D318" t="s">
        <v>3448</v>
      </c>
      <c r="E318"/>
      <c r="F318" t="s">
        <v>3179</v>
      </c>
      <c r="G318" s="94">
        <v>44627</v>
      </c>
      <c r="H318" t="s">
        <v>2238</v>
      </c>
      <c r="I318" s="77">
        <v>1.82</v>
      </c>
      <c r="J318" t="s">
        <v>1119</v>
      </c>
      <c r="K318" t="s">
        <v>120</v>
      </c>
      <c r="L318" s="78">
        <v>7.1999999999999995E-2</v>
      </c>
      <c r="M318" s="78">
        <v>8.0600000000000005E-2</v>
      </c>
      <c r="N318" s="77">
        <v>29708.6</v>
      </c>
      <c r="O318" s="77">
        <v>101.56</v>
      </c>
      <c r="P318" s="77">
        <v>73.879291816176007</v>
      </c>
      <c r="Q318" s="78">
        <v>2.0999999999999999E-3</v>
      </c>
      <c r="R318" s="78">
        <v>2.0000000000000001E-4</v>
      </c>
    </row>
    <row r="319" spans="2:18">
      <c r="B319" t="s">
        <v>3445</v>
      </c>
      <c r="C319" t="s">
        <v>3143</v>
      </c>
      <c r="D319" t="s">
        <v>3449</v>
      </c>
      <c r="E319"/>
      <c r="F319" t="s">
        <v>3179</v>
      </c>
      <c r="G319" s="94">
        <v>44658</v>
      </c>
      <c r="H319" t="s">
        <v>2238</v>
      </c>
      <c r="I319" s="77">
        <v>1.82</v>
      </c>
      <c r="J319" t="s">
        <v>1119</v>
      </c>
      <c r="K319" t="s">
        <v>120</v>
      </c>
      <c r="L319" s="78">
        <v>7.1999999999999995E-2</v>
      </c>
      <c r="M319" s="78">
        <v>8.0600000000000005E-2</v>
      </c>
      <c r="N319" s="77">
        <v>4403.8500000000004</v>
      </c>
      <c r="O319" s="77">
        <v>101.56</v>
      </c>
      <c r="P319" s="77">
        <v>10.951486076916</v>
      </c>
      <c r="Q319" s="78">
        <v>2.9999999999999997E-4</v>
      </c>
      <c r="R319" s="78">
        <v>0</v>
      </c>
    </row>
    <row r="320" spans="2:18">
      <c r="B320" t="s">
        <v>3445</v>
      </c>
      <c r="C320" t="s">
        <v>3143</v>
      </c>
      <c r="D320" t="s">
        <v>3450</v>
      </c>
      <c r="E320"/>
      <c r="F320" t="s">
        <v>3179</v>
      </c>
      <c r="G320" s="94">
        <v>44741</v>
      </c>
      <c r="H320" t="s">
        <v>2238</v>
      </c>
      <c r="I320" s="77">
        <v>1.82</v>
      </c>
      <c r="J320" t="s">
        <v>1119</v>
      </c>
      <c r="K320" t="s">
        <v>120</v>
      </c>
      <c r="L320" s="78">
        <v>7.1999999999999995E-2</v>
      </c>
      <c r="M320" s="78">
        <v>8.0600000000000005E-2</v>
      </c>
      <c r="N320" s="77">
        <v>39378.699999999997</v>
      </c>
      <c r="O320" s="77">
        <v>101.56</v>
      </c>
      <c r="P320" s="77">
        <v>97.926878703192003</v>
      </c>
      <c r="Q320" s="78">
        <v>2.8E-3</v>
      </c>
      <c r="R320" s="78">
        <v>2.9999999999999997E-4</v>
      </c>
    </row>
    <row r="321" spans="2:18">
      <c r="B321" t="s">
        <v>3445</v>
      </c>
      <c r="C321" t="s">
        <v>3143</v>
      </c>
      <c r="D321" t="s">
        <v>3451</v>
      </c>
      <c r="E321"/>
      <c r="F321" t="s">
        <v>3179</v>
      </c>
      <c r="G321" s="94">
        <v>44833</v>
      </c>
      <c r="H321" t="s">
        <v>2238</v>
      </c>
      <c r="I321" s="77">
        <v>1.82</v>
      </c>
      <c r="J321" t="s">
        <v>1119</v>
      </c>
      <c r="K321" t="s">
        <v>120</v>
      </c>
      <c r="L321" s="78">
        <v>7.1999999999999995E-2</v>
      </c>
      <c r="M321" s="78">
        <v>8.0600000000000005E-2</v>
      </c>
      <c r="N321" s="77">
        <v>29202.18</v>
      </c>
      <c r="O321" s="77">
        <v>101.56</v>
      </c>
      <c r="P321" s="77">
        <v>72.619927491988804</v>
      </c>
      <c r="Q321" s="78">
        <v>2.0999999999999999E-3</v>
      </c>
      <c r="R321" s="78">
        <v>2.0000000000000001E-4</v>
      </c>
    </row>
    <row r="322" spans="2:18">
      <c r="B322" t="s">
        <v>3445</v>
      </c>
      <c r="C322" t="s">
        <v>3143</v>
      </c>
      <c r="D322" t="s">
        <v>3452</v>
      </c>
      <c r="E322"/>
      <c r="F322" t="s">
        <v>3179</v>
      </c>
      <c r="G322" s="94">
        <v>44861</v>
      </c>
      <c r="H322" t="s">
        <v>2238</v>
      </c>
      <c r="I322" s="77">
        <v>1.83</v>
      </c>
      <c r="J322" t="s">
        <v>1119</v>
      </c>
      <c r="K322" t="s">
        <v>120</v>
      </c>
      <c r="L322" s="78">
        <v>7.1599999999999997E-2</v>
      </c>
      <c r="M322" s="78">
        <v>8.0100000000000005E-2</v>
      </c>
      <c r="N322" s="77">
        <v>12831.26</v>
      </c>
      <c r="O322" s="77">
        <v>101.56</v>
      </c>
      <c r="P322" s="77">
        <v>31.908753758481598</v>
      </c>
      <c r="Q322" s="78">
        <v>8.9999999999999998E-4</v>
      </c>
      <c r="R322" s="78">
        <v>1E-4</v>
      </c>
    </row>
    <row r="323" spans="2:18">
      <c r="B323" t="s">
        <v>3445</v>
      </c>
      <c r="C323" t="s">
        <v>3143</v>
      </c>
      <c r="D323" t="s">
        <v>3453</v>
      </c>
      <c r="E323"/>
      <c r="F323" t="s">
        <v>3179</v>
      </c>
      <c r="G323" s="94">
        <v>44910</v>
      </c>
      <c r="H323" t="s">
        <v>2238</v>
      </c>
      <c r="I323" s="77">
        <v>1.83</v>
      </c>
      <c r="J323" t="s">
        <v>1119</v>
      </c>
      <c r="K323" t="s">
        <v>120</v>
      </c>
      <c r="L323" s="78">
        <v>7.1599999999999997E-2</v>
      </c>
      <c r="M323" s="78">
        <v>8.0100000000000005E-2</v>
      </c>
      <c r="N323" s="77">
        <v>8849.14</v>
      </c>
      <c r="O323" s="77">
        <v>101.56</v>
      </c>
      <c r="P323" s="77">
        <v>22.0060250695824</v>
      </c>
      <c r="Q323" s="78">
        <v>5.9999999999999995E-4</v>
      </c>
      <c r="R323" s="78">
        <v>1E-4</v>
      </c>
    </row>
    <row r="324" spans="2:18">
      <c r="B324" t="s">
        <v>3445</v>
      </c>
      <c r="C324" t="s">
        <v>3143</v>
      </c>
      <c r="D324" t="s">
        <v>3454</v>
      </c>
      <c r="E324"/>
      <c r="F324" t="s">
        <v>3179</v>
      </c>
      <c r="G324" s="94">
        <v>45048</v>
      </c>
      <c r="H324" t="s">
        <v>2238</v>
      </c>
      <c r="I324" s="77">
        <v>1.83</v>
      </c>
      <c r="J324" t="s">
        <v>1119</v>
      </c>
      <c r="K324" t="s">
        <v>120</v>
      </c>
      <c r="L324" s="78">
        <v>7.0300000000000001E-2</v>
      </c>
      <c r="M324" s="78">
        <v>7.9000000000000001E-2</v>
      </c>
      <c r="N324" s="77">
        <v>13273.72</v>
      </c>
      <c r="O324" s="77">
        <v>101.07</v>
      </c>
      <c r="P324" s="77">
        <v>32.849802521474402</v>
      </c>
      <c r="Q324" s="78">
        <v>8.9999999999999998E-4</v>
      </c>
      <c r="R324" s="78">
        <v>1E-4</v>
      </c>
    </row>
    <row r="325" spans="2:18">
      <c r="B325" t="s">
        <v>3455</v>
      </c>
      <c r="C325" t="s">
        <v>3143</v>
      </c>
      <c r="D325" t="s">
        <v>3456</v>
      </c>
      <c r="E325"/>
      <c r="F325" t="s">
        <v>3179</v>
      </c>
      <c r="G325" s="94">
        <v>44341</v>
      </c>
      <c r="H325" t="s">
        <v>2238</v>
      </c>
      <c r="I325" s="77">
        <v>0.72</v>
      </c>
      <c r="J325" t="s">
        <v>1119</v>
      </c>
      <c r="K325" t="s">
        <v>106</v>
      </c>
      <c r="L325" s="78">
        <v>7.6600000000000001E-2</v>
      </c>
      <c r="M325" s="78">
        <v>8.9099999999999999E-2</v>
      </c>
      <c r="N325" s="77">
        <v>62669.94</v>
      </c>
      <c r="O325" s="77">
        <v>99.66</v>
      </c>
      <c r="P325" s="77">
        <v>230.59073525716801</v>
      </c>
      <c r="Q325" s="78">
        <v>6.7000000000000002E-3</v>
      </c>
      <c r="R325" s="78">
        <v>6.9999999999999999E-4</v>
      </c>
    </row>
    <row r="326" spans="2:18">
      <c r="B326" t="s">
        <v>3455</v>
      </c>
      <c r="C326" t="s">
        <v>3143</v>
      </c>
      <c r="D326" t="s">
        <v>3457</v>
      </c>
      <c r="E326"/>
      <c r="F326" t="s">
        <v>3179</v>
      </c>
      <c r="G326" s="94">
        <v>44748</v>
      </c>
      <c r="H326" t="s">
        <v>2238</v>
      </c>
      <c r="I326" s="77">
        <v>0.72</v>
      </c>
      <c r="J326" t="s">
        <v>1119</v>
      </c>
      <c r="K326" t="s">
        <v>106</v>
      </c>
      <c r="L326" s="78">
        <v>7.6600000000000001E-2</v>
      </c>
      <c r="M326" s="78">
        <v>8.9099999999999999E-2</v>
      </c>
      <c r="N326" s="77">
        <v>174.79</v>
      </c>
      <c r="O326" s="77">
        <v>100.39587848275073</v>
      </c>
      <c r="P326" s="77">
        <v>0.64787938155199998</v>
      </c>
      <c r="Q326" s="78">
        <v>0</v>
      </c>
      <c r="R326" s="78">
        <v>0</v>
      </c>
    </row>
    <row r="327" spans="2:18">
      <c r="B327" t="s">
        <v>3455</v>
      </c>
      <c r="C327" t="s">
        <v>3143</v>
      </c>
      <c r="D327" t="s">
        <v>3458</v>
      </c>
      <c r="E327"/>
      <c r="F327" t="s">
        <v>3179</v>
      </c>
      <c r="G327" s="94">
        <v>44978</v>
      </c>
      <c r="H327" t="s">
        <v>2238</v>
      </c>
      <c r="I327" s="77">
        <v>0.72</v>
      </c>
      <c r="J327" t="s">
        <v>1119</v>
      </c>
      <c r="K327" t="s">
        <v>106</v>
      </c>
      <c r="L327" s="78">
        <v>7.6600000000000001E-2</v>
      </c>
      <c r="M327" s="78">
        <v>8.9099999999999999E-2</v>
      </c>
      <c r="N327" s="77">
        <v>238.7</v>
      </c>
      <c r="O327" s="77">
        <v>99.64</v>
      </c>
      <c r="P327" s="77">
        <v>0.87810779055999999</v>
      </c>
      <c r="Q327" s="78">
        <v>0</v>
      </c>
      <c r="R327" s="78">
        <v>0</v>
      </c>
    </row>
    <row r="328" spans="2:18">
      <c r="B328" t="s">
        <v>3455</v>
      </c>
      <c r="C328" t="s">
        <v>3143</v>
      </c>
      <c r="D328" t="s">
        <v>3459</v>
      </c>
      <c r="E328"/>
      <c r="F328" t="s">
        <v>3179</v>
      </c>
      <c r="G328" s="94">
        <v>41816</v>
      </c>
      <c r="H328" t="s">
        <v>2238</v>
      </c>
      <c r="I328" s="77">
        <v>0.72</v>
      </c>
      <c r="J328" t="s">
        <v>1119</v>
      </c>
      <c r="K328" t="s">
        <v>106</v>
      </c>
      <c r="L328" s="78">
        <v>7.6499999999999999E-2</v>
      </c>
      <c r="M328" s="78">
        <v>8.8999999999999996E-2</v>
      </c>
      <c r="N328" s="77">
        <v>123.95</v>
      </c>
      <c r="O328" s="77">
        <v>99.65</v>
      </c>
      <c r="P328" s="77">
        <v>0.45602171809999997</v>
      </c>
      <c r="Q328" s="78">
        <v>0</v>
      </c>
      <c r="R328" s="78">
        <v>0</v>
      </c>
    </row>
    <row r="329" spans="2:18">
      <c r="B329" t="s">
        <v>3455</v>
      </c>
      <c r="C329" t="s">
        <v>3143</v>
      </c>
      <c r="D329" t="s">
        <v>3460</v>
      </c>
      <c r="E329"/>
      <c r="F329" t="s">
        <v>3179</v>
      </c>
      <c r="G329" s="94">
        <v>45036</v>
      </c>
      <c r="H329" t="s">
        <v>2238</v>
      </c>
      <c r="I329" s="77">
        <v>0.72</v>
      </c>
      <c r="J329" t="s">
        <v>1119</v>
      </c>
      <c r="K329" t="s">
        <v>106</v>
      </c>
      <c r="L329" s="78">
        <v>7.6600000000000001E-2</v>
      </c>
      <c r="M329" s="78">
        <v>8.9099999999999999E-2</v>
      </c>
      <c r="N329" s="77">
        <v>452.9</v>
      </c>
      <c r="O329" s="77">
        <v>99.75</v>
      </c>
      <c r="P329" s="77">
        <v>1.6679265329999999</v>
      </c>
      <c r="Q329" s="78">
        <v>0</v>
      </c>
      <c r="R329" s="78">
        <v>0</v>
      </c>
    </row>
    <row r="330" spans="2:18">
      <c r="B330" t="s">
        <v>3455</v>
      </c>
      <c r="C330" t="s">
        <v>3143</v>
      </c>
      <c r="D330" t="s">
        <v>3461</v>
      </c>
      <c r="E330"/>
      <c r="F330" t="s">
        <v>3179</v>
      </c>
      <c r="G330" s="94">
        <v>45068</v>
      </c>
      <c r="H330" t="s">
        <v>2238</v>
      </c>
      <c r="I330" s="77">
        <v>0.72</v>
      </c>
      <c r="J330" t="s">
        <v>1119</v>
      </c>
      <c r="K330" t="s">
        <v>106</v>
      </c>
      <c r="L330" s="78">
        <v>7.6600000000000001E-2</v>
      </c>
      <c r="M330" s="78">
        <v>8.9099999999999999E-2</v>
      </c>
      <c r="N330" s="77">
        <v>244.75</v>
      </c>
      <c r="O330" s="77">
        <v>99.47</v>
      </c>
      <c r="P330" s="77">
        <v>0.89882782989999999</v>
      </c>
      <c r="Q330" s="78">
        <v>0</v>
      </c>
      <c r="R330" s="78">
        <v>0</v>
      </c>
    </row>
    <row r="331" spans="2:18">
      <c r="B331" t="s">
        <v>3455</v>
      </c>
      <c r="C331" t="s">
        <v>3143</v>
      </c>
      <c r="D331" t="s">
        <v>3462</v>
      </c>
      <c r="E331"/>
      <c r="F331" t="s">
        <v>3179</v>
      </c>
      <c r="G331" s="94">
        <v>45097</v>
      </c>
      <c r="H331" t="s">
        <v>2238</v>
      </c>
      <c r="I331" s="77">
        <v>0.72</v>
      </c>
      <c r="J331" t="s">
        <v>1119</v>
      </c>
      <c r="K331" t="s">
        <v>106</v>
      </c>
      <c r="L331" s="78">
        <v>7.6600000000000001E-2</v>
      </c>
      <c r="M331" s="78">
        <v>8.9200000000000002E-2</v>
      </c>
      <c r="N331" s="77">
        <v>191.13</v>
      </c>
      <c r="O331" s="77">
        <v>99.65</v>
      </c>
      <c r="P331" s="77">
        <v>0.70318217813999995</v>
      </c>
      <c r="Q331" s="78">
        <v>0</v>
      </c>
      <c r="R331" s="78">
        <v>0</v>
      </c>
    </row>
    <row r="332" spans="2:18">
      <c r="B332" t="s">
        <v>3463</v>
      </c>
      <c r="C332" t="s">
        <v>3143</v>
      </c>
      <c r="D332" t="s">
        <v>3464</v>
      </c>
      <c r="E332"/>
      <c r="F332" t="s">
        <v>3179</v>
      </c>
      <c r="G332" s="94">
        <v>44529</v>
      </c>
      <c r="H332" t="s">
        <v>2238</v>
      </c>
      <c r="I332" s="77">
        <v>2.78</v>
      </c>
      <c r="J332" t="s">
        <v>1119</v>
      </c>
      <c r="K332" t="s">
        <v>203</v>
      </c>
      <c r="L332" s="78">
        <v>6.7299999999999999E-2</v>
      </c>
      <c r="M332" s="78">
        <v>7.9299999999999995E-2</v>
      </c>
      <c r="N332" s="77">
        <v>609768.65</v>
      </c>
      <c r="O332" s="77">
        <v>100.53000000000024</v>
      </c>
      <c r="P332" s="77">
        <v>210.56564559075801</v>
      </c>
      <c r="Q332" s="78">
        <v>6.1000000000000004E-3</v>
      </c>
      <c r="R332" s="78">
        <v>5.9999999999999995E-4</v>
      </c>
    </row>
    <row r="333" spans="2:18">
      <c r="B333" t="s">
        <v>3463</v>
      </c>
      <c r="C333" t="s">
        <v>3143</v>
      </c>
      <c r="D333" t="s">
        <v>3465</v>
      </c>
      <c r="E333"/>
      <c r="F333" t="s">
        <v>3179</v>
      </c>
      <c r="G333" s="94">
        <v>44880</v>
      </c>
      <c r="H333" t="s">
        <v>2238</v>
      </c>
      <c r="I333" s="77">
        <v>1.07</v>
      </c>
      <c r="J333" t="s">
        <v>1119</v>
      </c>
      <c r="K333" t="s">
        <v>201</v>
      </c>
      <c r="L333" s="78">
        <v>6.5699999999999995E-2</v>
      </c>
      <c r="M333" s="78">
        <v>7.1599999999999997E-2</v>
      </c>
      <c r="N333" s="77">
        <v>16714.759999999998</v>
      </c>
      <c r="O333" s="77">
        <v>100.81919452054795</v>
      </c>
      <c r="P333" s="77">
        <v>5.7683322540500299</v>
      </c>
      <c r="Q333" s="78">
        <v>2.0000000000000001E-4</v>
      </c>
      <c r="R333" s="78">
        <v>0</v>
      </c>
    </row>
    <row r="334" spans="2:18">
      <c r="B334" t="s">
        <v>3463</v>
      </c>
      <c r="C334" t="s">
        <v>3143</v>
      </c>
      <c r="D334" t="s">
        <v>3466</v>
      </c>
      <c r="E334"/>
      <c r="F334" t="s">
        <v>3179</v>
      </c>
      <c r="G334" s="94">
        <v>44977</v>
      </c>
      <c r="H334" t="s">
        <v>2238</v>
      </c>
      <c r="I334" s="77">
        <v>1.08</v>
      </c>
      <c r="J334" t="s">
        <v>1119</v>
      </c>
      <c r="K334" t="s">
        <v>201</v>
      </c>
      <c r="L334" s="78">
        <v>6.6500000000000004E-2</v>
      </c>
      <c r="M334" s="78">
        <v>5.3999999999999999E-2</v>
      </c>
      <c r="N334" s="77">
        <v>6470.69</v>
      </c>
      <c r="O334" s="77">
        <v>102.5</v>
      </c>
      <c r="P334" s="77">
        <v>2.270290116675</v>
      </c>
      <c r="Q334" s="78">
        <v>1E-4</v>
      </c>
      <c r="R334" s="78">
        <v>0</v>
      </c>
    </row>
    <row r="335" spans="2:18">
      <c r="B335" t="s">
        <v>3463</v>
      </c>
      <c r="C335" t="s">
        <v>3143</v>
      </c>
      <c r="D335" t="s">
        <v>3467</v>
      </c>
      <c r="E335"/>
      <c r="F335" t="s">
        <v>3179</v>
      </c>
      <c r="G335" s="94">
        <v>45069</v>
      </c>
      <c r="H335" t="s">
        <v>2238</v>
      </c>
      <c r="I335" s="77">
        <v>1.08</v>
      </c>
      <c r="J335" t="s">
        <v>1119</v>
      </c>
      <c r="K335" t="s">
        <v>201</v>
      </c>
      <c r="L335" s="78">
        <v>6.6500000000000004E-2</v>
      </c>
      <c r="M335" s="78">
        <v>7.1800000000000003E-2</v>
      </c>
      <c r="N335" s="77">
        <v>10617.1</v>
      </c>
      <c r="O335" s="77">
        <v>100.3</v>
      </c>
      <c r="P335" s="77">
        <v>3.6451360299900002</v>
      </c>
      <c r="Q335" s="78">
        <v>1E-4</v>
      </c>
      <c r="R335" s="78">
        <v>0</v>
      </c>
    </row>
    <row r="336" spans="2:18">
      <c r="B336" t="s">
        <v>3468</v>
      </c>
      <c r="C336" t="s">
        <v>3143</v>
      </c>
      <c r="D336" t="s">
        <v>3469</v>
      </c>
      <c r="E336"/>
      <c r="F336" t="s">
        <v>322</v>
      </c>
      <c r="G336" s="94">
        <v>43788</v>
      </c>
      <c r="H336" t="s">
        <v>2238</v>
      </c>
      <c r="I336" s="77">
        <v>3.08</v>
      </c>
      <c r="J336" t="s">
        <v>1119</v>
      </c>
      <c r="K336" t="s">
        <v>110</v>
      </c>
      <c r="L336" s="78">
        <v>5.5599999999999997E-2</v>
      </c>
      <c r="M336" s="78">
        <v>5.4199999999999998E-2</v>
      </c>
      <c r="N336" s="77">
        <v>93560.09</v>
      </c>
      <c r="O336" s="77">
        <v>101.91000000000011</v>
      </c>
      <c r="P336" s="77">
        <v>384.572943605815</v>
      </c>
      <c r="Q336" s="78">
        <v>1.11E-2</v>
      </c>
      <c r="R336" s="78">
        <v>1.1000000000000001E-3</v>
      </c>
    </row>
    <row r="337" spans="2:18">
      <c r="B337" t="s">
        <v>3468</v>
      </c>
      <c r="C337" t="s">
        <v>3143</v>
      </c>
      <c r="D337" t="s">
        <v>3470</v>
      </c>
      <c r="E337"/>
      <c r="F337" t="s">
        <v>322</v>
      </c>
      <c r="G337" s="94">
        <v>44195</v>
      </c>
      <c r="H337" t="s">
        <v>2238</v>
      </c>
      <c r="I337" s="77">
        <v>2.98</v>
      </c>
      <c r="J337" t="s">
        <v>1119</v>
      </c>
      <c r="K337" t="s">
        <v>113</v>
      </c>
      <c r="L337" s="78">
        <v>7.6600000000000001E-2</v>
      </c>
      <c r="M337" s="78">
        <v>8.14E-2</v>
      </c>
      <c r="N337" s="77">
        <v>24224.43</v>
      </c>
      <c r="O337" s="77">
        <v>100.13999999999965</v>
      </c>
      <c r="P337" s="77">
        <v>113.327706608483</v>
      </c>
      <c r="Q337" s="78">
        <v>3.3E-3</v>
      </c>
      <c r="R337" s="78">
        <v>2.9999999999999997E-4</v>
      </c>
    </row>
    <row r="338" spans="2:18">
      <c r="B338" t="s">
        <v>3468</v>
      </c>
      <c r="C338" t="s">
        <v>3143</v>
      </c>
      <c r="D338" t="s">
        <v>3471</v>
      </c>
      <c r="E338"/>
      <c r="F338" t="s">
        <v>322</v>
      </c>
      <c r="G338" s="94">
        <v>45099</v>
      </c>
      <c r="H338" t="s">
        <v>2238</v>
      </c>
      <c r="I338" s="77">
        <v>3.12</v>
      </c>
      <c r="J338" t="s">
        <v>1119</v>
      </c>
      <c r="K338" t="s">
        <v>110</v>
      </c>
      <c r="L338" s="78">
        <v>5.4300000000000001E-2</v>
      </c>
      <c r="M338" s="78">
        <v>5.5500000000000001E-2</v>
      </c>
      <c r="N338" s="77">
        <v>1630.8</v>
      </c>
      <c r="O338" s="77">
        <v>100</v>
      </c>
      <c r="P338" s="77">
        <v>6.5776687200000001</v>
      </c>
      <c r="Q338" s="78">
        <v>2.0000000000000001E-4</v>
      </c>
      <c r="R338" s="78">
        <v>0</v>
      </c>
    </row>
    <row r="339" spans="2:18">
      <c r="B339" t="s">
        <v>3472</v>
      </c>
      <c r="C339" t="s">
        <v>3143</v>
      </c>
      <c r="D339" t="s">
        <v>3473</v>
      </c>
      <c r="E339"/>
      <c r="F339" t="s">
        <v>322</v>
      </c>
      <c r="G339" s="94">
        <v>44677</v>
      </c>
      <c r="H339" t="s">
        <v>2238</v>
      </c>
      <c r="I339" s="77">
        <v>2.92</v>
      </c>
      <c r="J339" t="s">
        <v>1119</v>
      </c>
      <c r="K339" t="s">
        <v>203</v>
      </c>
      <c r="L339" s="78">
        <v>0.1045</v>
      </c>
      <c r="M339" s="78">
        <v>0.11990000000000001</v>
      </c>
      <c r="N339" s="77">
        <v>185929.33</v>
      </c>
      <c r="O339" s="77">
        <v>102.12</v>
      </c>
      <c r="P339" s="77">
        <v>65.220699421926</v>
      </c>
      <c r="Q339" s="78">
        <v>1.9E-3</v>
      </c>
      <c r="R339" s="78">
        <v>2.0000000000000001E-4</v>
      </c>
    </row>
    <row r="340" spans="2:18">
      <c r="B340" t="s">
        <v>3472</v>
      </c>
      <c r="C340" t="s">
        <v>3143</v>
      </c>
      <c r="D340" t="s">
        <v>3474</v>
      </c>
      <c r="E340"/>
      <c r="F340" t="s">
        <v>322</v>
      </c>
      <c r="G340" s="94">
        <v>44677</v>
      </c>
      <c r="H340" t="s">
        <v>2238</v>
      </c>
      <c r="I340" s="77">
        <v>3.19</v>
      </c>
      <c r="J340" t="s">
        <v>1119</v>
      </c>
      <c r="K340" t="s">
        <v>203</v>
      </c>
      <c r="L340" s="78">
        <v>6.5299999999999997E-2</v>
      </c>
      <c r="M340" s="78">
        <v>7.6700000000000004E-2</v>
      </c>
      <c r="N340" s="77">
        <v>596894.92000000004</v>
      </c>
      <c r="O340" s="77">
        <v>101.02</v>
      </c>
      <c r="P340" s="77">
        <v>207.12474575120399</v>
      </c>
      <c r="Q340" s="78">
        <v>6.0000000000000001E-3</v>
      </c>
      <c r="R340" s="78">
        <v>5.9999999999999995E-4</v>
      </c>
    </row>
    <row r="341" spans="2:18">
      <c r="B341" t="s">
        <v>3472</v>
      </c>
      <c r="C341" t="s">
        <v>3143</v>
      </c>
      <c r="D341" t="s">
        <v>3475</v>
      </c>
      <c r="E341"/>
      <c r="F341" t="s">
        <v>322</v>
      </c>
      <c r="G341" s="94">
        <v>44684</v>
      </c>
      <c r="H341" t="s">
        <v>2238</v>
      </c>
      <c r="I341" s="77">
        <v>3.13</v>
      </c>
      <c r="J341" t="s">
        <v>1119</v>
      </c>
      <c r="K341" t="s">
        <v>203</v>
      </c>
      <c r="L341" s="78">
        <v>6.9000000000000006E-2</v>
      </c>
      <c r="M341" s="78">
        <v>8.4900000000000003E-2</v>
      </c>
      <c r="N341" s="77">
        <v>30195.08</v>
      </c>
      <c r="O341" s="77">
        <v>101.22</v>
      </c>
      <c r="P341" s="77">
        <v>10.498548501756</v>
      </c>
      <c r="Q341" s="78">
        <v>2.9999999999999997E-4</v>
      </c>
      <c r="R341" s="78">
        <v>0</v>
      </c>
    </row>
    <row r="342" spans="2:18">
      <c r="B342" t="s">
        <v>3472</v>
      </c>
      <c r="C342" t="s">
        <v>3143</v>
      </c>
      <c r="D342" t="s">
        <v>3476</v>
      </c>
      <c r="E342"/>
      <c r="F342" t="s">
        <v>322</v>
      </c>
      <c r="G342" s="94">
        <v>44811</v>
      </c>
      <c r="H342" t="s">
        <v>2238</v>
      </c>
      <c r="I342" s="77">
        <v>3.16</v>
      </c>
      <c r="J342" t="s">
        <v>1119</v>
      </c>
      <c r="K342" t="s">
        <v>203</v>
      </c>
      <c r="L342" s="78">
        <v>7.2400000000000006E-2</v>
      </c>
      <c r="M342" s="78">
        <v>8.2000000000000003E-2</v>
      </c>
      <c r="N342" s="77">
        <v>44682.77</v>
      </c>
      <c r="O342" s="77">
        <v>101.22</v>
      </c>
      <c r="P342" s="77">
        <v>15.535783579239</v>
      </c>
      <c r="Q342" s="78">
        <v>4.0000000000000002E-4</v>
      </c>
      <c r="R342" s="78">
        <v>0</v>
      </c>
    </row>
    <row r="343" spans="2:18">
      <c r="B343" t="s">
        <v>3472</v>
      </c>
      <c r="C343" t="s">
        <v>3143</v>
      </c>
      <c r="D343" t="s">
        <v>3477</v>
      </c>
      <c r="E343"/>
      <c r="F343" t="s">
        <v>322</v>
      </c>
      <c r="G343" s="94">
        <v>45089</v>
      </c>
      <c r="H343" t="s">
        <v>2238</v>
      </c>
      <c r="I343" s="77">
        <v>3.18</v>
      </c>
      <c r="J343" t="s">
        <v>1119</v>
      </c>
      <c r="K343" t="s">
        <v>203</v>
      </c>
      <c r="L343" s="78">
        <v>6.9199999999999998E-2</v>
      </c>
      <c r="M343" s="78">
        <v>7.6499999999999999E-2</v>
      </c>
      <c r="N343" s="77">
        <v>42577.27</v>
      </c>
      <c r="O343" s="77">
        <v>99.97</v>
      </c>
      <c r="P343" s="77">
        <v>14.6209046573265</v>
      </c>
      <c r="Q343" s="78">
        <v>4.0000000000000002E-4</v>
      </c>
      <c r="R343" s="78">
        <v>0</v>
      </c>
    </row>
    <row r="344" spans="2:18">
      <c r="B344" t="s">
        <v>3478</v>
      </c>
      <c r="C344" t="s">
        <v>3143</v>
      </c>
      <c r="D344" t="s">
        <v>3479</v>
      </c>
      <c r="E344"/>
      <c r="F344" t="s">
        <v>961</v>
      </c>
      <c r="G344" s="94">
        <v>44665</v>
      </c>
      <c r="H344" t="s">
        <v>2238</v>
      </c>
      <c r="I344" s="77">
        <v>4.13</v>
      </c>
      <c r="J344" t="s">
        <v>1119</v>
      </c>
      <c r="K344" t="s">
        <v>110</v>
      </c>
      <c r="L344" s="78">
        <v>6.8599999999999994E-2</v>
      </c>
      <c r="M344" s="78">
        <v>7.2599999999999998E-2</v>
      </c>
      <c r="N344" s="77">
        <v>110780.65</v>
      </c>
      <c r="O344" s="77">
        <v>101.44</v>
      </c>
      <c r="P344" s="77">
        <v>453.25692021142402</v>
      </c>
      <c r="Q344" s="78">
        <v>1.3100000000000001E-2</v>
      </c>
      <c r="R344" s="78">
        <v>1.2999999999999999E-3</v>
      </c>
    </row>
    <row r="345" spans="2:18">
      <c r="B345" t="s">
        <v>3480</v>
      </c>
      <c r="C345" t="s">
        <v>3143</v>
      </c>
      <c r="D345" t="s">
        <v>3481</v>
      </c>
      <c r="E345"/>
      <c r="F345" t="s">
        <v>929</v>
      </c>
      <c r="G345" s="94">
        <v>43684</v>
      </c>
      <c r="H345" t="s">
        <v>212</v>
      </c>
      <c r="I345" s="77">
        <v>7.16</v>
      </c>
      <c r="J345" t="s">
        <v>943</v>
      </c>
      <c r="K345" t="s">
        <v>106</v>
      </c>
      <c r="L345" s="78">
        <v>4.36E-2</v>
      </c>
      <c r="M345" s="78">
        <v>3.73E-2</v>
      </c>
      <c r="N345" s="77">
        <v>53101.42</v>
      </c>
      <c r="O345" s="77">
        <v>106.93</v>
      </c>
      <c r="P345" s="77">
        <v>209.636738314952</v>
      </c>
      <c r="Q345" s="78">
        <v>6.0000000000000001E-3</v>
      </c>
      <c r="R345" s="78">
        <v>5.9999999999999995E-4</v>
      </c>
    </row>
    <row r="346" spans="2:18">
      <c r="B346" t="s">
        <v>3482</v>
      </c>
      <c r="C346" t="s">
        <v>3143</v>
      </c>
      <c r="D346" t="s">
        <v>3483</v>
      </c>
      <c r="E346"/>
      <c r="F346" t="s">
        <v>1101</v>
      </c>
      <c r="G346" s="94">
        <v>43811</v>
      </c>
      <c r="H346" t="s">
        <v>923</v>
      </c>
      <c r="I346" s="77">
        <v>7.31</v>
      </c>
      <c r="J346" t="s">
        <v>943</v>
      </c>
      <c r="K346" t="s">
        <v>106</v>
      </c>
      <c r="L346" s="78">
        <v>4.48E-2</v>
      </c>
      <c r="M346" s="78">
        <v>6.2899999999999998E-2</v>
      </c>
      <c r="N346" s="77">
        <v>16959.150000000001</v>
      </c>
      <c r="O346" s="77">
        <v>89.58</v>
      </c>
      <c r="P346" s="77">
        <v>56.088888256440001</v>
      </c>
      <c r="Q346" s="78">
        <v>1.6000000000000001E-3</v>
      </c>
      <c r="R346" s="78">
        <v>2.0000000000000001E-4</v>
      </c>
    </row>
    <row r="347" spans="2:18">
      <c r="B347" t="s">
        <v>3484</v>
      </c>
      <c r="C347" t="s">
        <v>3143</v>
      </c>
      <c r="D347" t="s">
        <v>3485</v>
      </c>
      <c r="E347"/>
      <c r="F347" t="s">
        <v>210</v>
      </c>
      <c r="G347" s="94">
        <v>45058</v>
      </c>
      <c r="H347" t="s">
        <v>211</v>
      </c>
      <c r="I347" s="77">
        <v>1.29</v>
      </c>
      <c r="J347" t="s">
        <v>999</v>
      </c>
      <c r="K347" t="s">
        <v>106</v>
      </c>
      <c r="L347" s="78">
        <v>7.51E-2</v>
      </c>
      <c r="M347" s="78">
        <v>7.9799999999999996E-2</v>
      </c>
      <c r="N347" s="77">
        <v>1916.52</v>
      </c>
      <c r="O347" s="77">
        <v>100.3</v>
      </c>
      <c r="P347" s="77">
        <v>7.0970192155199996</v>
      </c>
      <c r="Q347" s="78">
        <v>2.0000000000000001E-4</v>
      </c>
      <c r="R347" s="78">
        <v>0</v>
      </c>
    </row>
    <row r="348" spans="2:18">
      <c r="B348" t="s">
        <v>3486</v>
      </c>
      <c r="C348" t="s">
        <v>3143</v>
      </c>
      <c r="D348" t="s">
        <v>3487</v>
      </c>
      <c r="E348"/>
      <c r="F348" t="s">
        <v>210</v>
      </c>
      <c r="G348" s="94">
        <v>42870</v>
      </c>
      <c r="H348" t="s">
        <v>211</v>
      </c>
      <c r="I348" s="77">
        <v>0.77</v>
      </c>
      <c r="J348" t="s">
        <v>943</v>
      </c>
      <c r="K348" t="s">
        <v>106</v>
      </c>
      <c r="L348" s="78">
        <v>7.9100000000000004E-2</v>
      </c>
      <c r="M348" s="78">
        <v>9.0700000000000003E-2</v>
      </c>
      <c r="N348" s="77">
        <v>15126.77</v>
      </c>
      <c r="O348" s="77">
        <v>101.41</v>
      </c>
      <c r="P348" s="77">
        <v>56.635492131244</v>
      </c>
      <c r="Q348" s="78">
        <v>1.6000000000000001E-3</v>
      </c>
      <c r="R348" s="78">
        <v>2.0000000000000001E-4</v>
      </c>
    </row>
    <row r="349" spans="2:18">
      <c r="B349" t="s">
        <v>3488</v>
      </c>
      <c r="C349" t="s">
        <v>3143</v>
      </c>
      <c r="D349" t="s">
        <v>3489</v>
      </c>
      <c r="E349"/>
      <c r="F349" t="s">
        <v>210</v>
      </c>
      <c r="G349" s="94">
        <v>42921</v>
      </c>
      <c r="H349" t="s">
        <v>211</v>
      </c>
      <c r="I349" s="77">
        <v>7.21</v>
      </c>
      <c r="J349" t="s">
        <v>943</v>
      </c>
      <c r="K349" t="s">
        <v>106</v>
      </c>
      <c r="L349" s="78">
        <v>7.8899999999999998E-2</v>
      </c>
      <c r="M349" s="78">
        <v>0</v>
      </c>
      <c r="N349" s="77">
        <v>25294.080000000002</v>
      </c>
      <c r="O349" s="77">
        <v>14.370591000000045</v>
      </c>
      <c r="P349" s="77">
        <v>13.420083230575299</v>
      </c>
      <c r="Q349" s="78">
        <v>4.0000000000000002E-4</v>
      </c>
      <c r="R349" s="78">
        <v>0</v>
      </c>
    </row>
    <row r="350" spans="2:18">
      <c r="B350" t="s">
        <v>3488</v>
      </c>
      <c r="C350" t="s">
        <v>3143</v>
      </c>
      <c r="D350" t="s">
        <v>3490</v>
      </c>
      <c r="E350"/>
      <c r="F350" t="s">
        <v>210</v>
      </c>
      <c r="G350" s="94">
        <v>43342</v>
      </c>
      <c r="H350" t="s">
        <v>211</v>
      </c>
      <c r="I350" s="77">
        <v>1.06</v>
      </c>
      <c r="J350" t="s">
        <v>943</v>
      </c>
      <c r="K350" t="s">
        <v>106</v>
      </c>
      <c r="L350" s="78">
        <v>7.8899999999999998E-2</v>
      </c>
      <c r="M350" s="78">
        <v>0</v>
      </c>
      <c r="N350" s="77">
        <v>4800.8900000000003</v>
      </c>
      <c r="O350" s="77">
        <v>14.370590999999996</v>
      </c>
      <c r="P350" s="77">
        <v>2.5471708550315499</v>
      </c>
      <c r="Q350" s="78">
        <v>1E-4</v>
      </c>
      <c r="R350" s="78">
        <v>0</v>
      </c>
    </row>
    <row r="351" spans="2:18">
      <c r="B351" t="s">
        <v>3491</v>
      </c>
      <c r="C351" t="s">
        <v>3143</v>
      </c>
      <c r="D351" t="s">
        <v>3492</v>
      </c>
      <c r="E351"/>
      <c r="F351" t="s">
        <v>210</v>
      </c>
      <c r="G351" s="94">
        <v>43083</v>
      </c>
      <c r="H351" t="s">
        <v>211</v>
      </c>
      <c r="I351" s="77">
        <v>0.62</v>
      </c>
      <c r="J351" t="s">
        <v>943</v>
      </c>
      <c r="K351" t="s">
        <v>116</v>
      </c>
      <c r="L351" s="78">
        <v>6.7799999999999999E-2</v>
      </c>
      <c r="M351" s="78">
        <v>7.0300000000000001E-2</v>
      </c>
      <c r="N351" s="77">
        <v>5622.32</v>
      </c>
      <c r="O351" s="77">
        <v>101.71</v>
      </c>
      <c r="P351" s="77">
        <v>15.921340987182401</v>
      </c>
      <c r="Q351" s="78">
        <v>5.0000000000000001E-4</v>
      </c>
      <c r="R351" s="78">
        <v>0</v>
      </c>
    </row>
    <row r="352" spans="2:18">
      <c r="B352" t="s">
        <v>3491</v>
      </c>
      <c r="C352" t="s">
        <v>3143</v>
      </c>
      <c r="D352" t="s">
        <v>3493</v>
      </c>
      <c r="E352"/>
      <c r="F352" t="s">
        <v>210</v>
      </c>
      <c r="G352" s="94">
        <v>43083</v>
      </c>
      <c r="H352" t="s">
        <v>211</v>
      </c>
      <c r="I352" s="77">
        <v>5.14</v>
      </c>
      <c r="J352" t="s">
        <v>943</v>
      </c>
      <c r="K352" t="s">
        <v>116</v>
      </c>
      <c r="L352" s="78">
        <v>6.83E-2</v>
      </c>
      <c r="M352" s="78">
        <v>7.3300000000000004E-2</v>
      </c>
      <c r="N352" s="77">
        <v>9869.4699999999993</v>
      </c>
      <c r="O352" s="77">
        <v>101.98</v>
      </c>
      <c r="P352" s="77">
        <v>28.022654225805201</v>
      </c>
      <c r="Q352" s="78">
        <v>8.0000000000000004E-4</v>
      </c>
      <c r="R352" s="78">
        <v>1E-4</v>
      </c>
    </row>
    <row r="353" spans="2:18">
      <c r="B353" t="s">
        <v>3491</v>
      </c>
      <c r="C353" t="s">
        <v>3143</v>
      </c>
      <c r="D353" t="s">
        <v>3494</v>
      </c>
      <c r="E353"/>
      <c r="F353" t="s">
        <v>210</v>
      </c>
      <c r="G353" s="94">
        <v>43083</v>
      </c>
      <c r="H353" t="s">
        <v>211</v>
      </c>
      <c r="I353" s="77">
        <v>5.47</v>
      </c>
      <c r="J353" t="s">
        <v>943</v>
      </c>
      <c r="K353" t="s">
        <v>116</v>
      </c>
      <c r="L353" s="78">
        <v>4.4999999999999998E-2</v>
      </c>
      <c r="M353" s="78">
        <v>6.6600000000000006E-2</v>
      </c>
      <c r="N353" s="77">
        <v>39477.89</v>
      </c>
      <c r="O353" s="77">
        <v>90.58</v>
      </c>
      <c r="P353" s="77">
        <v>99.560410383960402</v>
      </c>
      <c r="Q353" s="78">
        <v>2.8999999999999998E-3</v>
      </c>
      <c r="R353" s="78">
        <v>2.9999999999999997E-4</v>
      </c>
    </row>
    <row r="354" spans="2:18">
      <c r="B354" t="s">
        <v>3495</v>
      </c>
      <c r="C354" t="s">
        <v>3143</v>
      </c>
      <c r="D354" t="s">
        <v>3496</v>
      </c>
      <c r="E354"/>
      <c r="F354" t="s">
        <v>210</v>
      </c>
      <c r="G354" s="94">
        <v>44137</v>
      </c>
      <c r="H354" t="s">
        <v>211</v>
      </c>
      <c r="I354" s="77">
        <v>0.22</v>
      </c>
      <c r="J354" t="s">
        <v>999</v>
      </c>
      <c r="K354" t="s">
        <v>106</v>
      </c>
      <c r="L354" s="78">
        <v>7.2800000000000004E-2</v>
      </c>
      <c r="M354" s="78">
        <v>5.6300000000000003E-2</v>
      </c>
      <c r="N354" s="77">
        <v>226568.66</v>
      </c>
      <c r="O354" s="77">
        <v>100.97</v>
      </c>
      <c r="P354" s="77">
        <v>844.60546019938397</v>
      </c>
      <c r="Q354" s="78">
        <v>2.4400000000000002E-2</v>
      </c>
      <c r="R354" s="78">
        <v>2.3999999999999998E-3</v>
      </c>
    </row>
    <row r="355" spans="2:18">
      <c r="B355" t="s">
        <v>3495</v>
      </c>
      <c r="C355" t="s">
        <v>3143</v>
      </c>
      <c r="D355" t="s">
        <v>3497</v>
      </c>
      <c r="E355"/>
      <c r="F355" t="s">
        <v>210</v>
      </c>
      <c r="G355" s="94">
        <v>44679</v>
      </c>
      <c r="H355" t="s">
        <v>211</v>
      </c>
      <c r="I355" s="77">
        <v>0.22</v>
      </c>
      <c r="J355" t="s">
        <v>999</v>
      </c>
      <c r="K355" t="s">
        <v>106</v>
      </c>
      <c r="L355" s="78">
        <v>7.2800000000000004E-2</v>
      </c>
      <c r="M355" s="78">
        <v>5.6300000000000003E-2</v>
      </c>
      <c r="N355" s="77">
        <v>1951.04</v>
      </c>
      <c r="O355" s="77">
        <v>101.14</v>
      </c>
      <c r="P355" s="77">
        <v>7.2853566123520004</v>
      </c>
      <c r="Q355" s="78">
        <v>2.0000000000000001E-4</v>
      </c>
      <c r="R355" s="78">
        <v>0</v>
      </c>
    </row>
    <row r="356" spans="2:18">
      <c r="B356" t="s">
        <v>3495</v>
      </c>
      <c r="C356" t="s">
        <v>3143</v>
      </c>
      <c r="D356" t="s">
        <v>3498</v>
      </c>
      <c r="E356"/>
      <c r="F356" t="s">
        <v>210</v>
      </c>
      <c r="G356" s="94">
        <v>44810</v>
      </c>
      <c r="H356" t="s">
        <v>211</v>
      </c>
      <c r="I356" s="77">
        <v>0.22</v>
      </c>
      <c r="J356" t="s">
        <v>999</v>
      </c>
      <c r="K356" t="s">
        <v>106</v>
      </c>
      <c r="L356" s="78">
        <v>7.2800000000000004E-2</v>
      </c>
      <c r="M356" s="78">
        <v>5.6300000000000003E-2</v>
      </c>
      <c r="N356" s="77">
        <v>3530.55</v>
      </c>
      <c r="O356" s="77">
        <v>100.97</v>
      </c>
      <c r="P356" s="77">
        <v>13.16122806882</v>
      </c>
      <c r="Q356" s="78">
        <v>4.0000000000000002E-4</v>
      </c>
      <c r="R356" s="78">
        <v>0</v>
      </c>
    </row>
    <row r="357" spans="2:18">
      <c r="B357" t="s">
        <v>3499</v>
      </c>
      <c r="C357" t="s">
        <v>3143</v>
      </c>
      <c r="D357" t="s">
        <v>3500</v>
      </c>
      <c r="E357"/>
      <c r="F357" t="s">
        <v>210</v>
      </c>
      <c r="G357" s="94">
        <v>44150</v>
      </c>
      <c r="H357" t="s">
        <v>211</v>
      </c>
      <c r="I357" s="77">
        <v>0.05</v>
      </c>
      <c r="J357" t="s">
        <v>999</v>
      </c>
      <c r="K357" t="s">
        <v>106</v>
      </c>
      <c r="L357" s="78">
        <v>7.0900000000000005E-2</v>
      </c>
      <c r="M357" s="78">
        <v>5.5899999999999998E-2</v>
      </c>
      <c r="N357" s="77">
        <v>197398.77</v>
      </c>
      <c r="O357" s="77">
        <v>100.37</v>
      </c>
      <c r="P357" s="77">
        <v>731.49280499770805</v>
      </c>
      <c r="Q357" s="78">
        <v>2.1100000000000001E-2</v>
      </c>
      <c r="R357" s="78">
        <v>2.0999999999999999E-3</v>
      </c>
    </row>
    <row r="358" spans="2:18">
      <c r="B358" t="s">
        <v>3499</v>
      </c>
      <c r="C358" t="s">
        <v>3143</v>
      </c>
      <c r="D358" t="s">
        <v>3501</v>
      </c>
      <c r="E358"/>
      <c r="F358" t="s">
        <v>210</v>
      </c>
      <c r="G358" s="94">
        <v>44169</v>
      </c>
      <c r="H358" t="s">
        <v>211</v>
      </c>
      <c r="I358" s="77">
        <v>0.05</v>
      </c>
      <c r="J358" t="s">
        <v>999</v>
      </c>
      <c r="K358" t="s">
        <v>106</v>
      </c>
      <c r="L358" s="78">
        <v>7.0900000000000005E-2</v>
      </c>
      <c r="M358" s="78">
        <v>5.5899999999999998E-2</v>
      </c>
      <c r="N358" s="77">
        <v>468.01</v>
      </c>
      <c r="O358" s="77">
        <v>100.9</v>
      </c>
      <c r="P358" s="77">
        <v>1.7434439562799999</v>
      </c>
      <c r="Q358" s="78">
        <v>1E-4</v>
      </c>
      <c r="R358" s="78">
        <v>0</v>
      </c>
    </row>
    <row r="359" spans="2:18">
      <c r="B359" t="s">
        <v>3499</v>
      </c>
      <c r="C359" t="s">
        <v>3143</v>
      </c>
      <c r="D359" t="s">
        <v>3502</v>
      </c>
      <c r="E359"/>
      <c r="F359" t="s">
        <v>210</v>
      </c>
      <c r="G359" s="94">
        <v>44326</v>
      </c>
      <c r="H359" t="s">
        <v>211</v>
      </c>
      <c r="I359" s="77">
        <v>0.05</v>
      </c>
      <c r="J359" t="s">
        <v>999</v>
      </c>
      <c r="K359" t="s">
        <v>106</v>
      </c>
      <c r="L359" s="78">
        <v>7.0900000000000005E-2</v>
      </c>
      <c r="M359" s="78">
        <v>5.5899999999999998E-2</v>
      </c>
      <c r="N359" s="77">
        <v>99.03</v>
      </c>
      <c r="O359" s="77">
        <v>100.9</v>
      </c>
      <c r="P359" s="77">
        <v>0.36890932883999999</v>
      </c>
      <c r="Q359" s="78">
        <v>0</v>
      </c>
      <c r="R359" s="78">
        <v>0</v>
      </c>
    </row>
    <row r="360" spans="2:18">
      <c r="B360" t="s">
        <v>3499</v>
      </c>
      <c r="C360" t="s">
        <v>3143</v>
      </c>
      <c r="D360" t="s">
        <v>3503</v>
      </c>
      <c r="E360"/>
      <c r="F360" t="s">
        <v>210</v>
      </c>
      <c r="G360" s="94">
        <v>44497</v>
      </c>
      <c r="H360" t="s">
        <v>211</v>
      </c>
      <c r="I360" s="77">
        <v>0.05</v>
      </c>
      <c r="J360" t="s">
        <v>999</v>
      </c>
      <c r="K360" t="s">
        <v>106</v>
      </c>
      <c r="L360" s="78">
        <v>7.0900000000000005E-2</v>
      </c>
      <c r="M360" s="78">
        <v>5.5899999999999998E-2</v>
      </c>
      <c r="N360" s="77">
        <v>147.13999999999999</v>
      </c>
      <c r="O360" s="77">
        <v>100.37</v>
      </c>
      <c r="P360" s="77">
        <v>0.54525087125600002</v>
      </c>
      <c r="Q360" s="78">
        <v>0</v>
      </c>
      <c r="R360" s="78">
        <v>0</v>
      </c>
    </row>
    <row r="361" spans="2:18">
      <c r="B361" t="s">
        <v>3499</v>
      </c>
      <c r="C361" t="s">
        <v>3143</v>
      </c>
      <c r="D361" t="s">
        <v>3504</v>
      </c>
      <c r="E361"/>
      <c r="F361" t="s">
        <v>210</v>
      </c>
      <c r="G361" s="94">
        <v>44733</v>
      </c>
      <c r="H361" t="s">
        <v>211</v>
      </c>
      <c r="I361" s="77">
        <v>0.05</v>
      </c>
      <c r="J361" t="s">
        <v>999</v>
      </c>
      <c r="K361" t="s">
        <v>106</v>
      </c>
      <c r="L361" s="78">
        <v>7.0900000000000005E-2</v>
      </c>
      <c r="M361" s="78">
        <v>5.5899999999999998E-2</v>
      </c>
      <c r="N361" s="77">
        <v>585.91999999999996</v>
      </c>
      <c r="O361" s="77">
        <v>100.37</v>
      </c>
      <c r="P361" s="77">
        <v>2.1712205415680002</v>
      </c>
      <c r="Q361" s="78">
        <v>1E-4</v>
      </c>
      <c r="R361" s="78">
        <v>0</v>
      </c>
    </row>
    <row r="362" spans="2:18">
      <c r="B362" t="s">
        <v>3499</v>
      </c>
      <c r="C362" t="s">
        <v>3143</v>
      </c>
      <c r="D362" t="s">
        <v>3505</v>
      </c>
      <c r="E362"/>
      <c r="F362" t="s">
        <v>210</v>
      </c>
      <c r="G362" s="94">
        <v>44819</v>
      </c>
      <c r="H362" t="s">
        <v>211</v>
      </c>
      <c r="I362" s="77">
        <v>0.05</v>
      </c>
      <c r="J362" t="s">
        <v>999</v>
      </c>
      <c r="K362" t="s">
        <v>106</v>
      </c>
      <c r="L362" s="78">
        <v>7.0900000000000005E-2</v>
      </c>
      <c r="M362" s="78">
        <v>5.5899999999999998E-2</v>
      </c>
      <c r="N362" s="77">
        <v>115.01</v>
      </c>
      <c r="O362" s="77">
        <v>100.9</v>
      </c>
      <c r="P362" s="77">
        <v>0.42843847227999998</v>
      </c>
      <c r="Q362" s="78">
        <v>0</v>
      </c>
      <c r="R362" s="78">
        <v>0</v>
      </c>
    </row>
    <row r="363" spans="2:18">
      <c r="B363" t="s">
        <v>3499</v>
      </c>
      <c r="C363" t="s">
        <v>3143</v>
      </c>
      <c r="D363" t="s">
        <v>3506</v>
      </c>
      <c r="E363"/>
      <c r="F363" t="s">
        <v>210</v>
      </c>
      <c r="G363" s="94">
        <v>44854</v>
      </c>
      <c r="H363" t="s">
        <v>211</v>
      </c>
      <c r="I363" s="77">
        <v>0.05</v>
      </c>
      <c r="J363" t="s">
        <v>999</v>
      </c>
      <c r="K363" t="s">
        <v>106</v>
      </c>
      <c r="L363" s="78">
        <v>7.0900000000000005E-2</v>
      </c>
      <c r="M363" s="78">
        <v>5.4899999999999997E-2</v>
      </c>
      <c r="N363" s="77">
        <v>27.59</v>
      </c>
      <c r="O363" s="77">
        <v>100.9</v>
      </c>
      <c r="P363" s="77">
        <v>0.10277904052</v>
      </c>
      <c r="Q363" s="78">
        <v>0</v>
      </c>
      <c r="R363" s="78">
        <v>0</v>
      </c>
    </row>
    <row r="364" spans="2:18">
      <c r="B364" t="s">
        <v>3499</v>
      </c>
      <c r="C364" t="s">
        <v>3143</v>
      </c>
      <c r="D364" t="s">
        <v>3507</v>
      </c>
      <c r="E364"/>
      <c r="F364" t="s">
        <v>210</v>
      </c>
      <c r="G364" s="94">
        <v>44950</v>
      </c>
      <c r="H364" t="s">
        <v>211</v>
      </c>
      <c r="I364" s="77">
        <v>0.05</v>
      </c>
      <c r="J364" t="s">
        <v>999</v>
      </c>
      <c r="K364" t="s">
        <v>106</v>
      </c>
      <c r="L364" s="78">
        <v>7.0900000000000005E-2</v>
      </c>
      <c r="M364" s="78">
        <v>5.5899999999999998E-2</v>
      </c>
      <c r="N364" s="77">
        <v>150.79</v>
      </c>
      <c r="O364" s="77">
        <v>100.9</v>
      </c>
      <c r="P364" s="77">
        <v>0.56172713011999997</v>
      </c>
      <c r="Q364" s="78">
        <v>0</v>
      </c>
      <c r="R364" s="78">
        <v>0</v>
      </c>
    </row>
    <row r="365" spans="2:18">
      <c r="B365" t="s">
        <v>3499</v>
      </c>
      <c r="C365" t="s">
        <v>3143</v>
      </c>
      <c r="D365" t="s">
        <v>3508</v>
      </c>
      <c r="E365"/>
      <c r="F365" t="s">
        <v>210</v>
      </c>
      <c r="G365" s="94">
        <v>45029</v>
      </c>
      <c r="H365" t="s">
        <v>211</v>
      </c>
      <c r="I365" s="77">
        <v>0.05</v>
      </c>
      <c r="J365" t="s">
        <v>999</v>
      </c>
      <c r="K365" t="s">
        <v>106</v>
      </c>
      <c r="L365" s="78">
        <v>7.0900000000000005E-2</v>
      </c>
      <c r="M365" s="78">
        <v>5.5899999999999998E-2</v>
      </c>
      <c r="N365" s="77">
        <v>50.26</v>
      </c>
      <c r="O365" s="77">
        <v>100.84</v>
      </c>
      <c r="P365" s="77">
        <v>0.187118623328</v>
      </c>
      <c r="Q365" s="78">
        <v>0</v>
      </c>
      <c r="R365" s="78">
        <v>0</v>
      </c>
    </row>
    <row r="366" spans="2:18">
      <c r="B366" t="s">
        <v>3509</v>
      </c>
      <c r="C366" t="s">
        <v>3143</v>
      </c>
      <c r="D366" t="s">
        <v>3510</v>
      </c>
      <c r="E366"/>
      <c r="F366" t="s">
        <v>210</v>
      </c>
      <c r="G366" s="94">
        <v>43397</v>
      </c>
      <c r="H366" t="s">
        <v>211</v>
      </c>
      <c r="I366" s="77">
        <v>0.03</v>
      </c>
      <c r="J366" t="s">
        <v>999</v>
      </c>
      <c r="K366" t="s">
        <v>106</v>
      </c>
      <c r="L366" s="78">
        <v>7.0499999999999993E-2</v>
      </c>
      <c r="M366" s="78">
        <v>6.1199999999999997E-2</v>
      </c>
      <c r="N366" s="77">
        <v>121858.72</v>
      </c>
      <c r="O366" s="77">
        <v>100.42</v>
      </c>
      <c r="P366" s="77">
        <v>451.79198429580799</v>
      </c>
      <c r="Q366" s="78">
        <v>1.2999999999999999E-2</v>
      </c>
      <c r="R366" s="78">
        <v>1.2999999999999999E-3</v>
      </c>
    </row>
    <row r="367" spans="2:18">
      <c r="B367" t="s">
        <v>3511</v>
      </c>
      <c r="C367" t="s">
        <v>3143</v>
      </c>
      <c r="D367" t="s">
        <v>3512</v>
      </c>
      <c r="E367"/>
      <c r="F367" t="s">
        <v>210</v>
      </c>
      <c r="G367" s="94">
        <v>43536</v>
      </c>
      <c r="H367" t="s">
        <v>211</v>
      </c>
      <c r="I367" s="77">
        <v>2.6</v>
      </c>
      <c r="J367" t="s">
        <v>943</v>
      </c>
      <c r="K367" t="s">
        <v>106</v>
      </c>
      <c r="L367" s="78">
        <v>7.4999999999999997E-2</v>
      </c>
      <c r="M367" s="78">
        <v>7.2999999999999995E-2</v>
      </c>
      <c r="N367" s="77">
        <v>34446.160000000003</v>
      </c>
      <c r="O367" s="77">
        <v>102.4</v>
      </c>
      <c r="P367" s="77">
        <v>130.22742806528001</v>
      </c>
      <c r="Q367" s="78">
        <v>3.8E-3</v>
      </c>
      <c r="R367" s="78">
        <v>4.0000000000000002E-4</v>
      </c>
    </row>
    <row r="368" spans="2:18">
      <c r="B368" t="s">
        <v>3511</v>
      </c>
      <c r="C368" t="s">
        <v>3143</v>
      </c>
      <c r="D368" t="s">
        <v>3513</v>
      </c>
      <c r="E368"/>
      <c r="F368" t="s">
        <v>210</v>
      </c>
      <c r="G368" s="94">
        <v>43570</v>
      </c>
      <c r="H368" t="s">
        <v>211</v>
      </c>
      <c r="I368" s="77">
        <v>2.6</v>
      </c>
      <c r="J368" t="s">
        <v>943</v>
      </c>
      <c r="K368" t="s">
        <v>106</v>
      </c>
      <c r="L368" s="78">
        <v>7.4999999999999997E-2</v>
      </c>
      <c r="M368" s="78">
        <v>7.2900000000000006E-2</v>
      </c>
      <c r="N368" s="77">
        <v>27793.56</v>
      </c>
      <c r="O368" s="77">
        <v>102.42</v>
      </c>
      <c r="P368" s="77">
        <v>105.09707804918401</v>
      </c>
      <c r="Q368" s="78">
        <v>3.0000000000000001E-3</v>
      </c>
      <c r="R368" s="78">
        <v>2.9999999999999997E-4</v>
      </c>
    </row>
    <row r="369" spans="2:18">
      <c r="B369" t="s">
        <v>3511</v>
      </c>
      <c r="C369" t="s">
        <v>3143</v>
      </c>
      <c r="D369" t="s">
        <v>3514</v>
      </c>
      <c r="E369"/>
      <c r="F369" t="s">
        <v>210</v>
      </c>
      <c r="G369" s="94">
        <v>43774</v>
      </c>
      <c r="H369" t="s">
        <v>211</v>
      </c>
      <c r="I369" s="77">
        <v>2.6</v>
      </c>
      <c r="J369" t="s">
        <v>943</v>
      </c>
      <c r="K369" t="s">
        <v>106</v>
      </c>
      <c r="L369" s="78">
        <v>7.4999999999999997E-2</v>
      </c>
      <c r="M369" s="78">
        <v>7.1199999999999999E-2</v>
      </c>
      <c r="N369" s="77">
        <v>25382.73</v>
      </c>
      <c r="O369" s="77">
        <v>102.43</v>
      </c>
      <c r="P369" s="77">
        <v>95.990266011588005</v>
      </c>
      <c r="Q369" s="78">
        <v>2.8E-3</v>
      </c>
      <c r="R369" s="78">
        <v>2.9999999999999997E-4</v>
      </c>
    </row>
    <row r="370" spans="2:18">
      <c r="B370" t="s">
        <v>3515</v>
      </c>
      <c r="C370" t="s">
        <v>3143</v>
      </c>
      <c r="D370" t="s">
        <v>3516</v>
      </c>
      <c r="E370"/>
      <c r="F370" t="s">
        <v>210</v>
      </c>
      <c r="G370" s="94">
        <v>44144</v>
      </c>
      <c r="H370" t="s">
        <v>211</v>
      </c>
      <c r="I370" s="77">
        <v>0.03</v>
      </c>
      <c r="J370" t="s">
        <v>999</v>
      </c>
      <c r="K370" t="s">
        <v>106</v>
      </c>
      <c r="L370" s="78">
        <v>7.8799999999999995E-2</v>
      </c>
      <c r="M370" s="78">
        <v>0</v>
      </c>
      <c r="N370" s="77">
        <v>149010.73000000001</v>
      </c>
      <c r="O370" s="77">
        <v>75.180498000000085</v>
      </c>
      <c r="P370" s="77">
        <v>413.60371681241202</v>
      </c>
      <c r="Q370" s="78">
        <v>1.1900000000000001E-2</v>
      </c>
      <c r="R370" s="78">
        <v>1.1999999999999999E-3</v>
      </c>
    </row>
    <row r="371" spans="2:18">
      <c r="B371" t="s">
        <v>3517</v>
      </c>
      <c r="C371" t="s">
        <v>3143</v>
      </c>
      <c r="D371" t="s">
        <v>3518</v>
      </c>
      <c r="E371"/>
      <c r="F371" t="s">
        <v>210</v>
      </c>
      <c r="G371" s="94">
        <v>44508</v>
      </c>
      <c r="H371" t="s">
        <v>211</v>
      </c>
      <c r="I371" s="77">
        <v>3.06</v>
      </c>
      <c r="J371" t="s">
        <v>943</v>
      </c>
      <c r="K371" t="s">
        <v>106</v>
      </c>
      <c r="L371" s="78">
        <v>8.4099999999999994E-2</v>
      </c>
      <c r="M371" s="78">
        <v>9.0700000000000003E-2</v>
      </c>
      <c r="N371" s="77">
        <v>168344.86</v>
      </c>
      <c r="O371" s="77">
        <v>100.56</v>
      </c>
      <c r="P371" s="77">
        <v>625.00978676947204</v>
      </c>
      <c r="Q371" s="78">
        <v>1.7999999999999999E-2</v>
      </c>
      <c r="R371" s="78">
        <v>1.8E-3</v>
      </c>
    </row>
    <row r="372" spans="2:18">
      <c r="B372" t="s">
        <v>3519</v>
      </c>
      <c r="C372" t="s">
        <v>3143</v>
      </c>
      <c r="D372" t="s">
        <v>3520</v>
      </c>
      <c r="E372"/>
      <c r="F372" t="s">
        <v>210</v>
      </c>
      <c r="G372" s="94">
        <v>43563</v>
      </c>
      <c r="H372" t="s">
        <v>211</v>
      </c>
      <c r="I372" s="77">
        <v>0.75</v>
      </c>
      <c r="J372" t="s">
        <v>999</v>
      </c>
      <c r="K372" t="s">
        <v>106</v>
      </c>
      <c r="L372" s="78">
        <v>7.8600000000000003E-2</v>
      </c>
      <c r="M372" s="78">
        <v>6.8900000000000003E-2</v>
      </c>
      <c r="N372" s="77">
        <v>185838.41</v>
      </c>
      <c r="O372" s="77">
        <v>101.57</v>
      </c>
      <c r="P372" s="77">
        <v>696.88742165260396</v>
      </c>
      <c r="Q372" s="78">
        <v>2.01E-2</v>
      </c>
      <c r="R372" s="78">
        <v>2E-3</v>
      </c>
    </row>
    <row r="373" spans="2:18">
      <c r="B373" t="s">
        <v>3521</v>
      </c>
      <c r="C373" t="s">
        <v>3143</v>
      </c>
      <c r="D373" t="s">
        <v>3522</v>
      </c>
      <c r="E373"/>
      <c r="F373" t="s">
        <v>210</v>
      </c>
      <c r="G373" s="94">
        <v>44136</v>
      </c>
      <c r="H373" t="s">
        <v>211</v>
      </c>
      <c r="I373" s="77">
        <v>0.05</v>
      </c>
      <c r="J373" t="s">
        <v>999</v>
      </c>
      <c r="K373" t="s">
        <v>106</v>
      </c>
      <c r="L373" s="78">
        <v>7.0099999999999996E-2</v>
      </c>
      <c r="M373" s="78">
        <v>0</v>
      </c>
      <c r="N373" s="77">
        <v>131710.41</v>
      </c>
      <c r="O373" s="77">
        <v>84.99769500000005</v>
      </c>
      <c r="P373" s="77">
        <v>413.32240002708301</v>
      </c>
      <c r="Q373" s="78">
        <v>1.1900000000000001E-2</v>
      </c>
      <c r="R373" s="78">
        <v>1.1999999999999999E-3</v>
      </c>
    </row>
    <row r="374" spans="2:18">
      <c r="B374" t="s">
        <v>3523</v>
      </c>
      <c r="C374" t="s">
        <v>3143</v>
      </c>
      <c r="D374" t="s">
        <v>3524</v>
      </c>
      <c r="E374"/>
      <c r="F374" t="s">
        <v>210</v>
      </c>
      <c r="G374" s="94">
        <v>44498</v>
      </c>
      <c r="H374" t="s">
        <v>211</v>
      </c>
      <c r="I374" s="77">
        <v>3.1</v>
      </c>
      <c r="J374" t="s">
        <v>943</v>
      </c>
      <c r="K374" t="s">
        <v>106</v>
      </c>
      <c r="L374" s="78">
        <v>8.1600000000000006E-2</v>
      </c>
      <c r="M374" s="78">
        <v>9.1600000000000001E-2</v>
      </c>
      <c r="N374" s="77">
        <v>83255.48</v>
      </c>
      <c r="O374" s="77">
        <v>101.58</v>
      </c>
      <c r="P374" s="77">
        <v>312.23582402812798</v>
      </c>
      <c r="Q374" s="78">
        <v>8.9999999999999993E-3</v>
      </c>
      <c r="R374" s="78">
        <v>8.9999999999999998E-4</v>
      </c>
    </row>
    <row r="375" spans="2:18">
      <c r="B375" t="s">
        <v>3525</v>
      </c>
      <c r="C375" t="s">
        <v>3143</v>
      </c>
      <c r="D375" t="s">
        <v>3526</v>
      </c>
      <c r="E375"/>
      <c r="F375" t="s">
        <v>210</v>
      </c>
      <c r="G375" s="94">
        <v>44179</v>
      </c>
      <c r="H375" t="s">
        <v>211</v>
      </c>
      <c r="I375" s="77">
        <v>2.59</v>
      </c>
      <c r="J375" t="s">
        <v>943</v>
      </c>
      <c r="K375" t="s">
        <v>106</v>
      </c>
      <c r="L375" s="78">
        <v>7.8799999999999995E-2</v>
      </c>
      <c r="M375" s="78">
        <v>8.2500000000000004E-2</v>
      </c>
      <c r="N375" s="77">
        <v>47607.29</v>
      </c>
      <c r="O375" s="77">
        <v>100.02</v>
      </c>
      <c r="P375" s="77">
        <v>175.80126790293599</v>
      </c>
      <c r="Q375" s="78">
        <v>5.1000000000000004E-3</v>
      </c>
      <c r="R375" s="78">
        <v>5.0000000000000001E-4</v>
      </c>
    </row>
    <row r="376" spans="2:18">
      <c r="B376" t="s">
        <v>3527</v>
      </c>
      <c r="C376" t="s">
        <v>3143</v>
      </c>
      <c r="D376" t="s">
        <v>3528</v>
      </c>
      <c r="E376"/>
      <c r="F376" t="s">
        <v>210</v>
      </c>
      <c r="G376" s="94">
        <v>43866</v>
      </c>
      <c r="H376" t="s">
        <v>211</v>
      </c>
      <c r="I376" s="77">
        <v>1.29</v>
      </c>
      <c r="J376" t="s">
        <v>999</v>
      </c>
      <c r="K376" t="s">
        <v>106</v>
      </c>
      <c r="L376" s="78">
        <v>7.4999999999999997E-2</v>
      </c>
      <c r="M376" s="78">
        <v>7.9200000000000007E-2</v>
      </c>
      <c r="N376" s="77">
        <v>192999.52</v>
      </c>
      <c r="O376" s="77">
        <v>100.37</v>
      </c>
      <c r="P376" s="77">
        <v>715.19067848300801</v>
      </c>
      <c r="Q376" s="78">
        <v>2.06E-2</v>
      </c>
      <c r="R376" s="78">
        <v>2.0999999999999999E-3</v>
      </c>
    </row>
    <row r="377" spans="2:18">
      <c r="B377" t="s">
        <v>3527</v>
      </c>
      <c r="C377" t="s">
        <v>3143</v>
      </c>
      <c r="D377" t="s">
        <v>3529</v>
      </c>
      <c r="E377"/>
      <c r="F377" t="s">
        <v>210</v>
      </c>
      <c r="G377" s="94">
        <v>44953</v>
      </c>
      <c r="H377" t="s">
        <v>211</v>
      </c>
      <c r="I377" s="77">
        <v>1.29</v>
      </c>
      <c r="J377" t="s">
        <v>999</v>
      </c>
      <c r="K377" t="s">
        <v>106</v>
      </c>
      <c r="L377" s="78">
        <v>7.4999999999999997E-2</v>
      </c>
      <c r="M377" s="78">
        <v>7.9200000000000007E-2</v>
      </c>
      <c r="N377" s="77">
        <v>554.28</v>
      </c>
      <c r="O377" s="77">
        <v>100.16</v>
      </c>
      <c r="P377" s="77">
        <v>2.0496760028160002</v>
      </c>
      <c r="Q377" s="78">
        <v>1E-4</v>
      </c>
      <c r="R377" s="78">
        <v>0</v>
      </c>
    </row>
    <row r="378" spans="2:18">
      <c r="B378" t="s">
        <v>3527</v>
      </c>
      <c r="C378" t="s">
        <v>3143</v>
      </c>
      <c r="D378" t="s">
        <v>3530</v>
      </c>
      <c r="E378"/>
      <c r="F378" t="s">
        <v>210</v>
      </c>
      <c r="G378" s="94">
        <v>44959</v>
      </c>
      <c r="H378" t="s">
        <v>211</v>
      </c>
      <c r="I378" s="77">
        <v>1.29</v>
      </c>
      <c r="J378" t="s">
        <v>999</v>
      </c>
      <c r="K378" t="s">
        <v>106</v>
      </c>
      <c r="L378" s="78">
        <v>7.4999999999999997E-2</v>
      </c>
      <c r="M378" s="78">
        <v>7.9200000000000007E-2</v>
      </c>
      <c r="N378" s="77">
        <v>311.58</v>
      </c>
      <c r="O378" s="77">
        <v>100.16</v>
      </c>
      <c r="P378" s="77">
        <v>1.1521939253760001</v>
      </c>
      <c r="Q378" s="78">
        <v>0</v>
      </c>
      <c r="R378" s="78">
        <v>0</v>
      </c>
    </row>
    <row r="379" spans="2:18">
      <c r="B379" t="s">
        <v>3527</v>
      </c>
      <c r="C379" t="s">
        <v>3143</v>
      </c>
      <c r="D379" t="s">
        <v>3531</v>
      </c>
      <c r="E379"/>
      <c r="F379" t="s">
        <v>210</v>
      </c>
      <c r="G379" s="94">
        <v>44966</v>
      </c>
      <c r="H379" t="s">
        <v>211</v>
      </c>
      <c r="I379" s="77">
        <v>1.29</v>
      </c>
      <c r="J379" t="s">
        <v>999</v>
      </c>
      <c r="K379" t="s">
        <v>106</v>
      </c>
      <c r="L379" s="78">
        <v>7.4999999999999997E-2</v>
      </c>
      <c r="M379" s="78">
        <v>7.9699999999999993E-2</v>
      </c>
      <c r="N379" s="77">
        <v>466.86</v>
      </c>
      <c r="O379" s="77">
        <v>100.1</v>
      </c>
      <c r="P379" s="77">
        <v>1.72537076712</v>
      </c>
      <c r="Q379" s="78">
        <v>0</v>
      </c>
      <c r="R379" s="78">
        <v>0</v>
      </c>
    </row>
    <row r="380" spans="2:18">
      <c r="B380" t="s">
        <v>3527</v>
      </c>
      <c r="C380" t="s">
        <v>3143</v>
      </c>
      <c r="D380" t="s">
        <v>3532</v>
      </c>
      <c r="E380"/>
      <c r="F380" t="s">
        <v>210</v>
      </c>
      <c r="G380" s="94">
        <v>44986</v>
      </c>
      <c r="H380" t="s">
        <v>211</v>
      </c>
      <c r="I380" s="77">
        <v>1.29</v>
      </c>
      <c r="J380" t="s">
        <v>999</v>
      </c>
      <c r="K380" t="s">
        <v>106</v>
      </c>
      <c r="L380" s="78">
        <v>7.4999999999999997E-2</v>
      </c>
      <c r="M380" s="78">
        <v>7.9699999999999993E-2</v>
      </c>
      <c r="N380" s="77">
        <v>1816.07</v>
      </c>
      <c r="O380" s="77">
        <v>100.1</v>
      </c>
      <c r="P380" s="77">
        <v>6.7116353704399998</v>
      </c>
      <c r="Q380" s="78">
        <v>2.0000000000000001E-4</v>
      </c>
      <c r="R380" s="78">
        <v>0</v>
      </c>
    </row>
    <row r="381" spans="2:18">
      <c r="B381" t="s">
        <v>3527</v>
      </c>
      <c r="C381" t="s">
        <v>3143</v>
      </c>
      <c r="D381" t="s">
        <v>3533</v>
      </c>
      <c r="E381"/>
      <c r="F381" t="s">
        <v>210</v>
      </c>
      <c r="G381" s="94">
        <v>44994</v>
      </c>
      <c r="H381" t="s">
        <v>211</v>
      </c>
      <c r="I381" s="77">
        <v>1.29</v>
      </c>
      <c r="J381" t="s">
        <v>999</v>
      </c>
      <c r="K381" t="s">
        <v>106</v>
      </c>
      <c r="L381" s="78">
        <v>7.4999999999999997E-2</v>
      </c>
      <c r="M381" s="78">
        <v>7.9699999999999993E-2</v>
      </c>
      <c r="N381" s="77">
        <v>354.47</v>
      </c>
      <c r="O381" s="77">
        <v>100.11</v>
      </c>
      <c r="P381" s="77">
        <v>1.3101428135640001</v>
      </c>
      <c r="Q381" s="78">
        <v>0</v>
      </c>
      <c r="R381" s="78">
        <v>0</v>
      </c>
    </row>
    <row r="382" spans="2:18">
      <c r="B382" t="s">
        <v>3534</v>
      </c>
      <c r="C382" t="s">
        <v>3143</v>
      </c>
      <c r="D382" t="s">
        <v>3535</v>
      </c>
      <c r="E382"/>
      <c r="F382" t="s">
        <v>210</v>
      </c>
      <c r="G382" s="94">
        <v>44027</v>
      </c>
      <c r="H382" t="s">
        <v>211</v>
      </c>
      <c r="I382" s="77">
        <v>3.5</v>
      </c>
      <c r="J382" t="s">
        <v>1119</v>
      </c>
      <c r="K382" t="s">
        <v>110</v>
      </c>
      <c r="L382" s="78">
        <v>2.35E-2</v>
      </c>
      <c r="M382" s="78">
        <v>2.4299999999999999E-2</v>
      </c>
      <c r="N382" s="77">
        <v>72598.25</v>
      </c>
      <c r="O382" s="77">
        <v>102.36</v>
      </c>
      <c r="P382" s="77">
        <v>299.72828119458001</v>
      </c>
      <c r="Q382" s="78">
        <v>8.6E-3</v>
      </c>
      <c r="R382" s="78">
        <v>8.9999999999999998E-4</v>
      </c>
    </row>
    <row r="383" spans="2:18">
      <c r="B383" t="s">
        <v>3534</v>
      </c>
      <c r="C383" t="s">
        <v>3143</v>
      </c>
      <c r="D383" t="s">
        <v>3536</v>
      </c>
      <c r="E383"/>
      <c r="F383" t="s">
        <v>210</v>
      </c>
      <c r="G383" s="94">
        <v>44119</v>
      </c>
      <c r="H383" t="s">
        <v>211</v>
      </c>
      <c r="I383" s="77">
        <v>3.5</v>
      </c>
      <c r="J383" t="s">
        <v>1119</v>
      </c>
      <c r="K383" t="s">
        <v>110</v>
      </c>
      <c r="L383" s="78">
        <v>2.35E-2</v>
      </c>
      <c r="M383" s="78">
        <v>2.4299999999999999E-2</v>
      </c>
      <c r="N383" s="77">
        <v>72598.25</v>
      </c>
      <c r="O383" s="77">
        <v>102.36</v>
      </c>
      <c r="P383" s="77">
        <v>299.72828119458001</v>
      </c>
      <c r="Q383" s="78">
        <v>8.6E-3</v>
      </c>
      <c r="R383" s="78">
        <v>8.9999999999999998E-4</v>
      </c>
    </row>
    <row r="384" spans="2:18">
      <c r="B384" t="s">
        <v>3534</v>
      </c>
      <c r="C384" t="s">
        <v>3143</v>
      </c>
      <c r="D384" t="s">
        <v>3537</v>
      </c>
      <c r="E384"/>
      <c r="F384" t="s">
        <v>210</v>
      </c>
      <c r="G384" s="94">
        <v>44211</v>
      </c>
      <c r="H384" t="s">
        <v>211</v>
      </c>
      <c r="I384" s="77">
        <v>3.5</v>
      </c>
      <c r="J384" t="s">
        <v>1119</v>
      </c>
      <c r="K384" t="s">
        <v>110</v>
      </c>
      <c r="L384" s="78">
        <v>2.35E-2</v>
      </c>
      <c r="M384" s="78">
        <v>2.4299999999999999E-2</v>
      </c>
      <c r="N384" s="77">
        <v>72598.25</v>
      </c>
      <c r="O384" s="77">
        <v>102.36</v>
      </c>
      <c r="P384" s="77">
        <v>299.72828119458001</v>
      </c>
      <c r="Q384" s="78">
        <v>8.6E-3</v>
      </c>
      <c r="R384" s="78">
        <v>8.9999999999999998E-4</v>
      </c>
    </row>
    <row r="385" spans="2:18">
      <c r="B385" t="s">
        <v>3538</v>
      </c>
      <c r="C385" t="s">
        <v>3143</v>
      </c>
      <c r="D385" t="s">
        <v>3539</v>
      </c>
      <c r="E385"/>
      <c r="F385" t="s">
        <v>210</v>
      </c>
      <c r="G385" s="94">
        <v>43860</v>
      </c>
      <c r="H385" t="s">
        <v>211</v>
      </c>
      <c r="I385" s="77">
        <v>2.72</v>
      </c>
      <c r="J385" t="s">
        <v>943</v>
      </c>
      <c r="K385" t="s">
        <v>106</v>
      </c>
      <c r="L385" s="78">
        <v>7.9100000000000004E-2</v>
      </c>
      <c r="M385" s="78">
        <v>8.5400000000000004E-2</v>
      </c>
      <c r="N385" s="77">
        <v>104917.19</v>
      </c>
      <c r="O385" s="77">
        <v>102.26</v>
      </c>
      <c r="P385" s="77">
        <v>396.10847187984803</v>
      </c>
      <c r="Q385" s="78">
        <v>1.14E-2</v>
      </c>
      <c r="R385" s="78">
        <v>1.1000000000000001E-3</v>
      </c>
    </row>
    <row r="386" spans="2:18">
      <c r="B386" t="s">
        <v>3425</v>
      </c>
      <c r="C386" t="s">
        <v>3143</v>
      </c>
      <c r="D386" t="s">
        <v>3540</v>
      </c>
      <c r="E386"/>
      <c r="F386" t="s">
        <v>210</v>
      </c>
      <c r="G386" s="94">
        <v>44553</v>
      </c>
      <c r="H386" t="s">
        <v>211</v>
      </c>
      <c r="I386" s="77">
        <v>2.6</v>
      </c>
      <c r="J386" t="s">
        <v>1119</v>
      </c>
      <c r="K386" t="s">
        <v>110</v>
      </c>
      <c r="L386" s="78">
        <v>6.1100000000000002E-2</v>
      </c>
      <c r="M386" s="78">
        <v>6.9500000000000006E-2</v>
      </c>
      <c r="N386" s="77">
        <v>939.96</v>
      </c>
      <c r="O386" s="77">
        <v>100.14</v>
      </c>
      <c r="P386" s="77">
        <v>3.7965423925296</v>
      </c>
      <c r="Q386" s="78">
        <v>1E-4</v>
      </c>
      <c r="R386" s="78">
        <v>0</v>
      </c>
    </row>
    <row r="387" spans="2:18">
      <c r="B387" t="s">
        <v>3425</v>
      </c>
      <c r="C387" t="s">
        <v>3143</v>
      </c>
      <c r="D387" t="s">
        <v>3541</v>
      </c>
      <c r="E387"/>
      <c r="F387" t="s">
        <v>210</v>
      </c>
      <c r="G387" s="94">
        <v>44553</v>
      </c>
      <c r="H387" t="s">
        <v>211</v>
      </c>
      <c r="I387" s="77">
        <v>2.6</v>
      </c>
      <c r="J387" t="s">
        <v>1119</v>
      </c>
      <c r="K387" t="s">
        <v>110</v>
      </c>
      <c r="L387" s="78">
        <v>6.1100000000000002E-2</v>
      </c>
      <c r="M387" s="78">
        <v>7.0499999999999993E-2</v>
      </c>
      <c r="N387" s="77">
        <v>1208.52</v>
      </c>
      <c r="O387" s="77">
        <v>99.88</v>
      </c>
      <c r="P387" s="77">
        <v>4.8685952345184003</v>
      </c>
      <c r="Q387" s="78">
        <v>1E-4</v>
      </c>
      <c r="R387" s="78">
        <v>0</v>
      </c>
    </row>
    <row r="388" spans="2:18">
      <c r="B388" t="s">
        <v>3425</v>
      </c>
      <c r="C388" t="s">
        <v>3143</v>
      </c>
      <c r="D388" t="s">
        <v>3542</v>
      </c>
      <c r="E388"/>
      <c r="F388" t="s">
        <v>210</v>
      </c>
      <c r="G388" s="94">
        <v>44553</v>
      </c>
      <c r="H388" t="s">
        <v>211</v>
      </c>
      <c r="I388" s="77">
        <v>2.6</v>
      </c>
      <c r="J388" t="s">
        <v>1119</v>
      </c>
      <c r="K388" t="s">
        <v>110</v>
      </c>
      <c r="L388" s="78">
        <v>6.1100000000000002E-2</v>
      </c>
      <c r="M388" s="78">
        <v>6.9400000000000003E-2</v>
      </c>
      <c r="N388" s="77">
        <v>5639.74</v>
      </c>
      <c r="O388" s="77">
        <v>100.15</v>
      </c>
      <c r="P388" s="77">
        <v>22.781448306973999</v>
      </c>
      <c r="Q388" s="78">
        <v>6.9999999999999999E-4</v>
      </c>
      <c r="R388" s="78">
        <v>1E-4</v>
      </c>
    </row>
    <row r="389" spans="2:18">
      <c r="B389" t="s">
        <v>3425</v>
      </c>
      <c r="C389" t="s">
        <v>3143</v>
      </c>
      <c r="D389" t="s">
        <v>3543</v>
      </c>
      <c r="E389"/>
      <c r="F389" t="s">
        <v>210</v>
      </c>
      <c r="G389" s="94">
        <v>44886</v>
      </c>
      <c r="H389" t="s">
        <v>211</v>
      </c>
      <c r="I389" s="77">
        <v>2.6</v>
      </c>
      <c r="J389" t="s">
        <v>1119</v>
      </c>
      <c r="K389" t="s">
        <v>110</v>
      </c>
      <c r="L389" s="78">
        <v>6.1100000000000002E-2</v>
      </c>
      <c r="M389" s="78">
        <v>6.9500000000000006E-2</v>
      </c>
      <c r="N389" s="77">
        <v>1376.37</v>
      </c>
      <c r="O389" s="77">
        <v>100.74157149999996</v>
      </c>
      <c r="P389" s="77">
        <v>5.5926187346578597</v>
      </c>
      <c r="Q389" s="78">
        <v>2.0000000000000001E-4</v>
      </c>
      <c r="R389" s="78">
        <v>0</v>
      </c>
    </row>
    <row r="390" spans="2:18">
      <c r="B390" t="s">
        <v>3425</v>
      </c>
      <c r="C390" t="s">
        <v>3143</v>
      </c>
      <c r="D390" t="s">
        <v>3544</v>
      </c>
      <c r="E390"/>
      <c r="F390" t="s">
        <v>210</v>
      </c>
      <c r="G390" s="94">
        <v>44985</v>
      </c>
      <c r="H390" t="s">
        <v>211</v>
      </c>
      <c r="I390" s="77">
        <v>2.6</v>
      </c>
      <c r="J390" t="s">
        <v>1119</v>
      </c>
      <c r="K390" t="s">
        <v>110</v>
      </c>
      <c r="L390" s="78">
        <v>6.1100000000000002E-2</v>
      </c>
      <c r="M390" s="78">
        <v>6.9400000000000003E-2</v>
      </c>
      <c r="N390" s="77">
        <v>2148.4699999999998</v>
      </c>
      <c r="O390" s="77">
        <v>100.16</v>
      </c>
      <c r="P390" s="77">
        <v>8.6795039202367992</v>
      </c>
      <c r="Q390" s="78">
        <v>2.9999999999999997E-4</v>
      </c>
      <c r="R390" s="78">
        <v>0</v>
      </c>
    </row>
    <row r="391" spans="2:18">
      <c r="B391" t="s">
        <v>3425</v>
      </c>
      <c r="C391" t="s">
        <v>3143</v>
      </c>
      <c r="D391" t="s">
        <v>3545</v>
      </c>
      <c r="E391"/>
      <c r="F391" t="s">
        <v>210</v>
      </c>
      <c r="G391" s="94">
        <v>43080</v>
      </c>
      <c r="H391" t="s">
        <v>211</v>
      </c>
      <c r="I391" s="77">
        <v>2.6</v>
      </c>
      <c r="J391" t="s">
        <v>1119</v>
      </c>
      <c r="K391" t="s">
        <v>110</v>
      </c>
      <c r="L391" s="78">
        <v>6.1100000000000002E-2</v>
      </c>
      <c r="M391" s="78">
        <v>6.93E-2</v>
      </c>
      <c r="N391" s="77">
        <v>503.55</v>
      </c>
      <c r="O391" s="77">
        <v>99.481571500000115</v>
      </c>
      <c r="P391" s="77">
        <v>2.02048919089283</v>
      </c>
      <c r="Q391" s="78">
        <v>1E-4</v>
      </c>
      <c r="R391" s="78">
        <v>0</v>
      </c>
    </row>
    <row r="392" spans="2:18">
      <c r="B392" t="s">
        <v>3546</v>
      </c>
      <c r="C392" t="s">
        <v>3143</v>
      </c>
      <c r="D392" t="s">
        <v>3547</v>
      </c>
      <c r="E392"/>
      <c r="F392" t="s">
        <v>210</v>
      </c>
      <c r="G392" s="94">
        <v>43083</v>
      </c>
      <c r="H392" t="s">
        <v>211</v>
      </c>
      <c r="I392" s="77">
        <v>3.64</v>
      </c>
      <c r="J392" t="s">
        <v>979</v>
      </c>
      <c r="K392" t="s">
        <v>110</v>
      </c>
      <c r="L392" s="78">
        <v>7.1900000000000006E-2</v>
      </c>
      <c r="M392" s="78">
        <v>7.1999999999999995E-2</v>
      </c>
      <c r="N392" s="77">
        <v>66344.95</v>
      </c>
      <c r="O392" s="77">
        <v>102.18</v>
      </c>
      <c r="P392" s="77">
        <v>273.42930805499401</v>
      </c>
      <c r="Q392" s="78">
        <v>7.9000000000000008E-3</v>
      </c>
      <c r="R392" s="78">
        <v>8.0000000000000004E-4</v>
      </c>
    </row>
    <row r="393" spans="2:18">
      <c r="B393" t="s">
        <v>3546</v>
      </c>
      <c r="C393" t="s">
        <v>3143</v>
      </c>
      <c r="D393" t="s">
        <v>3548</v>
      </c>
      <c r="E393"/>
      <c r="F393" t="s">
        <v>210</v>
      </c>
      <c r="G393" s="94">
        <v>44778</v>
      </c>
      <c r="H393" t="s">
        <v>211</v>
      </c>
      <c r="I393" s="77">
        <v>3.56</v>
      </c>
      <c r="J393" t="s">
        <v>979</v>
      </c>
      <c r="K393" t="s">
        <v>106</v>
      </c>
      <c r="L393" s="78">
        <v>8.2699999999999996E-2</v>
      </c>
      <c r="M393" s="78">
        <v>9.0200000000000002E-2</v>
      </c>
      <c r="N393" s="77">
        <v>182692.75</v>
      </c>
      <c r="O393" s="77">
        <v>100.16</v>
      </c>
      <c r="P393" s="77">
        <v>675.5808356128</v>
      </c>
      <c r="Q393" s="78">
        <v>1.95E-2</v>
      </c>
      <c r="R393" s="78">
        <v>2E-3</v>
      </c>
    </row>
    <row r="394" spans="2:18">
      <c r="B394" t="s">
        <v>3549</v>
      </c>
      <c r="C394" t="s">
        <v>3143</v>
      </c>
      <c r="D394" t="s">
        <v>3550</v>
      </c>
      <c r="E394"/>
      <c r="F394" t="s">
        <v>210</v>
      </c>
      <c r="G394" s="94">
        <v>42817</v>
      </c>
      <c r="H394" t="s">
        <v>211</v>
      </c>
      <c r="I394" s="77">
        <v>1.77</v>
      </c>
      <c r="J394" t="s">
        <v>943</v>
      </c>
      <c r="K394" t="s">
        <v>106</v>
      </c>
      <c r="L394" s="78">
        <v>5.7200000000000001E-2</v>
      </c>
      <c r="M394" s="78">
        <v>8.3199999999999996E-2</v>
      </c>
      <c r="N394" s="77">
        <v>17091.47</v>
      </c>
      <c r="O394" s="77">
        <v>97.61</v>
      </c>
      <c r="P394" s="77">
        <v>61.593576436964</v>
      </c>
      <c r="Q394" s="78">
        <v>1.8E-3</v>
      </c>
      <c r="R394" s="78">
        <v>2.0000000000000001E-4</v>
      </c>
    </row>
    <row r="395" spans="2:18">
      <c r="B395" t="s">
        <v>3549</v>
      </c>
      <c r="C395" t="s">
        <v>3143</v>
      </c>
      <c r="D395" t="s">
        <v>3551</v>
      </c>
      <c r="E395"/>
      <c r="F395" t="s">
        <v>210</v>
      </c>
      <c r="G395" s="94">
        <v>43098</v>
      </c>
      <c r="H395" t="s">
        <v>211</v>
      </c>
      <c r="I395" s="77">
        <v>1.62</v>
      </c>
      <c r="J395" t="s">
        <v>943</v>
      </c>
      <c r="K395" t="s">
        <v>106</v>
      </c>
      <c r="L395" s="78">
        <v>7.9200000000000007E-2</v>
      </c>
      <c r="M395" s="78">
        <v>6.8000000000000005E-2</v>
      </c>
      <c r="N395" s="77">
        <v>50282.14</v>
      </c>
      <c r="O395" s="77">
        <v>104.04</v>
      </c>
      <c r="P395" s="77">
        <v>193.141583979552</v>
      </c>
      <c r="Q395" s="78">
        <v>5.5999999999999999E-3</v>
      </c>
      <c r="R395" s="78">
        <v>5.9999999999999995E-4</v>
      </c>
    </row>
    <row r="396" spans="2:18">
      <c r="B396" t="s">
        <v>3549</v>
      </c>
      <c r="C396" t="s">
        <v>3143</v>
      </c>
      <c r="D396" t="s">
        <v>3552</v>
      </c>
      <c r="E396"/>
      <c r="F396" t="s">
        <v>210</v>
      </c>
      <c r="G396" s="94">
        <v>43798</v>
      </c>
      <c r="H396" t="s">
        <v>211</v>
      </c>
      <c r="I396" s="77">
        <v>1.62</v>
      </c>
      <c r="J396" t="s">
        <v>943</v>
      </c>
      <c r="K396" t="s">
        <v>106</v>
      </c>
      <c r="L396" s="78">
        <v>7.9200000000000007E-2</v>
      </c>
      <c r="M396" s="78">
        <v>7.7499999999999999E-2</v>
      </c>
      <c r="N396" s="77">
        <v>2957.77</v>
      </c>
      <c r="O396" s="77">
        <v>102.98</v>
      </c>
      <c r="P396" s="77">
        <v>11.245505427832001</v>
      </c>
      <c r="Q396" s="78">
        <v>2.9999999999999997E-4</v>
      </c>
      <c r="R396" s="78">
        <v>0</v>
      </c>
    </row>
    <row r="397" spans="2:18">
      <c r="B397" t="s">
        <v>3549</v>
      </c>
      <c r="C397" t="s">
        <v>3143</v>
      </c>
      <c r="D397" t="s">
        <v>3553</v>
      </c>
      <c r="E397"/>
      <c r="F397" t="s">
        <v>210</v>
      </c>
      <c r="G397" s="94">
        <v>44064</v>
      </c>
      <c r="H397" t="s">
        <v>211</v>
      </c>
      <c r="I397" s="77">
        <v>2.5299999999999998</v>
      </c>
      <c r="J397" t="s">
        <v>943</v>
      </c>
      <c r="K397" t="s">
        <v>106</v>
      </c>
      <c r="L397" s="78">
        <v>8.6699999999999999E-2</v>
      </c>
      <c r="M397" s="78">
        <v>0.1024</v>
      </c>
      <c r="N397" s="77">
        <v>168644.79</v>
      </c>
      <c r="O397" s="77">
        <v>97.99</v>
      </c>
      <c r="P397" s="77">
        <v>610.12156972993205</v>
      </c>
      <c r="Q397" s="78">
        <v>1.7600000000000001E-2</v>
      </c>
      <c r="R397" s="78">
        <v>1.8E-3</v>
      </c>
    </row>
    <row r="398" spans="2:18">
      <c r="B398" s="79" t="s">
        <v>3440</v>
      </c>
      <c r="G398" s="96"/>
      <c r="I398" s="81">
        <v>0</v>
      </c>
      <c r="M398" s="80">
        <v>0</v>
      </c>
      <c r="N398" s="81">
        <v>0</v>
      </c>
      <c r="P398" s="81">
        <v>0</v>
      </c>
      <c r="Q398" s="80">
        <v>0</v>
      </c>
      <c r="R398" s="80">
        <v>0</v>
      </c>
    </row>
    <row r="399" spans="2:18">
      <c r="B399" t="s">
        <v>210</v>
      </c>
      <c r="D399" t="s">
        <v>210</v>
      </c>
      <c r="F399" t="s">
        <v>210</v>
      </c>
      <c r="G399" s="96"/>
      <c r="I399" s="77">
        <v>0</v>
      </c>
      <c r="J399" t="s">
        <v>210</v>
      </c>
      <c r="K399" t="s">
        <v>210</v>
      </c>
      <c r="L399" s="78">
        <v>0</v>
      </c>
      <c r="M399" s="78">
        <v>0</v>
      </c>
      <c r="N399" s="77">
        <v>0</v>
      </c>
      <c r="O399" s="77">
        <v>0</v>
      </c>
      <c r="P399" s="77">
        <v>0</v>
      </c>
      <c r="Q399" s="78">
        <v>0</v>
      </c>
      <c r="R399" s="78">
        <v>0</v>
      </c>
    </row>
    <row r="400" spans="2:18">
      <c r="B400" t="s">
        <v>225</v>
      </c>
      <c r="G400" s="96"/>
    </row>
    <row r="401" spans="2:2">
      <c r="B401" t="s">
        <v>325</v>
      </c>
    </row>
    <row r="402" spans="2:2">
      <c r="B402" t="s">
        <v>326</v>
      </c>
    </row>
    <row r="403" spans="2:2">
      <c r="B403" t="s">
        <v>327</v>
      </c>
    </row>
  </sheetData>
  <mergeCells count="1">
    <mergeCell ref="B7:R7"/>
  </mergeCells>
  <dataValidations count="1">
    <dataValidation allowBlank="1" showInputMessage="1" showErrorMessage="1" sqref="C1:C4 A5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indexed="52"/>
    <pageSetUpPr fitToPage="1"/>
  </sheetPr>
  <dimension ref="B1:BL28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 s="1" customFormat="1">
      <c r="B1" s="2" t="s">
        <v>0</v>
      </c>
      <c r="C1" s="87">
        <v>45106</v>
      </c>
    </row>
    <row r="2" spans="2:64" s="1" customFormat="1">
      <c r="B2" s="2" t="s">
        <v>1</v>
      </c>
      <c r="C2" s="12" t="s">
        <v>3591</v>
      </c>
    </row>
    <row r="3" spans="2:64" s="1" customFormat="1">
      <c r="B3" s="2" t="s">
        <v>2</v>
      </c>
      <c r="C3" s="88" t="s">
        <v>3592</v>
      </c>
    </row>
    <row r="4" spans="2:64" s="1" customFormat="1">
      <c r="B4" s="2" t="s">
        <v>3</v>
      </c>
      <c r="C4" s="89" t="s">
        <v>197</v>
      </c>
    </row>
    <row r="5" spans="2:64">
      <c r="B5" s="2"/>
    </row>
    <row r="7" spans="2:64" ht="26.25" customHeight="1">
      <c r="B7" s="110" t="s">
        <v>153</v>
      </c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2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204</v>
      </c>
      <c r="G12" s="81">
        <v>0</v>
      </c>
      <c r="J12" s="80">
        <v>0</v>
      </c>
      <c r="K12" s="81">
        <v>0</v>
      </c>
      <c r="M12" s="81">
        <v>0</v>
      </c>
      <c r="N12" s="80">
        <v>0</v>
      </c>
      <c r="O12" s="80">
        <v>0</v>
      </c>
    </row>
    <row r="13" spans="2:64">
      <c r="B13" s="79" t="s">
        <v>2194</v>
      </c>
      <c r="G13" s="81">
        <v>0</v>
      </c>
      <c r="J13" s="80">
        <v>0</v>
      </c>
      <c r="K13" s="81">
        <v>0</v>
      </c>
      <c r="M13" s="81">
        <v>0</v>
      </c>
      <c r="N13" s="80">
        <v>0</v>
      </c>
      <c r="O13" s="80">
        <v>0</v>
      </c>
    </row>
    <row r="14" spans="2:64">
      <c r="B14" t="s">
        <v>210</v>
      </c>
      <c r="C14" t="s">
        <v>210</v>
      </c>
      <c r="E14" t="s">
        <v>210</v>
      </c>
      <c r="G14" s="77">
        <v>0</v>
      </c>
      <c r="H14" t="s">
        <v>210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</row>
    <row r="15" spans="2:64">
      <c r="B15" s="79" t="s">
        <v>2195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210</v>
      </c>
      <c r="C16" t="s">
        <v>210</v>
      </c>
      <c r="E16" t="s">
        <v>210</v>
      </c>
      <c r="G16" s="77">
        <v>0</v>
      </c>
      <c r="H16" t="s">
        <v>210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3554</v>
      </c>
      <c r="G17" s="81">
        <v>0</v>
      </c>
      <c r="J17" s="80">
        <v>0</v>
      </c>
      <c r="K17" s="81">
        <v>0</v>
      </c>
      <c r="M17" s="81">
        <v>0</v>
      </c>
      <c r="N17" s="80">
        <v>0</v>
      </c>
      <c r="O17" s="80">
        <v>0</v>
      </c>
    </row>
    <row r="18" spans="2:15">
      <c r="B18" t="s">
        <v>210</v>
      </c>
      <c r="C18" t="s">
        <v>210</v>
      </c>
      <c r="E18" t="s">
        <v>210</v>
      </c>
      <c r="G18" s="77">
        <v>0</v>
      </c>
      <c r="H18" t="s">
        <v>210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</row>
    <row r="19" spans="2:15">
      <c r="B19" s="79" t="s">
        <v>3555</v>
      </c>
      <c r="G19" s="81">
        <v>0</v>
      </c>
      <c r="J19" s="80">
        <v>0</v>
      </c>
      <c r="K19" s="81">
        <v>0</v>
      </c>
      <c r="M19" s="81">
        <v>0</v>
      </c>
      <c r="N19" s="80">
        <v>0</v>
      </c>
      <c r="O19" s="80">
        <v>0</v>
      </c>
    </row>
    <row r="20" spans="2:15">
      <c r="B20" t="s">
        <v>210</v>
      </c>
      <c r="C20" t="s">
        <v>210</v>
      </c>
      <c r="E20" t="s">
        <v>210</v>
      </c>
      <c r="G20" s="77">
        <v>0</v>
      </c>
      <c r="H20" t="s">
        <v>210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</row>
    <row r="21" spans="2:15">
      <c r="B21" s="79" t="s">
        <v>917</v>
      </c>
      <c r="G21" s="81">
        <v>0</v>
      </c>
      <c r="J21" s="80">
        <v>0</v>
      </c>
      <c r="K21" s="81">
        <v>0</v>
      </c>
      <c r="M21" s="81">
        <v>0</v>
      </c>
      <c r="N21" s="80">
        <v>0</v>
      </c>
      <c r="O21" s="80">
        <v>0</v>
      </c>
    </row>
    <row r="22" spans="2:15">
      <c r="B22" t="s">
        <v>210</v>
      </c>
      <c r="C22" t="s">
        <v>210</v>
      </c>
      <c r="E22" t="s">
        <v>210</v>
      </c>
      <c r="G22" s="77">
        <v>0</v>
      </c>
      <c r="H22" t="s">
        <v>210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</row>
    <row r="23" spans="2:15">
      <c r="B23" s="79" t="s">
        <v>223</v>
      </c>
      <c r="G23" s="81">
        <v>0</v>
      </c>
      <c r="J23" s="80">
        <v>0</v>
      </c>
      <c r="K23" s="81">
        <v>0</v>
      </c>
      <c r="M23" s="81">
        <v>0</v>
      </c>
      <c r="N23" s="80">
        <v>0</v>
      </c>
      <c r="O23" s="80">
        <v>0</v>
      </c>
    </row>
    <row r="24" spans="2:15">
      <c r="B24" t="s">
        <v>210</v>
      </c>
      <c r="C24" t="s">
        <v>210</v>
      </c>
      <c r="E24" t="s">
        <v>210</v>
      </c>
      <c r="G24" s="77">
        <v>0</v>
      </c>
      <c r="H24" t="s">
        <v>210</v>
      </c>
      <c r="I24" s="78">
        <v>0</v>
      </c>
      <c r="J24" s="78">
        <v>0</v>
      </c>
      <c r="K24" s="77">
        <v>0</v>
      </c>
      <c r="L24" s="77">
        <v>0</v>
      </c>
      <c r="M24" s="77">
        <v>0</v>
      </c>
      <c r="N24" s="78">
        <v>0</v>
      </c>
      <c r="O24" s="78">
        <v>0</v>
      </c>
    </row>
    <row r="25" spans="2:15">
      <c r="B25" t="s">
        <v>225</v>
      </c>
    </row>
    <row r="26" spans="2:15">
      <c r="B26" t="s">
        <v>325</v>
      </c>
    </row>
    <row r="27" spans="2:15">
      <c r="B27" t="s">
        <v>326</v>
      </c>
    </row>
    <row r="28" spans="2:15">
      <c r="B28" t="s">
        <v>327</v>
      </c>
    </row>
  </sheetData>
  <mergeCells count="1">
    <mergeCell ref="B7:O7"/>
  </mergeCells>
  <dataValidations count="1">
    <dataValidation allowBlank="1" showInputMessage="1" showErrorMessage="1" sqref="A5:XFD1048576 C1:C4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indexed="52"/>
    <pageSetUpPr fitToPage="1"/>
  </sheetPr>
  <dimension ref="B1:BC853"/>
  <sheetViews>
    <sheetView rightToLeft="1" workbookViewId="0">
      <selection activeCell="E20" sqref="E20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 s="1" customFormat="1">
      <c r="B1" s="2" t="s">
        <v>0</v>
      </c>
      <c r="C1" s="87">
        <v>45106</v>
      </c>
    </row>
    <row r="2" spans="2:55" s="1" customFormat="1">
      <c r="B2" s="2" t="s">
        <v>1</v>
      </c>
      <c r="C2" s="12" t="s">
        <v>3591</v>
      </c>
    </row>
    <row r="3" spans="2:55" s="1" customFormat="1">
      <c r="B3" s="2" t="s">
        <v>2</v>
      </c>
      <c r="C3" s="88" t="s">
        <v>3592</v>
      </c>
    </row>
    <row r="4" spans="2:55" s="1" customFormat="1">
      <c r="B4" s="2" t="s">
        <v>3</v>
      </c>
      <c r="C4" s="89" t="s">
        <v>197</v>
      </c>
    </row>
    <row r="5" spans="2:55">
      <c r="B5" s="2"/>
    </row>
    <row r="7" spans="2:55" ht="26.25" customHeight="1">
      <c r="B7" s="110" t="s">
        <v>156</v>
      </c>
      <c r="C7" s="111"/>
      <c r="D7" s="111"/>
      <c r="E7" s="111"/>
      <c r="F7" s="111"/>
      <c r="G7" s="111"/>
      <c r="H7" s="111"/>
      <c r="I7" s="111"/>
      <c r="J7" s="112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6">
        <f>E12</f>
        <v>9.8222034329306547E-3</v>
      </c>
      <c r="F11" s="7"/>
      <c r="G11" s="75">
        <v>3857.0033100000001</v>
      </c>
      <c r="H11" s="76">
        <f>G11/$G$11</f>
        <v>1</v>
      </c>
      <c r="I11" s="76">
        <f>G11/'סכום נכסי הקרן'!$C$42</f>
        <v>1.1133749689112958E-2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204</v>
      </c>
      <c r="E12" s="80">
        <f>E13*G13/G12</f>
        <v>9.8222034329306547E-3</v>
      </c>
      <c r="F12" s="19"/>
      <c r="G12" s="81">
        <v>3857.0033100000001</v>
      </c>
      <c r="H12" s="80">
        <f t="shared" ref="H12:H28" si="0">G12/$G$11</f>
        <v>1</v>
      </c>
      <c r="I12" s="80">
        <f>G12/'סכום נכסי הקרן'!$C$42</f>
        <v>1.1133749689112958E-2</v>
      </c>
    </row>
    <row r="13" spans="2:55">
      <c r="B13" s="79" t="s">
        <v>3556</v>
      </c>
      <c r="E13" s="80">
        <f>(E14*G14+E15*G15+E16*G16+E17*G17)/G13</f>
        <v>2.2724115314490652E-2</v>
      </c>
      <c r="F13" s="19"/>
      <c r="G13" s="81">
        <f>SUM(G14:G17)</f>
        <v>1667.1395400000001</v>
      </c>
      <c r="H13" s="80">
        <f t="shared" si="0"/>
        <v>0.43223700007662169</v>
      </c>
      <c r="I13" s="80">
        <f>G13/'סכום נכסי הקרן'!$C$42</f>
        <v>4.8124185652262041E-3</v>
      </c>
    </row>
    <row r="14" spans="2:55">
      <c r="B14" t="s">
        <v>3729</v>
      </c>
      <c r="C14" s="94">
        <v>44926</v>
      </c>
      <c r="D14" t="s">
        <v>3730</v>
      </c>
      <c r="E14" s="91">
        <v>1.03495447062998E-2</v>
      </c>
      <c r="F14" t="s">
        <v>102</v>
      </c>
      <c r="G14" s="92">
        <v>101.61554000000002</v>
      </c>
      <c r="H14" s="91">
        <f t="shared" si="0"/>
        <v>2.6345722788607102E-2</v>
      </c>
      <c r="I14" s="91">
        <f>G14/'סכום נכסי הקרן'!$C$42</f>
        <v>2.9332668290711048E-4</v>
      </c>
      <c r="J14" t="s">
        <v>3731</v>
      </c>
    </row>
    <row r="15" spans="2:55">
      <c r="B15" t="s">
        <v>3732</v>
      </c>
      <c r="C15" s="94">
        <v>44926</v>
      </c>
      <c r="D15" t="s">
        <v>3730</v>
      </c>
      <c r="E15" s="91">
        <v>4.7296312681196134E-2</v>
      </c>
      <c r="F15" t="s">
        <v>102</v>
      </c>
      <c r="G15" s="92">
        <v>568.42400000000009</v>
      </c>
      <c r="H15" s="91">
        <f t="shared" si="0"/>
        <v>0.14737451703146195</v>
      </c>
      <c r="I15" s="91">
        <f>G15/'סכום נכסי הקרן'!$C$42</f>
        <v>1.6408309831822117E-3</v>
      </c>
      <c r="J15" t="s">
        <v>3733</v>
      </c>
    </row>
    <row r="16" spans="2:55">
      <c r="B16" t="s">
        <v>3734</v>
      </c>
      <c r="C16" s="94">
        <v>44834</v>
      </c>
      <c r="D16" t="s">
        <v>3730</v>
      </c>
      <c r="E16" s="91">
        <v>9.3472825224956522E-4</v>
      </c>
      <c r="F16" t="s">
        <v>102</v>
      </c>
      <c r="G16" s="92">
        <v>280.57500000000005</v>
      </c>
      <c r="H16" s="91">
        <f t="shared" si="0"/>
        <v>7.2744298474558489E-2</v>
      </c>
      <c r="I16" s="91">
        <f>G16/'סכום נכסי הקרן'!$C$42</f>
        <v>8.0991681052585579E-4</v>
      </c>
      <c r="J16" t="s">
        <v>3735</v>
      </c>
    </row>
    <row r="17" spans="2:10">
      <c r="B17" t="s">
        <v>3736</v>
      </c>
      <c r="C17" s="94">
        <v>44977</v>
      </c>
      <c r="D17" t="s">
        <v>123</v>
      </c>
      <c r="E17" s="91">
        <v>1.3517987452427962E-2</v>
      </c>
      <c r="F17" t="s">
        <v>102</v>
      </c>
      <c r="G17" s="92">
        <v>716.52500000000009</v>
      </c>
      <c r="H17" s="91">
        <f t="shared" si="0"/>
        <v>0.18577246178199419</v>
      </c>
      <c r="I17" s="91">
        <f>G17/'סכום נכסי הקרן'!$C$42</f>
        <v>2.0683440886110267E-3</v>
      </c>
      <c r="J17" t="s">
        <v>3737</v>
      </c>
    </row>
    <row r="18" spans="2:10">
      <c r="B18" s="79" t="s">
        <v>3557</v>
      </c>
      <c r="C18" s="95"/>
      <c r="E18" s="80">
        <v>0</v>
      </c>
      <c r="F18" s="19"/>
      <c r="G18" s="81">
        <f>SUM(G19:G23)</f>
        <v>2189.8637700000004</v>
      </c>
      <c r="H18" s="80">
        <f t="shared" si="0"/>
        <v>0.56776299992337842</v>
      </c>
      <c r="I18" s="80">
        <f>G18/'סכום נכסי הקרן'!$C$42</f>
        <v>6.3213311238867545E-3</v>
      </c>
    </row>
    <row r="19" spans="2:10">
      <c r="B19" t="s">
        <v>3738</v>
      </c>
      <c r="C19" s="94">
        <v>44834</v>
      </c>
      <c r="D19" t="s">
        <v>123</v>
      </c>
      <c r="E19" s="91">
        <v>0</v>
      </c>
      <c r="F19" t="s">
        <v>102</v>
      </c>
      <c r="G19" s="92">
        <v>1457.9962200000002</v>
      </c>
      <c r="H19" s="91">
        <f t="shared" si="0"/>
        <v>0.37801269607933008</v>
      </c>
      <c r="I19" s="91">
        <f>G19/'סכום נכסי הקרן'!$C$42</f>
        <v>4.2086987374539923E-3</v>
      </c>
      <c r="J19" t="s">
        <v>3739</v>
      </c>
    </row>
    <row r="20" spans="2:10">
      <c r="B20" t="s">
        <v>3740</v>
      </c>
      <c r="C20" s="94">
        <v>44377</v>
      </c>
      <c r="D20" t="s">
        <v>123</v>
      </c>
      <c r="E20" s="91">
        <v>0</v>
      </c>
      <c r="F20" t="s">
        <v>102</v>
      </c>
      <c r="G20" s="92">
        <v>35.34084</v>
      </c>
      <c r="H20" s="91">
        <f t="shared" si="0"/>
        <v>9.162771498891973E-3</v>
      </c>
      <c r="I20" s="91">
        <f>G20/'סכום נכסי הקרן'!$C$42</f>
        <v>1.0201600432720157E-4</v>
      </c>
      <c r="J20" t="s">
        <v>3741</v>
      </c>
    </row>
    <row r="21" spans="2:10">
      <c r="B21" t="s">
        <v>3742</v>
      </c>
      <c r="C21" s="94">
        <v>44377</v>
      </c>
      <c r="D21" t="s">
        <v>123</v>
      </c>
      <c r="E21" s="91">
        <v>0</v>
      </c>
      <c r="F21" t="s">
        <v>102</v>
      </c>
      <c r="G21" s="92">
        <v>48.49271000000001</v>
      </c>
      <c r="H21" s="91">
        <f t="shared" si="0"/>
        <v>1.2572638938181261E-2</v>
      </c>
      <c r="I21" s="91">
        <f>G21/'סכום נכסי הקרן'!$C$42</f>
        <v>1.3998061486930507E-4</v>
      </c>
      <c r="J21" t="s">
        <v>3741</v>
      </c>
    </row>
    <row r="22" spans="2:10">
      <c r="B22" t="s">
        <v>3743</v>
      </c>
      <c r="C22" s="94">
        <v>44834</v>
      </c>
      <c r="D22" t="s">
        <v>123</v>
      </c>
      <c r="E22" s="91">
        <v>0</v>
      </c>
      <c r="F22" t="s">
        <v>102</v>
      </c>
      <c r="G22" s="92">
        <v>70.579000000000008</v>
      </c>
      <c r="H22" s="91">
        <f t="shared" si="0"/>
        <v>1.8298921293899539E-2</v>
      </c>
      <c r="I22" s="91">
        <f>G22/'סכום נכסי הקרן'!$C$42</f>
        <v>2.0373560926705648E-4</v>
      </c>
      <c r="J22" t="s">
        <v>3744</v>
      </c>
    </row>
    <row r="23" spans="2:10">
      <c r="B23" t="s">
        <v>3745</v>
      </c>
      <c r="C23" s="94">
        <v>45077</v>
      </c>
      <c r="D23" t="s">
        <v>123</v>
      </c>
      <c r="E23" s="91">
        <v>0</v>
      </c>
      <c r="F23" t="s">
        <v>102</v>
      </c>
      <c r="G23" s="92">
        <v>577.45500000000015</v>
      </c>
      <c r="H23" s="91">
        <f t="shared" si="0"/>
        <v>0.14971597211307555</v>
      </c>
      <c r="I23" s="91">
        <f>G23/'סכום נכסי הקרן'!$C$42</f>
        <v>1.6669001579691994E-3</v>
      </c>
      <c r="J23" t="s">
        <v>3746</v>
      </c>
    </row>
    <row r="24" spans="2:10">
      <c r="B24" s="79" t="s">
        <v>223</v>
      </c>
      <c r="E24" s="80">
        <v>0</v>
      </c>
      <c r="F24" s="19"/>
      <c r="G24" s="81">
        <v>0</v>
      </c>
      <c r="H24" s="80">
        <f t="shared" si="0"/>
        <v>0</v>
      </c>
      <c r="I24" s="80">
        <f>G24/'סכום נכסי הקרן'!$C$42</f>
        <v>0</v>
      </c>
    </row>
    <row r="25" spans="2:10">
      <c r="B25" s="79" t="s">
        <v>3556</v>
      </c>
      <c r="E25" s="80">
        <v>0</v>
      </c>
      <c r="F25" s="19"/>
      <c r="G25" s="81">
        <v>0</v>
      </c>
      <c r="H25" s="80">
        <f t="shared" si="0"/>
        <v>0</v>
      </c>
      <c r="I25" s="80">
        <f>G25/'סכום נכסי הקרן'!$C$42</f>
        <v>0</v>
      </c>
    </row>
    <row r="26" spans="2:10">
      <c r="B26" t="s">
        <v>210</v>
      </c>
      <c r="E26" s="91">
        <v>0</v>
      </c>
      <c r="F26" t="s">
        <v>210</v>
      </c>
      <c r="G26" s="92">
        <v>0</v>
      </c>
      <c r="H26" s="91">
        <f t="shared" si="0"/>
        <v>0</v>
      </c>
      <c r="I26" s="91">
        <f>G26/'סכום נכסי הקרן'!$C$42</f>
        <v>0</v>
      </c>
    </row>
    <row r="27" spans="2:10">
      <c r="B27" s="79" t="s">
        <v>3557</v>
      </c>
      <c r="E27" s="80">
        <v>0</v>
      </c>
      <c r="F27" s="19"/>
      <c r="G27" s="81">
        <v>0</v>
      </c>
      <c r="H27" s="80">
        <f t="shared" si="0"/>
        <v>0</v>
      </c>
      <c r="I27" s="80">
        <f>G27/'סכום נכסי הקרן'!$C$42</f>
        <v>0</v>
      </c>
    </row>
    <row r="28" spans="2:10">
      <c r="B28" t="s">
        <v>210</v>
      </c>
      <c r="E28" s="91">
        <v>0</v>
      </c>
      <c r="F28" t="s">
        <v>210</v>
      </c>
      <c r="G28" s="92">
        <v>0</v>
      </c>
      <c r="H28" s="91">
        <f t="shared" si="0"/>
        <v>0</v>
      </c>
      <c r="I28" s="91">
        <f>G28/'סכום נכסי הקרן'!$C$42</f>
        <v>0</v>
      </c>
    </row>
    <row r="29" spans="2:10">
      <c r="F29" s="19"/>
      <c r="G29" s="19"/>
      <c r="H29" s="19"/>
    </row>
    <row r="30" spans="2:10">
      <c r="F30" s="19"/>
      <c r="G30" s="19"/>
      <c r="H30" s="19"/>
    </row>
    <row r="31" spans="2:10">
      <c r="F31" s="19"/>
      <c r="G31" s="19"/>
      <c r="H31" s="19"/>
    </row>
    <row r="32" spans="2:10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  <row r="847" spans="6:8">
      <c r="F847" s="19"/>
      <c r="G847" s="19"/>
      <c r="H847" s="19"/>
    </row>
    <row r="848" spans="6:8">
      <c r="F848" s="19"/>
      <c r="G848" s="19"/>
      <c r="H848" s="19"/>
    </row>
    <row r="849" spans="6:8">
      <c r="F849" s="19"/>
      <c r="G849" s="19"/>
      <c r="H849" s="19"/>
    </row>
    <row r="850" spans="6:8">
      <c r="F850" s="19"/>
      <c r="G850" s="19"/>
      <c r="H850" s="19"/>
    </row>
    <row r="851" spans="6:8">
      <c r="F851" s="19"/>
      <c r="G851" s="19"/>
      <c r="H851" s="19"/>
    </row>
    <row r="852" spans="6:8">
      <c r="F852" s="19"/>
      <c r="G852" s="19"/>
      <c r="H852" s="19"/>
    </row>
    <row r="853" spans="6:8">
      <c r="F853" s="19"/>
      <c r="G853" s="19"/>
      <c r="H853" s="19"/>
    </row>
  </sheetData>
  <mergeCells count="1">
    <mergeCell ref="B7:J7"/>
  </mergeCells>
  <dataValidations count="1">
    <dataValidation allowBlank="1" showInputMessage="1" showErrorMessage="1" sqref="C1:C4 A5:XFD1048576" xr:uid="{F7401A66-57C4-40BF-95ED-4CD6A7409C47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indexed="52"/>
    <pageSetUpPr fitToPage="1"/>
  </sheetPr>
  <dimension ref="B1:BH60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7">
        <v>45106</v>
      </c>
    </row>
    <row r="2" spans="2:60" s="1" customFormat="1">
      <c r="B2" s="2" t="s">
        <v>1</v>
      </c>
      <c r="C2" s="12" t="s">
        <v>3591</v>
      </c>
    </row>
    <row r="3" spans="2:60" s="1" customFormat="1">
      <c r="B3" s="2" t="s">
        <v>2</v>
      </c>
      <c r="C3" s="88" t="s">
        <v>3592</v>
      </c>
    </row>
    <row r="4" spans="2:60" s="1" customFormat="1">
      <c r="B4" s="2" t="s">
        <v>3</v>
      </c>
      <c r="C4" s="89" t="s">
        <v>197</v>
      </c>
    </row>
    <row r="5" spans="2:60">
      <c r="B5" s="2"/>
      <c r="C5" s="2"/>
    </row>
    <row r="7" spans="2:60" ht="26.25" customHeight="1">
      <c r="B7" s="110" t="s">
        <v>162</v>
      </c>
      <c r="C7" s="111"/>
      <c r="D7" s="111"/>
      <c r="E7" s="111"/>
      <c r="F7" s="111"/>
      <c r="G7" s="111"/>
      <c r="H7" s="111"/>
      <c r="I7" s="111"/>
      <c r="J7" s="111"/>
      <c r="K7" s="112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204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210</v>
      </c>
      <c r="D13" t="s">
        <v>210</v>
      </c>
      <c r="E13" s="19"/>
      <c r="F13" s="78">
        <v>0</v>
      </c>
      <c r="G13" t="s">
        <v>210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223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210</v>
      </c>
      <c r="D15" t="s">
        <v>210</v>
      </c>
      <c r="E15" s="19"/>
      <c r="F15" s="78">
        <v>0</v>
      </c>
      <c r="G15" t="s">
        <v>210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5:XFD1048576 C1:C4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indexed="52"/>
    <pageSetUpPr fitToPage="1"/>
  </sheetPr>
  <dimension ref="B1:BH6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7">
        <v>45106</v>
      </c>
    </row>
    <row r="2" spans="2:60" s="1" customFormat="1">
      <c r="B2" s="2" t="s">
        <v>1</v>
      </c>
      <c r="C2" s="12" t="s">
        <v>3591</v>
      </c>
    </row>
    <row r="3" spans="2:60" s="1" customFormat="1">
      <c r="B3" s="2" t="s">
        <v>2</v>
      </c>
      <c r="C3" s="88" t="s">
        <v>3592</v>
      </c>
    </row>
    <row r="4" spans="2:60" s="1" customFormat="1">
      <c r="B4" s="2" t="s">
        <v>3</v>
      </c>
      <c r="C4" s="89" t="s">
        <v>197</v>
      </c>
    </row>
    <row r="5" spans="2:60">
      <c r="B5" s="2"/>
    </row>
    <row r="7" spans="2:60" ht="26.25" customHeight="1">
      <c r="B7" s="110" t="s">
        <v>167</v>
      </c>
      <c r="C7" s="111"/>
      <c r="D7" s="111"/>
      <c r="E7" s="111"/>
      <c r="F7" s="111"/>
      <c r="G7" s="111"/>
      <c r="H7" s="111"/>
      <c r="I7" s="111"/>
      <c r="J7" s="111"/>
      <c r="K7" s="112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6">
        <v>-5.9999999999999995E-4</v>
      </c>
      <c r="I11" s="75">
        <v>2373.4596651433499</v>
      </c>
      <c r="J11" s="76">
        <v>1</v>
      </c>
      <c r="K11" s="76">
        <v>6.8999999999999999E-3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3558</v>
      </c>
      <c r="C12" s="15"/>
      <c r="D12" s="15"/>
      <c r="E12" s="15"/>
      <c r="F12" s="15"/>
      <c r="G12" s="15"/>
      <c r="H12" s="80">
        <v>-5.9999999999999995E-4</v>
      </c>
      <c r="I12" s="81">
        <v>2373.4596651433499</v>
      </c>
      <c r="J12" s="80">
        <v>1</v>
      </c>
      <c r="K12" s="80">
        <v>6.8999999999999999E-3</v>
      </c>
    </row>
    <row r="13" spans="2:60">
      <c r="B13" t="s">
        <v>3559</v>
      </c>
      <c r="C13" t="s">
        <v>210</v>
      </c>
      <c r="D13" t="s">
        <v>210</v>
      </c>
      <c r="E13" t="s">
        <v>211</v>
      </c>
      <c r="F13" s="78">
        <v>0</v>
      </c>
      <c r="G13" t="s">
        <v>210</v>
      </c>
      <c r="H13" s="78">
        <v>0</v>
      </c>
      <c r="I13" s="77">
        <v>-158.38</v>
      </c>
      <c r="J13" s="78">
        <v>-6.6699999999999995E-2</v>
      </c>
      <c r="K13" s="78">
        <v>-5.0000000000000001E-4</v>
      </c>
    </row>
    <row r="14" spans="2:60">
      <c r="B14" t="s">
        <v>3560</v>
      </c>
      <c r="C14" t="s">
        <v>210</v>
      </c>
      <c r="D14" t="s">
        <v>210</v>
      </c>
      <c r="E14" t="s">
        <v>211</v>
      </c>
      <c r="F14" s="78">
        <v>0</v>
      </c>
      <c r="G14" t="s">
        <v>210</v>
      </c>
      <c r="H14" s="78">
        <v>0</v>
      </c>
      <c r="I14" s="77">
        <v>-25.94</v>
      </c>
      <c r="J14" s="78">
        <v>-1.09E-2</v>
      </c>
      <c r="K14" s="78">
        <v>-1E-4</v>
      </c>
    </row>
    <row r="15" spans="2:60">
      <c r="B15" t="s">
        <v>3561</v>
      </c>
      <c r="C15" t="s">
        <v>210</v>
      </c>
      <c r="D15" t="s">
        <v>210</v>
      </c>
      <c r="E15" t="s">
        <v>211</v>
      </c>
      <c r="F15" s="78">
        <v>0</v>
      </c>
      <c r="G15" t="s">
        <v>210</v>
      </c>
      <c r="H15" s="78">
        <v>0</v>
      </c>
      <c r="I15" s="77">
        <v>223.63</v>
      </c>
      <c r="J15" s="78">
        <v>9.4200000000000006E-2</v>
      </c>
      <c r="K15" s="78">
        <v>5.9999999999999995E-4</v>
      </c>
    </row>
    <row r="16" spans="2:60">
      <c r="B16" t="s">
        <v>3562</v>
      </c>
      <c r="C16" t="s">
        <v>3563</v>
      </c>
      <c r="D16" t="s">
        <v>210</v>
      </c>
      <c r="E16" t="s">
        <v>211</v>
      </c>
      <c r="F16" s="78">
        <v>0</v>
      </c>
      <c r="G16" t="s">
        <v>106</v>
      </c>
      <c r="H16" s="78">
        <v>0</v>
      </c>
      <c r="I16" s="77">
        <v>9.5060508400000003</v>
      </c>
      <c r="J16" s="78">
        <v>4.0000000000000001E-3</v>
      </c>
      <c r="K16" s="78">
        <v>0</v>
      </c>
    </row>
    <row r="17" spans="2:11">
      <c r="B17" t="s">
        <v>3564</v>
      </c>
      <c r="C17" t="s">
        <v>3565</v>
      </c>
      <c r="D17" t="s">
        <v>210</v>
      </c>
      <c r="E17" t="s">
        <v>211</v>
      </c>
      <c r="F17" s="78">
        <v>0</v>
      </c>
      <c r="G17" t="s">
        <v>102</v>
      </c>
      <c r="H17" s="78">
        <v>0</v>
      </c>
      <c r="I17" s="77">
        <v>14.77763</v>
      </c>
      <c r="J17" s="78">
        <v>6.1999999999999998E-3</v>
      </c>
      <c r="K17" s="78">
        <v>0</v>
      </c>
    </row>
    <row r="18" spans="2:11">
      <c r="B18" t="s">
        <v>3566</v>
      </c>
      <c r="C18" t="s">
        <v>3567</v>
      </c>
      <c r="D18" t="s">
        <v>210</v>
      </c>
      <c r="E18" t="s">
        <v>211</v>
      </c>
      <c r="F18" s="78">
        <v>0</v>
      </c>
      <c r="G18" t="s">
        <v>102</v>
      </c>
      <c r="H18" s="78">
        <v>0</v>
      </c>
      <c r="I18" s="77">
        <v>-6.2286599999999996</v>
      </c>
      <c r="J18" s="78">
        <v>-2.5999999999999999E-3</v>
      </c>
      <c r="K18" s="78">
        <v>0</v>
      </c>
    </row>
    <row r="19" spans="2:11">
      <c r="B19" t="s">
        <v>3568</v>
      </c>
      <c r="C19" t="s">
        <v>3569</v>
      </c>
      <c r="D19" t="s">
        <v>210</v>
      </c>
      <c r="E19" t="s">
        <v>211</v>
      </c>
      <c r="F19" s="78">
        <v>0</v>
      </c>
      <c r="G19" t="s">
        <v>203</v>
      </c>
      <c r="H19" s="78">
        <v>0</v>
      </c>
      <c r="I19" s="77">
        <v>-1.2708950400000001</v>
      </c>
      <c r="J19" s="78">
        <v>-5.0000000000000001E-4</v>
      </c>
      <c r="K19" s="78">
        <v>0</v>
      </c>
    </row>
    <row r="20" spans="2:11">
      <c r="B20" t="s">
        <v>3570</v>
      </c>
      <c r="C20" t="s">
        <v>3571</v>
      </c>
      <c r="D20" t="s">
        <v>210</v>
      </c>
      <c r="E20" t="s">
        <v>211</v>
      </c>
      <c r="F20" s="78">
        <v>0</v>
      </c>
      <c r="G20" t="s">
        <v>120</v>
      </c>
      <c r="H20" s="78">
        <v>0</v>
      </c>
      <c r="I20" s="77">
        <v>-4.8923028E-2</v>
      </c>
      <c r="J20" s="78">
        <v>0</v>
      </c>
      <c r="K20" s="78">
        <v>0</v>
      </c>
    </row>
    <row r="21" spans="2:11">
      <c r="B21" t="s">
        <v>3570</v>
      </c>
      <c r="C21" t="s">
        <v>3572</v>
      </c>
      <c r="D21" t="s">
        <v>210</v>
      </c>
      <c r="E21" t="s">
        <v>211</v>
      </c>
      <c r="F21" s="78">
        <v>0</v>
      </c>
      <c r="G21" t="s">
        <v>106</v>
      </c>
      <c r="H21" s="78">
        <v>0</v>
      </c>
      <c r="I21" s="77">
        <v>2.4033074000000001</v>
      </c>
      <c r="J21" s="78">
        <v>1E-3</v>
      </c>
      <c r="K21" s="78">
        <v>0</v>
      </c>
    </row>
    <row r="22" spans="2:11">
      <c r="B22" t="s">
        <v>3573</v>
      </c>
      <c r="C22" t="s">
        <v>3574</v>
      </c>
      <c r="D22" t="s">
        <v>210</v>
      </c>
      <c r="E22" t="s">
        <v>211</v>
      </c>
      <c r="F22" s="78">
        <v>0</v>
      </c>
      <c r="G22" t="s">
        <v>110</v>
      </c>
      <c r="H22" s="78">
        <v>0</v>
      </c>
      <c r="I22" s="77">
        <v>0.224781382</v>
      </c>
      <c r="J22" s="78">
        <v>1E-4</v>
      </c>
      <c r="K22" s="78">
        <v>0</v>
      </c>
    </row>
    <row r="23" spans="2:11">
      <c r="B23" t="s">
        <v>3575</v>
      </c>
      <c r="C23" t="s">
        <v>3576</v>
      </c>
      <c r="D23" t="s">
        <v>210</v>
      </c>
      <c r="E23" t="s">
        <v>211</v>
      </c>
      <c r="F23" s="78">
        <v>0</v>
      </c>
      <c r="G23" t="s">
        <v>113</v>
      </c>
      <c r="H23" s="78">
        <v>0</v>
      </c>
      <c r="I23" s="77">
        <v>-0.63390297299999998</v>
      </c>
      <c r="J23" s="78">
        <v>-2.9999999999999997E-4</v>
      </c>
      <c r="K23" s="78">
        <v>0</v>
      </c>
    </row>
    <row r="24" spans="2:11">
      <c r="B24" t="s">
        <v>3577</v>
      </c>
      <c r="C24" t="s">
        <v>3578</v>
      </c>
      <c r="D24" t="s">
        <v>210</v>
      </c>
      <c r="E24" t="s">
        <v>211</v>
      </c>
      <c r="F24" s="78">
        <v>0</v>
      </c>
      <c r="G24" t="s">
        <v>102</v>
      </c>
      <c r="H24" s="78">
        <v>0</v>
      </c>
      <c r="I24" s="77">
        <v>5.4391400000000001</v>
      </c>
      <c r="J24" s="78">
        <v>2.3E-3</v>
      </c>
      <c r="K24" s="78">
        <v>0</v>
      </c>
    </row>
    <row r="25" spans="2:11">
      <c r="B25" t="s">
        <v>3579</v>
      </c>
      <c r="C25" t="s">
        <v>3580</v>
      </c>
      <c r="D25" t="s">
        <v>210</v>
      </c>
      <c r="E25" t="s">
        <v>211</v>
      </c>
      <c r="F25" s="78">
        <v>0</v>
      </c>
      <c r="G25" t="s">
        <v>102</v>
      </c>
      <c r="H25" s="78">
        <v>0</v>
      </c>
      <c r="I25" s="77">
        <v>-5.8970799999999999</v>
      </c>
      <c r="J25" s="78">
        <v>-2.5000000000000001E-3</v>
      </c>
      <c r="K25" s="78">
        <v>0</v>
      </c>
    </row>
    <row r="26" spans="2:11">
      <c r="B26" t="s">
        <v>3581</v>
      </c>
      <c r="C26" t="s">
        <v>3582</v>
      </c>
      <c r="D26" t="s">
        <v>210</v>
      </c>
      <c r="E26" t="s">
        <v>211</v>
      </c>
      <c r="F26" s="78">
        <v>0</v>
      </c>
      <c r="G26" t="s">
        <v>106</v>
      </c>
      <c r="H26" s="78">
        <v>0</v>
      </c>
      <c r="I26" s="77">
        <v>1485.1492364799999</v>
      </c>
      <c r="J26" s="78">
        <v>0.62570000000000003</v>
      </c>
      <c r="K26" s="78">
        <v>4.3E-3</v>
      </c>
    </row>
    <row r="27" spans="2:11">
      <c r="B27" t="s">
        <v>3583</v>
      </c>
      <c r="C27" t="s">
        <v>3584</v>
      </c>
      <c r="D27" t="s">
        <v>210</v>
      </c>
      <c r="E27" t="s">
        <v>211</v>
      </c>
      <c r="F27" s="78">
        <v>0</v>
      </c>
      <c r="G27" t="s">
        <v>200</v>
      </c>
      <c r="H27" s="78">
        <v>0</v>
      </c>
      <c r="I27" s="77">
        <v>-15.66979991765</v>
      </c>
      <c r="J27" s="78">
        <v>-6.6E-3</v>
      </c>
      <c r="K27" s="78">
        <v>0</v>
      </c>
    </row>
    <row r="28" spans="2:11">
      <c r="B28" t="s">
        <v>3585</v>
      </c>
      <c r="C28" t="s">
        <v>3586</v>
      </c>
      <c r="D28" t="s">
        <v>210</v>
      </c>
      <c r="E28" t="s">
        <v>211</v>
      </c>
      <c r="F28" s="78">
        <v>5.1499999999999997E-2</v>
      </c>
      <c r="G28" t="s">
        <v>102</v>
      </c>
      <c r="H28" s="78">
        <v>3.6299999999999999E-2</v>
      </c>
      <c r="I28" s="77">
        <v>-39.324809999999999</v>
      </c>
      <c r="J28" s="78">
        <v>-1.66E-2</v>
      </c>
      <c r="K28" s="78">
        <v>-1E-4</v>
      </c>
    </row>
    <row r="29" spans="2:11">
      <c r="B29" t="s">
        <v>3587</v>
      </c>
      <c r="C29" t="s">
        <v>3588</v>
      </c>
      <c r="D29" t="s">
        <v>210</v>
      </c>
      <c r="E29" t="s">
        <v>211</v>
      </c>
      <c r="F29" s="78">
        <v>0</v>
      </c>
      <c r="G29" t="s">
        <v>102</v>
      </c>
      <c r="H29" s="78">
        <v>0</v>
      </c>
      <c r="I29" s="77">
        <v>681.85181999999998</v>
      </c>
      <c r="J29" s="78">
        <v>0.2873</v>
      </c>
      <c r="K29" s="78">
        <v>2E-3</v>
      </c>
    </row>
    <row r="30" spans="2:11">
      <c r="B30" t="s">
        <v>3589</v>
      </c>
      <c r="C30" t="s">
        <v>3590</v>
      </c>
      <c r="D30" t="s">
        <v>207</v>
      </c>
      <c r="E30" t="s">
        <v>208</v>
      </c>
      <c r="F30" s="78">
        <v>0</v>
      </c>
      <c r="G30" t="s">
        <v>102</v>
      </c>
      <c r="H30" s="78">
        <v>0</v>
      </c>
      <c r="I30" s="77">
        <v>203.87177</v>
      </c>
      <c r="J30" s="78">
        <v>8.5900000000000004E-2</v>
      </c>
      <c r="K30" s="78">
        <v>5.9999999999999995E-4</v>
      </c>
    </row>
    <row r="31" spans="2:11">
      <c r="B31" s="79" t="s">
        <v>223</v>
      </c>
      <c r="D31" s="19"/>
      <c r="E31" s="19"/>
      <c r="F31" s="19"/>
      <c r="G31" s="19"/>
      <c r="H31" s="80">
        <v>0</v>
      </c>
      <c r="I31" s="81">
        <v>0</v>
      </c>
      <c r="J31" s="80">
        <v>0</v>
      </c>
      <c r="K31" s="80">
        <v>0</v>
      </c>
    </row>
    <row r="32" spans="2:11">
      <c r="B32" t="s">
        <v>210</v>
      </c>
      <c r="C32" t="s">
        <v>210</v>
      </c>
      <c r="D32" t="s">
        <v>210</v>
      </c>
      <c r="E32" s="19"/>
      <c r="F32" s="78">
        <v>0</v>
      </c>
      <c r="G32" t="s">
        <v>210</v>
      </c>
      <c r="H32" s="78">
        <v>0</v>
      </c>
      <c r="I32" s="77">
        <v>0</v>
      </c>
      <c r="J32" s="78">
        <v>0</v>
      </c>
      <c r="K32" s="78">
        <v>0</v>
      </c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5:XFD1048576 C1:C4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indexed="52"/>
    <pageSetUpPr fitToPage="1"/>
  </sheetPr>
  <dimension ref="B1:Q151"/>
  <sheetViews>
    <sheetView rightToLeft="1" workbookViewId="0">
      <selection activeCell="Q12" sqref="Q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 s="1" customFormat="1">
      <c r="B1" s="2" t="s">
        <v>0</v>
      </c>
      <c r="C1" s="87">
        <v>45106</v>
      </c>
    </row>
    <row r="2" spans="2:17" s="1" customFormat="1">
      <c r="B2" s="2" t="s">
        <v>1</v>
      </c>
      <c r="C2" s="12" t="s">
        <v>3591</v>
      </c>
    </row>
    <row r="3" spans="2:17" s="1" customFormat="1">
      <c r="B3" s="2" t="s">
        <v>2</v>
      </c>
      <c r="C3" s="88" t="s">
        <v>3592</v>
      </c>
    </row>
    <row r="4" spans="2:17" s="1" customFormat="1">
      <c r="B4" s="2" t="s">
        <v>3</v>
      </c>
      <c r="C4" s="89" t="s">
        <v>197</v>
      </c>
    </row>
    <row r="5" spans="2:17">
      <c r="B5" s="2"/>
    </row>
    <row r="7" spans="2:17" ht="26.25" customHeight="1">
      <c r="B7" s="110" t="s">
        <v>169</v>
      </c>
      <c r="C7" s="111"/>
      <c r="D7" s="111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f>C12+C48</f>
        <v>32347.653670515501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204</v>
      </c>
      <c r="C12" s="81">
        <f>SUM(C13:C47)</f>
        <v>7402.8211226992262</v>
      </c>
    </row>
    <row r="13" spans="2:17">
      <c r="B13" t="s">
        <v>3300</v>
      </c>
      <c r="C13" s="93">
        <v>90.433401499581279</v>
      </c>
      <c r="D13" s="94">
        <v>45169</v>
      </c>
    </row>
    <row r="14" spans="2:17">
      <c r="B14" t="s">
        <v>3396</v>
      </c>
      <c r="C14" s="93">
        <v>26.664270525531546</v>
      </c>
      <c r="D14" s="94">
        <v>45199</v>
      </c>
    </row>
    <row r="15" spans="2:17">
      <c r="B15" t="s">
        <v>3262</v>
      </c>
      <c r="C15" s="93">
        <v>17.560367599769144</v>
      </c>
      <c r="D15" s="94">
        <v>45340</v>
      </c>
    </row>
    <row r="16" spans="2:17">
      <c r="B16" t="s">
        <v>3626</v>
      </c>
      <c r="C16" s="93">
        <v>93.979650000000007</v>
      </c>
      <c r="D16" s="94">
        <v>45363</v>
      </c>
    </row>
    <row r="17" spans="2:4">
      <c r="B17" t="s">
        <v>3624</v>
      </c>
      <c r="C17" s="93">
        <v>292.22267499999998</v>
      </c>
      <c r="D17" s="94">
        <v>45838</v>
      </c>
    </row>
    <row r="18" spans="2:4">
      <c r="B18" t="s">
        <v>3360</v>
      </c>
      <c r="C18" s="93">
        <v>953.86856157807483</v>
      </c>
      <c r="D18" s="94">
        <v>45935</v>
      </c>
    </row>
    <row r="19" spans="2:4">
      <c r="B19" t="s">
        <v>3308</v>
      </c>
      <c r="C19" s="93">
        <v>563.48271911790698</v>
      </c>
      <c r="D19" s="94">
        <v>46022</v>
      </c>
    </row>
    <row r="20" spans="2:4">
      <c r="B20" t="s">
        <v>3277</v>
      </c>
      <c r="C20" s="93">
        <v>123.79880111128679</v>
      </c>
      <c r="D20" s="94">
        <v>46253</v>
      </c>
    </row>
    <row r="21" spans="2:4">
      <c r="B21" t="s">
        <v>3627</v>
      </c>
      <c r="C21" s="93">
        <v>269.88394</v>
      </c>
      <c r="D21" s="94">
        <v>46661</v>
      </c>
    </row>
    <row r="22" spans="2:4">
      <c r="B22" t="s">
        <v>3631</v>
      </c>
      <c r="C22" s="93">
        <v>265.47255999999999</v>
      </c>
      <c r="D22" s="94">
        <v>46661</v>
      </c>
    </row>
    <row r="23" spans="2:4">
      <c r="B23" t="s">
        <v>3623</v>
      </c>
      <c r="C23" s="93">
        <v>303.03794512747129</v>
      </c>
      <c r="D23" s="94">
        <v>46698</v>
      </c>
    </row>
    <row r="24" spans="2:4">
      <c r="B24" t="s">
        <v>3628</v>
      </c>
      <c r="C24" s="93">
        <v>123.44297716000001</v>
      </c>
      <c r="D24" s="94">
        <v>46772</v>
      </c>
    </row>
    <row r="25" spans="2:4">
      <c r="B25" t="s">
        <v>3431</v>
      </c>
      <c r="C25" s="93">
        <v>763.99394431710118</v>
      </c>
      <c r="D25" s="94">
        <v>46871</v>
      </c>
    </row>
    <row r="26" spans="2:4">
      <c r="B26" t="s">
        <v>3632</v>
      </c>
      <c r="C26" s="93">
        <v>127.50492</v>
      </c>
      <c r="D26" s="94">
        <v>47118</v>
      </c>
    </row>
    <row r="27" spans="2:4">
      <c r="B27" t="s">
        <v>3629</v>
      </c>
      <c r="C27" s="93">
        <v>23.155895000000005</v>
      </c>
      <c r="D27" s="94">
        <v>47209</v>
      </c>
    </row>
    <row r="28" spans="2:4">
      <c r="B28" t="s">
        <v>3636</v>
      </c>
      <c r="C28" s="93">
        <v>1.4802960000000001</v>
      </c>
      <c r="D28" s="94">
        <v>47566</v>
      </c>
    </row>
    <row r="29" spans="2:4">
      <c r="B29" t="s">
        <v>3633</v>
      </c>
      <c r="C29" s="93">
        <v>58.900300000000001</v>
      </c>
      <c r="D29" s="94">
        <v>47848</v>
      </c>
    </row>
    <row r="30" spans="2:4">
      <c r="B30" t="s">
        <v>3638</v>
      </c>
      <c r="C30" s="93">
        <v>1.472045</v>
      </c>
      <c r="D30" s="94">
        <v>47848</v>
      </c>
    </row>
    <row r="31" spans="2:4">
      <c r="B31" t="s">
        <v>3634</v>
      </c>
      <c r="C31" s="93">
        <v>1.6426149999999999</v>
      </c>
      <c r="D31" s="94">
        <v>47907</v>
      </c>
    </row>
    <row r="32" spans="2:4">
      <c r="B32" t="s">
        <v>3646</v>
      </c>
      <c r="C32" s="93">
        <v>1208.7235700000001</v>
      </c>
      <c r="D32" s="94">
        <v>47938</v>
      </c>
    </row>
    <row r="33" spans="2:4">
      <c r="B33" t="s">
        <v>3637</v>
      </c>
      <c r="C33" s="93">
        <v>221.84804099999999</v>
      </c>
      <c r="D33" s="94">
        <v>47969</v>
      </c>
    </row>
    <row r="34" spans="2:4">
      <c r="B34" t="s">
        <v>3645</v>
      </c>
      <c r="C34" s="93">
        <v>362.90762999999998</v>
      </c>
      <c r="D34" s="94">
        <v>47969</v>
      </c>
    </row>
    <row r="35" spans="2:4">
      <c r="B35" t="s">
        <v>3640</v>
      </c>
      <c r="C35" s="93">
        <v>67.705821387665509</v>
      </c>
      <c r="D35" s="94">
        <v>48212</v>
      </c>
    </row>
    <row r="36" spans="2:4">
      <c r="B36" t="s">
        <v>3641</v>
      </c>
      <c r="C36" s="93">
        <v>87.203529816770001</v>
      </c>
      <c r="D36" s="94">
        <v>48212</v>
      </c>
    </row>
    <row r="37" spans="2:4">
      <c r="B37" t="s">
        <v>3642</v>
      </c>
      <c r="C37" s="93">
        <v>281.5485475540969</v>
      </c>
      <c r="D37" s="94">
        <v>48233</v>
      </c>
    </row>
    <row r="38" spans="2:4">
      <c r="B38" t="s">
        <v>3639</v>
      </c>
      <c r="C38" s="93">
        <v>112.06160092720921</v>
      </c>
      <c r="D38" s="94">
        <v>48274</v>
      </c>
    </row>
    <row r="39" spans="2:4">
      <c r="B39" t="s">
        <v>2588</v>
      </c>
      <c r="C39" s="93">
        <v>67.670677298287856</v>
      </c>
      <c r="D39" s="94">
        <v>48274</v>
      </c>
    </row>
    <row r="40" spans="2:4">
      <c r="B40" t="s">
        <v>3643</v>
      </c>
      <c r="C40" s="93">
        <v>1.0307460000000002</v>
      </c>
      <c r="D40" s="94">
        <v>48297</v>
      </c>
    </row>
    <row r="41" spans="2:4">
      <c r="B41" t="s">
        <v>3644</v>
      </c>
      <c r="C41" s="93">
        <v>391.62586828201705</v>
      </c>
      <c r="D41" s="94">
        <v>48297</v>
      </c>
    </row>
    <row r="42" spans="2:4">
      <c r="B42" t="s">
        <v>3155</v>
      </c>
      <c r="C42" s="93">
        <v>24.718268936064444</v>
      </c>
      <c r="D42" s="94">
        <v>48482</v>
      </c>
    </row>
    <row r="43" spans="2:4">
      <c r="B43" t="s">
        <v>3635</v>
      </c>
      <c r="C43" s="93">
        <v>166.67301999999998</v>
      </c>
      <c r="D43" s="94">
        <v>48700</v>
      </c>
    </row>
    <row r="44" spans="2:4">
      <c r="B44" t="s">
        <v>3236</v>
      </c>
      <c r="C44" s="93">
        <v>9.207077294106</v>
      </c>
      <c r="D44" s="94">
        <v>48844</v>
      </c>
    </row>
    <row r="45" spans="2:4">
      <c r="B45" t="s">
        <v>3630</v>
      </c>
      <c r="C45" s="93">
        <v>260.69477000000001</v>
      </c>
      <c r="D45" s="94">
        <v>50256</v>
      </c>
    </row>
    <row r="46" spans="2:4">
      <c r="B46" t="s">
        <v>3625</v>
      </c>
      <c r="C46" s="93">
        <v>37.204070166285646</v>
      </c>
      <c r="D46" s="94">
        <v>52047</v>
      </c>
    </row>
    <row r="47" spans="2:4">
      <c r="B47"/>
      <c r="C47" s="93"/>
      <c r="D47"/>
    </row>
    <row r="48" spans="2:4">
      <c r="B48" s="79" t="s">
        <v>223</v>
      </c>
      <c r="C48" s="81">
        <f>SUM(C49:C150)</f>
        <v>24944.832547816277</v>
      </c>
    </row>
    <row r="49" spans="2:4">
      <c r="B49" t="s">
        <v>3499</v>
      </c>
      <c r="C49" s="93">
        <v>1.34180075666176</v>
      </c>
      <c r="D49" s="94">
        <v>45126</v>
      </c>
    </row>
    <row r="50" spans="2:4">
      <c r="B50" t="s">
        <v>3495</v>
      </c>
      <c r="C50" s="93">
        <v>62.763211074525401</v>
      </c>
      <c r="D50" s="94">
        <v>45187</v>
      </c>
    </row>
    <row r="51" spans="2:4">
      <c r="B51" t="s">
        <v>3455</v>
      </c>
      <c r="C51" s="93">
        <v>4.1776879761581505</v>
      </c>
      <c r="D51" s="94">
        <v>45371</v>
      </c>
    </row>
    <row r="52" spans="2:4">
      <c r="B52" t="s">
        <v>3649</v>
      </c>
      <c r="C52" s="93">
        <v>95.22313570901035</v>
      </c>
      <c r="D52" s="94">
        <v>45485</v>
      </c>
    </row>
    <row r="53" spans="2:4">
      <c r="B53" t="s">
        <v>3647</v>
      </c>
      <c r="C53" s="93">
        <v>41.915320611708353</v>
      </c>
      <c r="D53" s="94">
        <v>45515</v>
      </c>
    </row>
    <row r="54" spans="2:4">
      <c r="B54" t="s">
        <v>3647</v>
      </c>
      <c r="C54" s="93">
        <v>30.050557460675758</v>
      </c>
      <c r="D54" s="94">
        <v>45515</v>
      </c>
    </row>
    <row r="55" spans="2:4">
      <c r="B55" t="s">
        <v>3527</v>
      </c>
      <c r="C55" s="93">
        <v>85.625398578378977</v>
      </c>
      <c r="D55" s="94">
        <v>45602</v>
      </c>
    </row>
    <row r="56" spans="2:4">
      <c r="B56" t="s">
        <v>3468</v>
      </c>
      <c r="C56" s="93">
        <v>65.035579999999996</v>
      </c>
      <c r="D56" s="94">
        <v>45615</v>
      </c>
    </row>
    <row r="57" spans="2:4">
      <c r="B57" t="s">
        <v>3445</v>
      </c>
      <c r="C57" s="93">
        <v>9.7629515013284109</v>
      </c>
      <c r="D57" s="94">
        <v>45830</v>
      </c>
    </row>
    <row r="58" spans="2:4">
      <c r="B58" t="s">
        <v>3679</v>
      </c>
      <c r="C58" s="93">
        <v>359.36221008300004</v>
      </c>
      <c r="D58" s="94">
        <v>45930</v>
      </c>
    </row>
    <row r="59" spans="2:4">
      <c r="B59" t="s">
        <v>3425</v>
      </c>
      <c r="C59" s="93">
        <v>20.774695183719349</v>
      </c>
      <c r="D59" s="94">
        <v>46014</v>
      </c>
    </row>
    <row r="60" spans="2:4">
      <c r="B60" t="s">
        <v>3673</v>
      </c>
      <c r="C60" s="93">
        <v>0.98316400000000015</v>
      </c>
      <c r="D60" s="94">
        <v>46082</v>
      </c>
    </row>
    <row r="61" spans="2:4">
      <c r="B61" t="s">
        <v>3674</v>
      </c>
      <c r="C61" s="93">
        <v>256.49639500000006</v>
      </c>
      <c r="D61" s="94">
        <v>46112</v>
      </c>
    </row>
    <row r="62" spans="2:4">
      <c r="B62" t="s">
        <v>3688</v>
      </c>
      <c r="C62" s="93">
        <v>395.76936373000001</v>
      </c>
      <c r="D62" s="94">
        <v>46149</v>
      </c>
    </row>
    <row r="63" spans="2:4">
      <c r="B63" t="s">
        <v>3669</v>
      </c>
      <c r="C63" s="93">
        <v>94.614883000000006</v>
      </c>
      <c r="D63" s="94">
        <v>46203</v>
      </c>
    </row>
    <row r="64" spans="2:4">
      <c r="B64" t="s">
        <v>3659</v>
      </c>
      <c r="C64" s="93">
        <v>247.04248532020569</v>
      </c>
      <c r="D64" s="94">
        <v>46417</v>
      </c>
    </row>
    <row r="65" spans="2:4">
      <c r="B65" t="s">
        <v>3472</v>
      </c>
      <c r="C65" s="93">
        <v>169.55142448940063</v>
      </c>
      <c r="D65" s="94">
        <v>46418</v>
      </c>
    </row>
    <row r="66" spans="2:4">
      <c r="B66" t="s">
        <v>3660</v>
      </c>
      <c r="C66" s="93">
        <v>298.74244293000004</v>
      </c>
      <c r="D66" s="94">
        <v>46465</v>
      </c>
    </row>
    <row r="67" spans="2:4">
      <c r="B67" t="s">
        <v>3653</v>
      </c>
      <c r="C67" s="93">
        <v>106.50089</v>
      </c>
      <c r="D67" s="94">
        <v>46572</v>
      </c>
    </row>
    <row r="68" spans="2:4">
      <c r="B68" t="s">
        <v>3651</v>
      </c>
      <c r="C68" s="93">
        <v>352.24017084000002</v>
      </c>
      <c r="D68" s="94">
        <v>46573</v>
      </c>
    </row>
    <row r="69" spans="2:4">
      <c r="B69" t="s">
        <v>3694</v>
      </c>
      <c r="C69" s="93">
        <v>255.00739068000001</v>
      </c>
      <c r="D69" s="94">
        <v>46660</v>
      </c>
    </row>
    <row r="70" spans="2:4">
      <c r="B70" t="s">
        <v>3648</v>
      </c>
      <c r="C70" s="93">
        <v>48.17248629974852</v>
      </c>
      <c r="D70" s="94">
        <v>46722</v>
      </c>
    </row>
    <row r="71" spans="2:4">
      <c r="B71" t="s">
        <v>3709</v>
      </c>
      <c r="C71" s="93">
        <v>784.44991744000004</v>
      </c>
      <c r="D71" s="94">
        <v>46722</v>
      </c>
    </row>
    <row r="72" spans="2:4">
      <c r="B72" t="s">
        <v>3723</v>
      </c>
      <c r="C72" s="93">
        <v>55.992285000000003</v>
      </c>
      <c r="D72" s="94">
        <v>46722</v>
      </c>
    </row>
    <row r="73" spans="2:4">
      <c r="B73" t="s">
        <v>3687</v>
      </c>
      <c r="C73" s="93">
        <v>241.46385999</v>
      </c>
      <c r="D73" s="94">
        <v>46742</v>
      </c>
    </row>
    <row r="74" spans="2:4">
      <c r="B74" t="s">
        <v>3701</v>
      </c>
      <c r="C74" s="93">
        <v>441.00584863</v>
      </c>
      <c r="D74" s="94">
        <v>46752</v>
      </c>
    </row>
    <row r="75" spans="2:4">
      <c r="B75" t="s">
        <v>3703</v>
      </c>
      <c r="C75" s="93">
        <v>99.848132574409377</v>
      </c>
      <c r="D75" s="94">
        <v>46753</v>
      </c>
    </row>
    <row r="76" spans="2:4">
      <c r="B76" t="s">
        <v>3652</v>
      </c>
      <c r="C76" s="93">
        <v>61.366209875739621</v>
      </c>
      <c r="D76" s="94">
        <v>46794</v>
      </c>
    </row>
    <row r="77" spans="2:4">
      <c r="B77" t="s">
        <v>3668</v>
      </c>
      <c r="C77" s="93">
        <v>219.1502645937</v>
      </c>
      <c r="D77" s="94">
        <v>46997</v>
      </c>
    </row>
    <row r="78" spans="2:4">
      <c r="B78" t="s">
        <v>3699</v>
      </c>
      <c r="C78" s="93">
        <v>312.83365354695007</v>
      </c>
      <c r="D78" s="94">
        <v>46997</v>
      </c>
    </row>
    <row r="79" spans="2:4">
      <c r="B79" t="s">
        <v>3670</v>
      </c>
      <c r="C79" s="93">
        <v>252.775712</v>
      </c>
      <c r="D79" s="94">
        <v>47082</v>
      </c>
    </row>
    <row r="80" spans="2:4">
      <c r="B80" t="s">
        <v>3664</v>
      </c>
      <c r="C80" s="93">
        <v>212.40945200000002</v>
      </c>
      <c r="D80" s="94">
        <v>47201</v>
      </c>
    </row>
    <row r="81" spans="2:4">
      <c r="B81" t="s">
        <v>3655</v>
      </c>
      <c r="C81" s="93">
        <v>141.83688669</v>
      </c>
      <c r="D81" s="94">
        <v>47209</v>
      </c>
    </row>
    <row r="82" spans="2:4">
      <c r="B82" t="s">
        <v>3721</v>
      </c>
      <c r="C82" s="93">
        <v>16.070159309999998</v>
      </c>
      <c r="D82" s="94">
        <v>47209</v>
      </c>
    </row>
    <row r="83" spans="2:4">
      <c r="B83" t="s">
        <v>3676</v>
      </c>
      <c r="C83" s="93">
        <v>161.51547100000002</v>
      </c>
      <c r="D83" s="94">
        <v>47236</v>
      </c>
    </row>
    <row r="84" spans="2:4">
      <c r="B84" t="s">
        <v>3682</v>
      </c>
      <c r="C84" s="93">
        <v>101.00852</v>
      </c>
      <c r="D84" s="94">
        <v>47301</v>
      </c>
    </row>
    <row r="85" spans="2:4">
      <c r="B85" t="s">
        <v>3685</v>
      </c>
      <c r="C85" s="93">
        <v>454.34466868000004</v>
      </c>
      <c r="D85" s="94">
        <v>47301</v>
      </c>
    </row>
    <row r="86" spans="2:4">
      <c r="B86" t="s">
        <v>3695</v>
      </c>
      <c r="C86" s="93">
        <v>172.10661000000002</v>
      </c>
      <c r="D86" s="94">
        <v>47301</v>
      </c>
    </row>
    <row r="87" spans="2:4">
      <c r="B87" t="s">
        <v>3654</v>
      </c>
      <c r="C87" s="93">
        <v>214.94461800000002</v>
      </c>
      <c r="D87" s="94">
        <v>47392</v>
      </c>
    </row>
    <row r="88" spans="2:4">
      <c r="B88" t="s">
        <v>3700</v>
      </c>
      <c r="C88" s="93">
        <v>460.71697</v>
      </c>
      <c r="D88" s="94">
        <v>47398</v>
      </c>
    </row>
    <row r="89" spans="2:4">
      <c r="B89" t="s">
        <v>3656</v>
      </c>
      <c r="C89" s="93">
        <v>63.269795655000003</v>
      </c>
      <c r="D89" s="94">
        <v>47407</v>
      </c>
    </row>
    <row r="90" spans="2:4">
      <c r="B90" t="s">
        <v>3661</v>
      </c>
      <c r="C90" s="93">
        <v>9.5838879999999982</v>
      </c>
      <c r="D90" s="94">
        <v>47447</v>
      </c>
    </row>
    <row r="91" spans="2:4">
      <c r="B91" t="s">
        <v>3677</v>
      </c>
      <c r="C91" s="93">
        <v>0.72083400000000009</v>
      </c>
      <c r="D91" s="94">
        <v>47453</v>
      </c>
    </row>
    <row r="92" spans="2:4">
      <c r="B92" t="s">
        <v>3690</v>
      </c>
      <c r="C92" s="93">
        <v>141.50825898000002</v>
      </c>
      <c r="D92" s="94">
        <v>47463</v>
      </c>
    </row>
    <row r="93" spans="2:4">
      <c r="B93" t="s">
        <v>3698</v>
      </c>
      <c r="C93" s="93">
        <v>52.202363412264148</v>
      </c>
      <c r="D93" s="94">
        <v>47467</v>
      </c>
    </row>
    <row r="94" spans="2:4">
      <c r="B94" t="s">
        <v>2586</v>
      </c>
      <c r="C94" s="93">
        <v>37.728073022770197</v>
      </c>
      <c r="D94" s="94">
        <v>47467</v>
      </c>
    </row>
    <row r="95" spans="2:4">
      <c r="B95" t="s">
        <v>2423</v>
      </c>
      <c r="C95" s="93">
        <v>558.95873323000001</v>
      </c>
      <c r="D95" s="94">
        <v>47528</v>
      </c>
    </row>
    <row r="96" spans="2:4">
      <c r="B96" t="s">
        <v>3662</v>
      </c>
      <c r="C96" s="93">
        <v>191.27706372000003</v>
      </c>
      <c r="D96" s="94">
        <v>47574</v>
      </c>
    </row>
    <row r="97" spans="2:4">
      <c r="B97" t="s">
        <v>3718</v>
      </c>
      <c r="C97" s="93">
        <v>204.41852500000002</v>
      </c>
      <c r="D97" s="94">
        <v>47599</v>
      </c>
    </row>
    <row r="98" spans="2:4">
      <c r="B98" t="s">
        <v>3712</v>
      </c>
      <c r="C98" s="93">
        <v>1317.5718019603978</v>
      </c>
      <c r="D98" s="94">
        <v>47665</v>
      </c>
    </row>
    <row r="99" spans="2:4">
      <c r="B99" t="s">
        <v>3717</v>
      </c>
      <c r="C99" s="93">
        <v>543.17768036630162</v>
      </c>
      <c r="D99" s="94">
        <v>47665</v>
      </c>
    </row>
    <row r="100" spans="2:4">
      <c r="B100" t="s">
        <v>3658</v>
      </c>
      <c r="C100" s="93">
        <v>302.73078100000004</v>
      </c>
      <c r="D100" s="94">
        <v>47715</v>
      </c>
    </row>
    <row r="101" spans="2:4">
      <c r="B101" t="s">
        <v>3665</v>
      </c>
      <c r="C101" s="93">
        <v>590.84889300000009</v>
      </c>
      <c r="D101" s="94">
        <v>47715</v>
      </c>
    </row>
    <row r="102" spans="2:4">
      <c r="B102" t="s">
        <v>3720</v>
      </c>
      <c r="C102" s="93">
        <v>17.300848050000003</v>
      </c>
      <c r="D102" s="94">
        <v>47715</v>
      </c>
    </row>
    <row r="103" spans="2:4">
      <c r="B103" t="s">
        <v>3678</v>
      </c>
      <c r="C103" s="93">
        <v>592.93240000000003</v>
      </c>
      <c r="D103" s="94">
        <v>47735</v>
      </c>
    </row>
    <row r="104" spans="2:4">
      <c r="B104" t="s">
        <v>3671</v>
      </c>
      <c r="C104" s="93">
        <v>72.37640300000001</v>
      </c>
      <c r="D104" s="94">
        <v>47756</v>
      </c>
    </row>
    <row r="105" spans="2:4">
      <c r="B105" t="s">
        <v>3719</v>
      </c>
      <c r="C105" s="93">
        <v>552.96859042840674</v>
      </c>
      <c r="D105" s="94">
        <v>47832</v>
      </c>
    </row>
    <row r="106" spans="2:4">
      <c r="B106" t="s">
        <v>3683</v>
      </c>
      <c r="C106" s="93">
        <v>80.350751385000009</v>
      </c>
      <c r="D106" s="94">
        <v>47848</v>
      </c>
    </row>
    <row r="107" spans="2:4">
      <c r="B107" t="s">
        <v>3697</v>
      </c>
      <c r="C107" s="93">
        <v>252.00067571064477</v>
      </c>
      <c r="D107" s="94">
        <v>47848</v>
      </c>
    </row>
    <row r="108" spans="2:4">
      <c r="B108" t="s">
        <v>2468</v>
      </c>
      <c r="C108" s="93">
        <v>115.52428120118603</v>
      </c>
      <c r="D108" s="94">
        <v>47848</v>
      </c>
    </row>
    <row r="109" spans="2:4">
      <c r="B109" t="s">
        <v>3666</v>
      </c>
      <c r="C109" s="93">
        <v>256.57081145910007</v>
      </c>
      <c r="D109" s="94">
        <v>47849</v>
      </c>
    </row>
    <row r="110" spans="2:4">
      <c r="B110" t="s">
        <v>3726</v>
      </c>
      <c r="C110" s="93">
        <v>1002.4846592599999</v>
      </c>
      <c r="D110" s="94">
        <v>47927</v>
      </c>
    </row>
    <row r="111" spans="2:4">
      <c r="B111" t="s">
        <v>2438</v>
      </c>
      <c r="C111" s="93">
        <v>817.11279799987494</v>
      </c>
      <c r="D111" s="94">
        <v>47937</v>
      </c>
    </row>
    <row r="112" spans="2:4">
      <c r="B112" t="s">
        <v>3680</v>
      </c>
      <c r="C112" s="93">
        <v>191.41714643</v>
      </c>
      <c r="D112" s="94">
        <v>47987</v>
      </c>
    </row>
    <row r="113" spans="2:4">
      <c r="B113" t="s">
        <v>3650</v>
      </c>
      <c r="C113" s="93">
        <v>127.872</v>
      </c>
      <c r="D113" s="94">
        <v>48004</v>
      </c>
    </row>
    <row r="114" spans="2:4">
      <c r="B114" t="s">
        <v>3686</v>
      </c>
      <c r="C114" s="93">
        <v>63.114707273400008</v>
      </c>
      <c r="D114" s="94">
        <v>48029</v>
      </c>
    </row>
    <row r="115" spans="2:4">
      <c r="B115" t="s">
        <v>3684</v>
      </c>
      <c r="C115" s="93">
        <v>1.3600430400000001</v>
      </c>
      <c r="D115" s="94">
        <v>48030</v>
      </c>
    </row>
    <row r="116" spans="2:4">
      <c r="B116" t="s">
        <v>2470</v>
      </c>
      <c r="C116" s="93">
        <v>208.96091500500003</v>
      </c>
      <c r="D116" s="94">
        <v>48054</v>
      </c>
    </row>
    <row r="117" spans="2:4">
      <c r="B117" t="s">
        <v>3704</v>
      </c>
      <c r="C117" s="93">
        <v>365.51349397354363</v>
      </c>
      <c r="D117" s="94">
        <v>48121</v>
      </c>
    </row>
    <row r="118" spans="2:4">
      <c r="B118" t="s">
        <v>3705</v>
      </c>
      <c r="C118" s="93">
        <v>97.001655830706881</v>
      </c>
      <c r="D118" s="94">
        <v>48121</v>
      </c>
    </row>
    <row r="119" spans="2:4">
      <c r="B119" t="s">
        <v>3696</v>
      </c>
      <c r="C119" s="93">
        <v>1.0123725044359497</v>
      </c>
      <c r="D119" s="94">
        <v>48122</v>
      </c>
    </row>
    <row r="120" spans="2:4">
      <c r="B120" t="s">
        <v>3693</v>
      </c>
      <c r="C120" s="93">
        <v>16.786804170000003</v>
      </c>
      <c r="D120" s="94">
        <v>48151</v>
      </c>
    </row>
    <row r="121" spans="2:4">
      <c r="B121" t="s">
        <v>3691</v>
      </c>
      <c r="C121" s="93">
        <v>345.66800265000001</v>
      </c>
      <c r="D121" s="94">
        <v>48176</v>
      </c>
    </row>
    <row r="122" spans="2:4">
      <c r="B122" t="s">
        <v>2592</v>
      </c>
      <c r="C122" s="93">
        <v>274.3327687620004</v>
      </c>
      <c r="D122" s="94">
        <v>48180</v>
      </c>
    </row>
    <row r="123" spans="2:4">
      <c r="B123" t="s">
        <v>3672</v>
      </c>
      <c r="C123" s="93">
        <v>17.123658089999999</v>
      </c>
      <c r="D123" s="94">
        <v>48213</v>
      </c>
    </row>
    <row r="124" spans="2:4">
      <c r="B124" t="s">
        <v>3710</v>
      </c>
      <c r="C124" s="93">
        <v>361.91398626000006</v>
      </c>
      <c r="D124" s="94">
        <v>48234</v>
      </c>
    </row>
    <row r="125" spans="2:4">
      <c r="B125" t="s">
        <v>3667</v>
      </c>
      <c r="C125" s="93">
        <v>92.744274000000004</v>
      </c>
      <c r="D125" s="94">
        <v>48268</v>
      </c>
    </row>
    <row r="126" spans="2:4">
      <c r="B126" t="s">
        <v>3702</v>
      </c>
      <c r="C126" s="93">
        <v>65.638000000000005</v>
      </c>
      <c r="D126" s="94">
        <v>48294</v>
      </c>
    </row>
    <row r="127" spans="2:4">
      <c r="B127" t="s">
        <v>3706</v>
      </c>
      <c r="C127" s="93">
        <v>14.257646037000001</v>
      </c>
      <c r="D127" s="94">
        <v>48319</v>
      </c>
    </row>
    <row r="128" spans="2:4">
      <c r="B128" t="s">
        <v>3708</v>
      </c>
      <c r="C128" s="93">
        <v>475.68606409622498</v>
      </c>
      <c r="D128" s="94">
        <v>48332</v>
      </c>
    </row>
    <row r="129" spans="2:4">
      <c r="B129" t="s">
        <v>3714</v>
      </c>
      <c r="C129" s="93">
        <v>566.77506500000004</v>
      </c>
      <c r="D129" s="94">
        <v>48365</v>
      </c>
    </row>
    <row r="130" spans="2:4">
      <c r="B130" t="s">
        <v>3711</v>
      </c>
      <c r="C130" s="93">
        <v>316.12735800000002</v>
      </c>
      <c r="D130" s="94">
        <v>48366</v>
      </c>
    </row>
    <row r="131" spans="2:4">
      <c r="B131" t="s">
        <v>3715</v>
      </c>
      <c r="C131" s="93">
        <v>326.35498468932951</v>
      </c>
      <c r="D131" s="94">
        <v>48395</v>
      </c>
    </row>
    <row r="132" spans="2:4">
      <c r="B132" t="s">
        <v>2434</v>
      </c>
      <c r="C132" s="93">
        <v>155.01858407808169</v>
      </c>
      <c r="D132" s="94">
        <v>48395</v>
      </c>
    </row>
    <row r="133" spans="2:4">
      <c r="B133" t="s">
        <v>3657</v>
      </c>
      <c r="C133" s="93">
        <v>249.01973839999999</v>
      </c>
      <c r="D133" s="94">
        <v>48446</v>
      </c>
    </row>
    <row r="134" spans="2:4">
      <c r="B134" t="s">
        <v>3663</v>
      </c>
      <c r="C134" s="93">
        <v>2.1899190000000002</v>
      </c>
      <c r="D134" s="94">
        <v>48446</v>
      </c>
    </row>
    <row r="135" spans="2:4">
      <c r="B135" t="s">
        <v>2478</v>
      </c>
      <c r="C135" s="93">
        <v>34.992787000000007</v>
      </c>
      <c r="D135" s="94">
        <v>48466</v>
      </c>
    </row>
    <row r="136" spans="2:4">
      <c r="B136" t="s">
        <v>2476</v>
      </c>
      <c r="C136" s="93">
        <v>47.687539500000007</v>
      </c>
      <c r="D136" s="94">
        <v>48466</v>
      </c>
    </row>
    <row r="137" spans="2:4">
      <c r="B137" t="s">
        <v>3724</v>
      </c>
      <c r="C137" s="93">
        <v>672.69090725151966</v>
      </c>
      <c r="D137" s="94">
        <v>48669</v>
      </c>
    </row>
    <row r="138" spans="2:4">
      <c r="B138" t="s">
        <v>3727</v>
      </c>
      <c r="C138" s="93">
        <v>1047.3643959799949</v>
      </c>
      <c r="D138" s="94">
        <v>48693</v>
      </c>
    </row>
    <row r="139" spans="2:4">
      <c r="B139" t="s">
        <v>3722</v>
      </c>
      <c r="C139" s="93">
        <v>367.93355761795971</v>
      </c>
      <c r="D139" s="94">
        <v>48757</v>
      </c>
    </row>
    <row r="140" spans="2:4">
      <c r="B140" t="s">
        <v>3728</v>
      </c>
      <c r="C140" s="93">
        <v>465.10868089052099</v>
      </c>
      <c r="D140" s="94">
        <v>48760</v>
      </c>
    </row>
    <row r="141" spans="2:4">
      <c r="B141" t="s">
        <v>3716</v>
      </c>
      <c r="C141" s="93">
        <v>392.43173100000001</v>
      </c>
      <c r="D141" s="94">
        <v>48914</v>
      </c>
    </row>
    <row r="142" spans="2:4">
      <c r="B142" t="s">
        <v>3681</v>
      </c>
      <c r="C142" s="93">
        <v>173.46255011</v>
      </c>
      <c r="D142" s="94">
        <v>48942</v>
      </c>
    </row>
    <row r="143" spans="2:4">
      <c r="B143" t="s">
        <v>3692</v>
      </c>
      <c r="C143" s="93">
        <v>126.14408372000001</v>
      </c>
      <c r="D143" s="94">
        <v>48942</v>
      </c>
    </row>
    <row r="144" spans="2:4">
      <c r="B144" t="s">
        <v>2405</v>
      </c>
      <c r="C144" s="93">
        <v>609.79426200000012</v>
      </c>
      <c r="D144" s="94">
        <v>49405</v>
      </c>
    </row>
    <row r="145" spans="2:4">
      <c r="B145" t="s">
        <v>3707</v>
      </c>
      <c r="C145" s="93">
        <v>420.93072207</v>
      </c>
      <c r="D145" s="94">
        <v>49427</v>
      </c>
    </row>
    <row r="146" spans="2:4">
      <c r="B146" t="s">
        <v>3675</v>
      </c>
      <c r="C146" s="93">
        <v>618.21797494500004</v>
      </c>
      <c r="D146" s="94">
        <v>50586</v>
      </c>
    </row>
    <row r="147" spans="2:4">
      <c r="B147" t="s">
        <v>3689</v>
      </c>
      <c r="C147" s="93">
        <v>0.12454199999999999</v>
      </c>
      <c r="D147" s="94">
        <v>50586</v>
      </c>
    </row>
    <row r="148" spans="2:4">
      <c r="B148" t="s">
        <v>3713</v>
      </c>
      <c r="C148" s="93">
        <v>137.9219330452936</v>
      </c>
      <c r="D148" s="94">
        <v>50586</v>
      </c>
    </row>
    <row r="149" spans="2:4">
      <c r="B149" t="s">
        <v>3725</v>
      </c>
      <c r="C149" s="93">
        <v>315.52589900000004</v>
      </c>
      <c r="D149" s="94">
        <v>50586</v>
      </c>
    </row>
    <row r="151" spans="2:4">
      <c r="B151"/>
      <c r="C151" s="93"/>
      <c r="D151"/>
    </row>
  </sheetData>
  <sortState xmlns:xlrd2="http://schemas.microsoft.com/office/spreadsheetml/2017/richdata2" ref="A49:BI184">
    <sortCondition ref="D49:D184"/>
  </sortState>
  <mergeCells count="1">
    <mergeCell ref="B7:D7"/>
  </mergeCells>
  <dataValidations count="1">
    <dataValidation allowBlank="1" showInputMessage="1" showErrorMessage="1" sqref="C1:C4 B152:D1048576 E50:XFD1048576 A50:A1048576 A5:XFD49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7" tint="-0.249977111117893"/>
  </sheetPr>
  <dimension ref="B1:R37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 s="1" customFormat="1">
      <c r="B1" s="2" t="s">
        <v>0</v>
      </c>
      <c r="C1" s="87">
        <v>45106</v>
      </c>
    </row>
    <row r="2" spans="2:18" s="1" customFormat="1">
      <c r="B2" s="2" t="s">
        <v>1</v>
      </c>
      <c r="C2" s="12" t="s">
        <v>3591</v>
      </c>
    </row>
    <row r="3" spans="2:18" s="1" customFormat="1">
      <c r="B3" s="2" t="s">
        <v>2</v>
      </c>
      <c r="C3" s="88" t="s">
        <v>3592</v>
      </c>
    </row>
    <row r="4" spans="2:18" s="1" customFormat="1">
      <c r="B4" s="2" t="s">
        <v>3</v>
      </c>
      <c r="C4" s="89" t="s">
        <v>197</v>
      </c>
    </row>
    <row r="5" spans="2:18">
      <c r="B5" s="2"/>
    </row>
    <row r="7" spans="2:18" ht="26.25" customHeight="1">
      <c r="B7" s="110" t="s">
        <v>173</v>
      </c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2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204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329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210</v>
      </c>
      <c r="C14" t="s">
        <v>210</v>
      </c>
      <c r="D14" t="s">
        <v>210</v>
      </c>
      <c r="E14" t="s">
        <v>210</v>
      </c>
      <c r="H14" s="77">
        <v>0</v>
      </c>
      <c r="I14" t="s">
        <v>210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251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210</v>
      </c>
      <c r="C16" t="s">
        <v>210</v>
      </c>
      <c r="D16" t="s">
        <v>210</v>
      </c>
      <c r="E16" t="s">
        <v>210</v>
      </c>
      <c r="H16" s="77">
        <v>0</v>
      </c>
      <c r="I16" t="s">
        <v>210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330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210</v>
      </c>
      <c r="C18" t="s">
        <v>210</v>
      </c>
      <c r="D18" t="s">
        <v>210</v>
      </c>
      <c r="E18" t="s">
        <v>210</v>
      </c>
      <c r="H18" s="77">
        <v>0</v>
      </c>
      <c r="I18" t="s">
        <v>210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917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210</v>
      </c>
      <c r="C20" t="s">
        <v>210</v>
      </c>
      <c r="D20" t="s">
        <v>210</v>
      </c>
      <c r="E20" t="s">
        <v>210</v>
      </c>
      <c r="H20" s="77">
        <v>0</v>
      </c>
      <c r="I20" t="s">
        <v>210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223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331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210</v>
      </c>
      <c r="C23" t="s">
        <v>210</v>
      </c>
      <c r="D23" t="s">
        <v>210</v>
      </c>
      <c r="E23" t="s">
        <v>210</v>
      </c>
      <c r="H23" s="77">
        <v>0</v>
      </c>
      <c r="I23" t="s">
        <v>210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332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210</v>
      </c>
      <c r="C25" t="s">
        <v>210</v>
      </c>
      <c r="D25" t="s">
        <v>210</v>
      </c>
      <c r="E25" t="s">
        <v>210</v>
      </c>
      <c r="H25" s="77">
        <v>0</v>
      </c>
      <c r="I25" t="s">
        <v>210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225</v>
      </c>
      <c r="D26" s="16"/>
    </row>
    <row r="27" spans="2:16">
      <c r="B27" t="s">
        <v>325</v>
      </c>
      <c r="D27" s="16"/>
    </row>
    <row r="28" spans="2:16">
      <c r="B28" t="s">
        <v>327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5:XFD1048576 C1:C4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7030A0"/>
  </sheetPr>
  <dimension ref="B1:R38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 s="1" customFormat="1">
      <c r="B1" s="2" t="s">
        <v>0</v>
      </c>
      <c r="C1" s="87">
        <v>45106</v>
      </c>
    </row>
    <row r="2" spans="2:18" s="1" customFormat="1">
      <c r="B2" s="2" t="s">
        <v>1</v>
      </c>
      <c r="C2" s="12" t="s">
        <v>3591</v>
      </c>
    </row>
    <row r="3" spans="2:18" s="1" customFormat="1">
      <c r="B3" s="2" t="s">
        <v>2</v>
      </c>
      <c r="C3" s="88" t="s">
        <v>3592</v>
      </c>
    </row>
    <row r="4" spans="2:18" s="1" customFormat="1">
      <c r="B4" s="2" t="s">
        <v>3</v>
      </c>
      <c r="C4" s="89" t="s">
        <v>197</v>
      </c>
    </row>
    <row r="5" spans="2:18">
      <c r="B5" s="2"/>
    </row>
    <row r="7" spans="2:18" ht="26.25" customHeight="1">
      <c r="B7" s="110" t="s">
        <v>177</v>
      </c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2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204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2194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210</v>
      </c>
      <c r="C14" t="s">
        <v>210</v>
      </c>
      <c r="D14" t="s">
        <v>210</v>
      </c>
      <c r="E14" t="s">
        <v>210</v>
      </c>
      <c r="H14" s="77">
        <v>0</v>
      </c>
      <c r="I14" t="s">
        <v>210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2195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210</v>
      </c>
      <c r="C16" t="s">
        <v>210</v>
      </c>
      <c r="D16" t="s">
        <v>210</v>
      </c>
      <c r="E16" t="s">
        <v>210</v>
      </c>
      <c r="H16" s="77">
        <v>0</v>
      </c>
      <c r="I16" t="s">
        <v>210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330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210</v>
      </c>
      <c r="C18" t="s">
        <v>210</v>
      </c>
      <c r="D18" t="s">
        <v>210</v>
      </c>
      <c r="E18" t="s">
        <v>210</v>
      </c>
      <c r="H18" s="77">
        <v>0</v>
      </c>
      <c r="I18" t="s">
        <v>210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917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210</v>
      </c>
      <c r="C20" t="s">
        <v>210</v>
      </c>
      <c r="D20" t="s">
        <v>210</v>
      </c>
      <c r="E20" t="s">
        <v>210</v>
      </c>
      <c r="H20" s="77">
        <v>0</v>
      </c>
      <c r="I20" t="s">
        <v>210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223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331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210</v>
      </c>
      <c r="C23" t="s">
        <v>210</v>
      </c>
      <c r="D23" t="s">
        <v>210</v>
      </c>
      <c r="E23" t="s">
        <v>210</v>
      </c>
      <c r="H23" s="77">
        <v>0</v>
      </c>
      <c r="I23" t="s">
        <v>210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332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210</v>
      </c>
      <c r="C25" t="s">
        <v>210</v>
      </c>
      <c r="D25" t="s">
        <v>210</v>
      </c>
      <c r="E25" t="s">
        <v>210</v>
      </c>
      <c r="H25" s="77">
        <v>0</v>
      </c>
      <c r="I25" t="s">
        <v>210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225</v>
      </c>
      <c r="D26" s="16"/>
    </row>
    <row r="27" spans="2:16">
      <c r="B27" t="s">
        <v>325</v>
      </c>
      <c r="D27" s="16"/>
    </row>
    <row r="28" spans="2:16">
      <c r="B28" t="s">
        <v>327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5:XFD1048576 C1:C4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B1:BA860"/>
  <sheetViews>
    <sheetView rightToLeft="1" topLeftCell="A4" workbookViewId="0">
      <selection activeCell="G15" sqref="G15:G69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 s="1" customFormat="1">
      <c r="B1" s="2" t="s">
        <v>0</v>
      </c>
      <c r="C1" s="87">
        <v>45106</v>
      </c>
    </row>
    <row r="2" spans="2:53" s="1" customFormat="1">
      <c r="B2" s="2" t="s">
        <v>1</v>
      </c>
      <c r="C2" s="12" t="s">
        <v>3591</v>
      </c>
    </row>
    <row r="3" spans="2:53" s="1" customFormat="1">
      <c r="B3" s="2" t="s">
        <v>2</v>
      </c>
      <c r="C3" s="88" t="s">
        <v>3592</v>
      </c>
    </row>
    <row r="4" spans="2:53" s="1" customFormat="1">
      <c r="B4" s="2" t="s">
        <v>3</v>
      </c>
      <c r="C4" s="89" t="s">
        <v>197</v>
      </c>
    </row>
    <row r="6" spans="2:53" ht="21.75" customHeight="1">
      <c r="B6" s="102" t="s">
        <v>68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4"/>
    </row>
    <row r="7" spans="2:53" ht="27.75" customHeight="1">
      <c r="B7" s="105" t="s">
        <v>69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7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5.94</v>
      </c>
      <c r="I11" s="7"/>
      <c r="J11" s="7"/>
      <c r="K11" s="76">
        <v>2.9700000000000001E-2</v>
      </c>
      <c r="L11" s="75">
        <v>46956189.850000001</v>
      </c>
      <c r="M11" s="7"/>
      <c r="N11" s="75">
        <v>0</v>
      </c>
      <c r="O11" s="75">
        <v>44742.062371126121</v>
      </c>
      <c r="P11" s="7"/>
      <c r="Q11" s="76">
        <v>1</v>
      </c>
      <c r="R11" s="76">
        <v>0.12920000000000001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204</v>
      </c>
      <c r="C12" s="16"/>
      <c r="D12" s="16"/>
      <c r="H12" s="81">
        <v>5.92</v>
      </c>
      <c r="K12" s="80">
        <v>2.9700000000000001E-2</v>
      </c>
      <c r="L12" s="81">
        <v>46939219.600000001</v>
      </c>
      <c r="N12" s="81">
        <v>0</v>
      </c>
      <c r="O12" s="81">
        <v>44690.799361455</v>
      </c>
      <c r="Q12" s="80">
        <v>0.99890000000000001</v>
      </c>
      <c r="R12" s="80">
        <v>0.129</v>
      </c>
    </row>
    <row r="13" spans="2:53">
      <c r="B13" s="79" t="s">
        <v>226</v>
      </c>
      <c r="C13" s="16"/>
      <c r="D13" s="16"/>
      <c r="H13" s="81">
        <v>5.09</v>
      </c>
      <c r="K13" s="80">
        <v>1.2200000000000001E-2</v>
      </c>
      <c r="L13" s="81">
        <v>15575017.300000001</v>
      </c>
      <c r="N13" s="81">
        <v>0</v>
      </c>
      <c r="O13" s="81">
        <v>17228.871341177</v>
      </c>
      <c r="Q13" s="80">
        <v>0.3851</v>
      </c>
      <c r="R13" s="80">
        <v>4.9700000000000001E-2</v>
      </c>
    </row>
    <row r="14" spans="2:53">
      <c r="B14" s="79" t="s">
        <v>227</v>
      </c>
      <c r="C14" s="16"/>
      <c r="D14" s="16"/>
      <c r="H14" s="81">
        <v>5.09</v>
      </c>
      <c r="K14" s="80">
        <v>1.2200000000000001E-2</v>
      </c>
      <c r="L14" s="81">
        <v>15575017.300000001</v>
      </c>
      <c r="N14" s="81">
        <v>0</v>
      </c>
      <c r="O14" s="81">
        <v>17228.871341177</v>
      </c>
      <c r="Q14" s="80">
        <v>0.3851</v>
      </c>
      <c r="R14" s="80">
        <v>4.9700000000000001E-2</v>
      </c>
    </row>
    <row r="15" spans="2:53">
      <c r="B15" t="s">
        <v>228</v>
      </c>
      <c r="C15" t="s">
        <v>229</v>
      </c>
      <c r="D15" t="s">
        <v>100</v>
      </c>
      <c r="E15" t="s">
        <v>230</v>
      </c>
      <c r="G15"/>
      <c r="H15" s="77">
        <v>1.05</v>
      </c>
      <c r="I15" t="s">
        <v>102</v>
      </c>
      <c r="J15" s="78">
        <v>0.04</v>
      </c>
      <c r="K15" s="78">
        <v>1.7299999999999999E-2</v>
      </c>
      <c r="L15" s="77">
        <v>1144548.7</v>
      </c>
      <c r="M15" s="77">
        <v>144.80000000000001</v>
      </c>
      <c r="N15" s="77">
        <v>0</v>
      </c>
      <c r="O15" s="77">
        <v>1657.3065176</v>
      </c>
      <c r="P15" s="78">
        <v>1E-4</v>
      </c>
      <c r="Q15" s="78">
        <v>3.6999999999999998E-2</v>
      </c>
      <c r="R15" s="78">
        <v>4.7999999999999996E-3</v>
      </c>
    </row>
    <row r="16" spans="2:53">
      <c r="B16" t="s">
        <v>231</v>
      </c>
      <c r="C16" t="s">
        <v>232</v>
      </c>
      <c r="D16" t="s">
        <v>100</v>
      </c>
      <c r="E16" t="s">
        <v>230</v>
      </c>
      <c r="G16"/>
      <c r="H16" s="77">
        <v>3.88</v>
      </c>
      <c r="I16" t="s">
        <v>102</v>
      </c>
      <c r="J16" s="78">
        <v>7.4999999999999997E-3</v>
      </c>
      <c r="K16" s="78">
        <v>1.1299999999999999E-2</v>
      </c>
      <c r="L16" s="77">
        <v>1199830.6499999999</v>
      </c>
      <c r="M16" s="77">
        <v>110.14</v>
      </c>
      <c r="N16" s="77">
        <v>0</v>
      </c>
      <c r="O16" s="77">
        <v>1321.4934779099999</v>
      </c>
      <c r="P16" s="78">
        <v>1E-4</v>
      </c>
      <c r="Q16" s="78">
        <v>2.9499999999999998E-2</v>
      </c>
      <c r="R16" s="78">
        <v>3.8E-3</v>
      </c>
    </row>
    <row r="17" spans="2:18">
      <c r="B17" t="s">
        <v>233</v>
      </c>
      <c r="C17" t="s">
        <v>234</v>
      </c>
      <c r="D17" t="s">
        <v>100</v>
      </c>
      <c r="E17" t="s">
        <v>230</v>
      </c>
      <c r="G17"/>
      <c r="H17" s="77">
        <v>19.739999999999998</v>
      </c>
      <c r="I17" t="s">
        <v>102</v>
      </c>
      <c r="J17" s="78">
        <v>0.01</v>
      </c>
      <c r="K17" s="78">
        <v>1.2E-2</v>
      </c>
      <c r="L17" s="77">
        <v>120044.59</v>
      </c>
      <c r="M17" s="77">
        <v>107.34</v>
      </c>
      <c r="N17" s="77">
        <v>0</v>
      </c>
      <c r="O17" s="77">
        <v>128.855862906</v>
      </c>
      <c r="P17" s="78">
        <v>0</v>
      </c>
      <c r="Q17" s="78">
        <v>2.8999999999999998E-3</v>
      </c>
      <c r="R17" s="78">
        <v>4.0000000000000002E-4</v>
      </c>
    </row>
    <row r="18" spans="2:18">
      <c r="B18" t="s">
        <v>235</v>
      </c>
      <c r="C18" t="s">
        <v>236</v>
      </c>
      <c r="D18" t="s">
        <v>100</v>
      </c>
      <c r="E18" t="s">
        <v>230</v>
      </c>
      <c r="G18"/>
      <c r="H18" s="77">
        <v>0.25</v>
      </c>
      <c r="I18" t="s">
        <v>102</v>
      </c>
      <c r="J18" s="78">
        <v>1.7500000000000002E-2</v>
      </c>
      <c r="K18" s="78">
        <v>5.3E-3</v>
      </c>
      <c r="L18" s="77">
        <v>23995.67</v>
      </c>
      <c r="M18" s="77">
        <v>114.24</v>
      </c>
      <c r="N18" s="77">
        <v>0</v>
      </c>
      <c r="O18" s="77">
        <v>27.412653408000001</v>
      </c>
      <c r="P18" s="78">
        <v>0</v>
      </c>
      <c r="Q18" s="78">
        <v>5.9999999999999995E-4</v>
      </c>
      <c r="R18" s="78">
        <v>1E-4</v>
      </c>
    </row>
    <row r="19" spans="2:18">
      <c r="B19" t="s">
        <v>237</v>
      </c>
      <c r="C19" t="s">
        <v>238</v>
      </c>
      <c r="D19" t="s">
        <v>100</v>
      </c>
      <c r="E19" t="s">
        <v>230</v>
      </c>
      <c r="G19"/>
      <c r="H19" s="77">
        <v>2.3199999999999998</v>
      </c>
      <c r="I19" t="s">
        <v>102</v>
      </c>
      <c r="J19" s="78">
        <v>7.4999999999999997E-3</v>
      </c>
      <c r="K19" s="78">
        <v>1.3299999999999999E-2</v>
      </c>
      <c r="L19" s="77">
        <v>2603399.5299999998</v>
      </c>
      <c r="M19" s="77">
        <v>110.07</v>
      </c>
      <c r="N19" s="77">
        <v>0</v>
      </c>
      <c r="O19" s="77">
        <v>2865.5618626710002</v>
      </c>
      <c r="P19" s="78">
        <v>1E-4</v>
      </c>
      <c r="Q19" s="78">
        <v>6.4000000000000001E-2</v>
      </c>
      <c r="R19" s="78">
        <v>8.3000000000000001E-3</v>
      </c>
    </row>
    <row r="20" spans="2:18">
      <c r="B20" t="s">
        <v>239</v>
      </c>
      <c r="C20" t="s">
        <v>240</v>
      </c>
      <c r="D20" t="s">
        <v>100</v>
      </c>
      <c r="E20" t="s">
        <v>230</v>
      </c>
      <c r="G20"/>
      <c r="H20" s="77">
        <v>8.39</v>
      </c>
      <c r="I20" t="s">
        <v>102</v>
      </c>
      <c r="J20" s="78">
        <v>1E-3</v>
      </c>
      <c r="K20" s="78">
        <v>1.06E-2</v>
      </c>
      <c r="L20" s="77">
        <v>2699969.73</v>
      </c>
      <c r="M20" s="77">
        <v>102.15</v>
      </c>
      <c r="N20" s="77">
        <v>0</v>
      </c>
      <c r="O20" s="77">
        <v>2758.0190791949999</v>
      </c>
      <c r="P20" s="78">
        <v>1E-4</v>
      </c>
      <c r="Q20" s="78">
        <v>6.1600000000000002E-2</v>
      </c>
      <c r="R20" s="78">
        <v>8.0000000000000002E-3</v>
      </c>
    </row>
    <row r="21" spans="2:18">
      <c r="B21" t="s">
        <v>241</v>
      </c>
      <c r="C21" t="s">
        <v>242</v>
      </c>
      <c r="D21" t="s">
        <v>100</v>
      </c>
      <c r="E21" t="s">
        <v>230</v>
      </c>
      <c r="G21"/>
      <c r="H21" s="77">
        <v>26.24</v>
      </c>
      <c r="I21" t="s">
        <v>102</v>
      </c>
      <c r="J21" s="78">
        <v>5.0000000000000001E-3</v>
      </c>
      <c r="K21" s="78">
        <v>1.24E-2</v>
      </c>
      <c r="L21" s="77">
        <v>407850.96</v>
      </c>
      <c r="M21" s="77">
        <v>91.36</v>
      </c>
      <c r="N21" s="77">
        <v>0</v>
      </c>
      <c r="O21" s="77">
        <v>372.61263705599998</v>
      </c>
      <c r="P21" s="78">
        <v>0</v>
      </c>
      <c r="Q21" s="78">
        <v>8.3000000000000001E-3</v>
      </c>
      <c r="R21" s="78">
        <v>1.1000000000000001E-3</v>
      </c>
    </row>
    <row r="22" spans="2:18">
      <c r="B22" t="s">
        <v>243</v>
      </c>
      <c r="C22" t="s">
        <v>244</v>
      </c>
      <c r="D22" t="s">
        <v>100</v>
      </c>
      <c r="E22" t="s">
        <v>230</v>
      </c>
      <c r="G22"/>
      <c r="H22" s="77">
        <v>14.76</v>
      </c>
      <c r="I22" t="s">
        <v>102</v>
      </c>
      <c r="J22" s="78">
        <v>2.75E-2</v>
      </c>
      <c r="K22" s="78">
        <v>1.11E-2</v>
      </c>
      <c r="L22" s="77">
        <v>214915.89</v>
      </c>
      <c r="M22" s="77">
        <v>152.87</v>
      </c>
      <c r="N22" s="77">
        <v>0</v>
      </c>
      <c r="O22" s="77">
        <v>328.541921043</v>
      </c>
      <c r="P22" s="78">
        <v>0</v>
      </c>
      <c r="Q22" s="78">
        <v>7.3000000000000001E-3</v>
      </c>
      <c r="R22" s="78">
        <v>8.9999999999999998E-4</v>
      </c>
    </row>
    <row r="23" spans="2:18">
      <c r="B23" t="s">
        <v>245</v>
      </c>
      <c r="C23" t="s">
        <v>246</v>
      </c>
      <c r="D23" t="s">
        <v>100</v>
      </c>
      <c r="E23" t="s">
        <v>230</v>
      </c>
      <c r="G23"/>
      <c r="H23" s="77">
        <v>10.74</v>
      </c>
      <c r="I23" t="s">
        <v>102</v>
      </c>
      <c r="J23" s="78">
        <v>0.04</v>
      </c>
      <c r="K23" s="78">
        <v>1.03E-2</v>
      </c>
      <c r="L23" s="77">
        <v>144281.73000000001</v>
      </c>
      <c r="M23" s="77">
        <v>178.82</v>
      </c>
      <c r="N23" s="77">
        <v>0</v>
      </c>
      <c r="O23" s="77">
        <v>258.00458958600001</v>
      </c>
      <c r="P23" s="78">
        <v>0</v>
      </c>
      <c r="Q23" s="78">
        <v>5.7999999999999996E-3</v>
      </c>
      <c r="R23" s="78">
        <v>6.9999999999999999E-4</v>
      </c>
    </row>
    <row r="24" spans="2:18">
      <c r="B24" t="s">
        <v>247</v>
      </c>
      <c r="C24" t="s">
        <v>248</v>
      </c>
      <c r="D24" t="s">
        <v>100</v>
      </c>
      <c r="E24" t="s">
        <v>230</v>
      </c>
      <c r="G24"/>
      <c r="H24" s="77">
        <v>5.85</v>
      </c>
      <c r="I24" t="s">
        <v>102</v>
      </c>
      <c r="J24" s="78">
        <v>5.0000000000000001E-3</v>
      </c>
      <c r="K24" s="78">
        <v>1.0500000000000001E-2</v>
      </c>
      <c r="L24" s="77">
        <v>2678785.9300000002</v>
      </c>
      <c r="M24" s="77">
        <v>107.14</v>
      </c>
      <c r="N24" s="77">
        <v>0</v>
      </c>
      <c r="O24" s="77">
        <v>2870.0512454019999</v>
      </c>
      <c r="P24" s="78">
        <v>1E-4</v>
      </c>
      <c r="Q24" s="78">
        <v>6.4100000000000004E-2</v>
      </c>
      <c r="R24" s="78">
        <v>8.3000000000000001E-3</v>
      </c>
    </row>
    <row r="25" spans="2:18">
      <c r="B25" t="s">
        <v>249</v>
      </c>
      <c r="C25" t="s">
        <v>250</v>
      </c>
      <c r="D25" t="s">
        <v>100</v>
      </c>
      <c r="E25" t="s">
        <v>230</v>
      </c>
      <c r="G25"/>
      <c r="H25" s="77">
        <v>3.08</v>
      </c>
      <c r="I25" t="s">
        <v>102</v>
      </c>
      <c r="J25" s="78">
        <v>1E-3</v>
      </c>
      <c r="K25" s="78">
        <v>1.2E-2</v>
      </c>
      <c r="L25" s="77">
        <v>4337393.92</v>
      </c>
      <c r="M25" s="77">
        <v>107</v>
      </c>
      <c r="N25" s="77">
        <v>0</v>
      </c>
      <c r="O25" s="77">
        <v>4641.0114943999997</v>
      </c>
      <c r="P25" s="78">
        <v>2.0000000000000001E-4</v>
      </c>
      <c r="Q25" s="78">
        <v>0.1037</v>
      </c>
      <c r="R25" s="78">
        <v>1.34E-2</v>
      </c>
    </row>
    <row r="26" spans="2:18">
      <c r="B26" s="79" t="s">
        <v>251</v>
      </c>
      <c r="C26" s="16"/>
      <c r="D26" s="16"/>
      <c r="H26" s="81">
        <v>6.45</v>
      </c>
      <c r="K26" s="80">
        <v>4.0599999999999997E-2</v>
      </c>
      <c r="L26" s="81">
        <v>31364202.300000001</v>
      </c>
      <c r="N26" s="81">
        <v>0</v>
      </c>
      <c r="O26" s="81">
        <v>27461.928020277999</v>
      </c>
      <c r="Q26" s="80">
        <v>0.61380000000000001</v>
      </c>
      <c r="R26" s="80">
        <v>7.9299999999999995E-2</v>
      </c>
    </row>
    <row r="27" spans="2:18">
      <c r="B27" s="79" t="s">
        <v>252</v>
      </c>
      <c r="C27" s="16"/>
      <c r="D27" s="16"/>
      <c r="H27" s="81">
        <v>0.67</v>
      </c>
      <c r="K27" s="80">
        <v>4.8099999999999997E-2</v>
      </c>
      <c r="L27" s="81">
        <v>6824197.0999999996</v>
      </c>
      <c r="N27" s="81">
        <v>0</v>
      </c>
      <c r="O27" s="81">
        <v>6613.2898012329997</v>
      </c>
      <c r="Q27" s="80">
        <v>0.14779999999999999</v>
      </c>
      <c r="R27" s="80">
        <v>1.9099999999999999E-2</v>
      </c>
    </row>
    <row r="28" spans="2:18">
      <c r="B28" t="s">
        <v>253</v>
      </c>
      <c r="C28" t="s">
        <v>254</v>
      </c>
      <c r="D28" t="s">
        <v>100</v>
      </c>
      <c r="E28" t="s">
        <v>230</v>
      </c>
      <c r="G28"/>
      <c r="H28" s="77">
        <v>0.76</v>
      </c>
      <c r="I28" t="s">
        <v>102</v>
      </c>
      <c r="J28" s="78">
        <v>0</v>
      </c>
      <c r="K28" s="78">
        <v>4.82E-2</v>
      </c>
      <c r="L28" s="77">
        <v>729800.47</v>
      </c>
      <c r="M28" s="77">
        <v>96.48</v>
      </c>
      <c r="N28" s="77">
        <v>0</v>
      </c>
      <c r="O28" s="77">
        <v>704.11149345599995</v>
      </c>
      <c r="P28" s="78">
        <v>0</v>
      </c>
      <c r="Q28" s="78">
        <v>1.5699999999999999E-2</v>
      </c>
      <c r="R28" s="78">
        <v>2E-3</v>
      </c>
    </row>
    <row r="29" spans="2:18">
      <c r="B29" t="s">
        <v>256</v>
      </c>
      <c r="C29" t="s">
        <v>257</v>
      </c>
      <c r="D29" t="s">
        <v>100</v>
      </c>
      <c r="E29" t="s">
        <v>230</v>
      </c>
      <c r="G29"/>
      <c r="H29" s="77">
        <v>0.28000000000000003</v>
      </c>
      <c r="I29" t="s">
        <v>102</v>
      </c>
      <c r="J29" s="78">
        <v>0</v>
      </c>
      <c r="K29" s="78">
        <v>4.6699999999999998E-2</v>
      </c>
      <c r="L29" s="77">
        <v>32431.7</v>
      </c>
      <c r="M29" s="77">
        <v>98.72</v>
      </c>
      <c r="N29" s="77">
        <v>0</v>
      </c>
      <c r="O29" s="77">
        <v>32.016574239999997</v>
      </c>
      <c r="P29" s="78">
        <v>0</v>
      </c>
      <c r="Q29" s="78">
        <v>6.9999999999999999E-4</v>
      </c>
      <c r="R29" s="78">
        <v>1E-4</v>
      </c>
    </row>
    <row r="30" spans="2:18">
      <c r="B30" t="s">
        <v>258</v>
      </c>
      <c r="C30" t="s">
        <v>259</v>
      </c>
      <c r="D30" t="s">
        <v>100</v>
      </c>
      <c r="E30" t="s">
        <v>230</v>
      </c>
      <c r="G30"/>
      <c r="H30" s="77">
        <v>0.36</v>
      </c>
      <c r="I30" t="s">
        <v>102</v>
      </c>
      <c r="J30" s="78">
        <v>0</v>
      </c>
      <c r="K30" s="78">
        <v>4.8000000000000001E-2</v>
      </c>
      <c r="L30" s="77">
        <v>16215.85</v>
      </c>
      <c r="M30" s="77">
        <v>98.33</v>
      </c>
      <c r="N30" s="77">
        <v>0</v>
      </c>
      <c r="O30" s="77">
        <v>15.945045305000001</v>
      </c>
      <c r="P30" s="78">
        <v>0</v>
      </c>
      <c r="Q30" s="78">
        <v>4.0000000000000002E-4</v>
      </c>
      <c r="R30" s="78">
        <v>0</v>
      </c>
    </row>
    <row r="31" spans="2:18">
      <c r="B31" t="s">
        <v>260</v>
      </c>
      <c r="C31" t="s">
        <v>261</v>
      </c>
      <c r="D31" t="s">
        <v>100</v>
      </c>
      <c r="E31" t="s">
        <v>230</v>
      </c>
      <c r="G31"/>
      <c r="H31" s="77">
        <v>0.51</v>
      </c>
      <c r="I31" t="s">
        <v>102</v>
      </c>
      <c r="J31" s="78">
        <v>0</v>
      </c>
      <c r="K31" s="78">
        <v>4.7899999999999998E-2</v>
      </c>
      <c r="L31" s="77">
        <v>912465.37</v>
      </c>
      <c r="M31" s="77">
        <v>97.63</v>
      </c>
      <c r="N31" s="77">
        <v>0</v>
      </c>
      <c r="O31" s="77">
        <v>890.83994073099996</v>
      </c>
      <c r="P31" s="78">
        <v>0</v>
      </c>
      <c r="Q31" s="78">
        <v>1.9900000000000001E-2</v>
      </c>
      <c r="R31" s="78">
        <v>2.5999999999999999E-3</v>
      </c>
    </row>
    <row r="32" spans="2:18">
      <c r="B32" t="s">
        <v>263</v>
      </c>
      <c r="C32" t="s">
        <v>264</v>
      </c>
      <c r="D32" t="s">
        <v>100</v>
      </c>
      <c r="E32" t="s">
        <v>230</v>
      </c>
      <c r="G32"/>
      <c r="H32" s="77">
        <v>0.61</v>
      </c>
      <c r="I32" t="s">
        <v>102</v>
      </c>
      <c r="J32" s="78">
        <v>0</v>
      </c>
      <c r="K32" s="78">
        <v>4.8000000000000001E-2</v>
      </c>
      <c r="L32" s="77">
        <v>1026929.38</v>
      </c>
      <c r="M32" s="77">
        <v>97.19</v>
      </c>
      <c r="N32" s="77">
        <v>0</v>
      </c>
      <c r="O32" s="77">
        <v>998.072664422</v>
      </c>
      <c r="P32" s="78">
        <v>0</v>
      </c>
      <c r="Q32" s="78">
        <v>2.23E-2</v>
      </c>
      <c r="R32" s="78">
        <v>2.8999999999999998E-3</v>
      </c>
    </row>
    <row r="33" spans="2:18">
      <c r="B33" t="s">
        <v>266</v>
      </c>
      <c r="C33" t="s">
        <v>267</v>
      </c>
      <c r="D33" t="s">
        <v>100</v>
      </c>
      <c r="E33" t="s">
        <v>230</v>
      </c>
      <c r="G33"/>
      <c r="H33" s="77">
        <v>0.68</v>
      </c>
      <c r="I33" t="s">
        <v>102</v>
      </c>
      <c r="J33" s="78">
        <v>0</v>
      </c>
      <c r="K33" s="78">
        <v>4.8500000000000001E-2</v>
      </c>
      <c r="L33" s="77">
        <v>1330919.1399999999</v>
      </c>
      <c r="M33" s="77">
        <v>96.81</v>
      </c>
      <c r="N33" s="77">
        <v>0</v>
      </c>
      <c r="O33" s="77">
        <v>1288.462819434</v>
      </c>
      <c r="P33" s="78">
        <v>0</v>
      </c>
      <c r="Q33" s="78">
        <v>2.8799999999999999E-2</v>
      </c>
      <c r="R33" s="78">
        <v>3.7000000000000002E-3</v>
      </c>
    </row>
    <row r="34" spans="2:18">
      <c r="B34" t="s">
        <v>269</v>
      </c>
      <c r="C34" t="s">
        <v>270</v>
      </c>
      <c r="D34" t="s">
        <v>100</v>
      </c>
      <c r="E34" t="s">
        <v>230</v>
      </c>
      <c r="G34"/>
      <c r="H34" s="77">
        <v>0.44</v>
      </c>
      <c r="I34" t="s">
        <v>102</v>
      </c>
      <c r="J34" s="78">
        <v>0</v>
      </c>
      <c r="K34" s="78">
        <v>4.7699999999999999E-2</v>
      </c>
      <c r="L34" s="77">
        <v>1103186.31</v>
      </c>
      <c r="M34" s="77">
        <v>97.99</v>
      </c>
      <c r="N34" s="77">
        <v>0</v>
      </c>
      <c r="O34" s="77">
        <v>1081.0122651690001</v>
      </c>
      <c r="P34" s="78">
        <v>0</v>
      </c>
      <c r="Q34" s="78">
        <v>2.4199999999999999E-2</v>
      </c>
      <c r="R34" s="78">
        <v>3.0999999999999999E-3</v>
      </c>
    </row>
    <row r="35" spans="2:18">
      <c r="B35" t="s">
        <v>272</v>
      </c>
      <c r="C35" t="s">
        <v>273</v>
      </c>
      <c r="D35" t="s">
        <v>100</v>
      </c>
      <c r="E35" t="s">
        <v>230</v>
      </c>
      <c r="G35"/>
      <c r="H35" s="77">
        <v>0.86</v>
      </c>
      <c r="I35" t="s">
        <v>102</v>
      </c>
      <c r="J35" s="78">
        <v>0</v>
      </c>
      <c r="K35" s="78">
        <v>4.82E-2</v>
      </c>
      <c r="L35" s="77">
        <v>762170.36</v>
      </c>
      <c r="M35" s="77">
        <v>96.04</v>
      </c>
      <c r="N35" s="77">
        <v>0</v>
      </c>
      <c r="O35" s="77">
        <v>731.98841374400001</v>
      </c>
      <c r="P35" s="78">
        <v>0</v>
      </c>
      <c r="Q35" s="78">
        <v>1.6400000000000001E-2</v>
      </c>
      <c r="R35" s="78">
        <v>2.0999999999999999E-3</v>
      </c>
    </row>
    <row r="36" spans="2:18">
      <c r="B36" t="s">
        <v>275</v>
      </c>
      <c r="C36" t="s">
        <v>276</v>
      </c>
      <c r="D36" t="s">
        <v>100</v>
      </c>
      <c r="E36" t="s">
        <v>230</v>
      </c>
      <c r="G36"/>
      <c r="H36" s="77">
        <v>0.93</v>
      </c>
      <c r="I36" t="s">
        <v>102</v>
      </c>
      <c r="J36" s="78">
        <v>0</v>
      </c>
      <c r="K36" s="78">
        <v>4.8399999999999999E-2</v>
      </c>
      <c r="L36" s="77">
        <v>908087.6</v>
      </c>
      <c r="M36" s="77">
        <v>95.68</v>
      </c>
      <c r="N36" s="77">
        <v>0</v>
      </c>
      <c r="O36" s="77">
        <v>868.85821567999994</v>
      </c>
      <c r="P36" s="78">
        <v>1E-4</v>
      </c>
      <c r="Q36" s="78">
        <v>1.9400000000000001E-2</v>
      </c>
      <c r="R36" s="78">
        <v>2.5000000000000001E-3</v>
      </c>
    </row>
    <row r="37" spans="2:18">
      <c r="B37" t="s">
        <v>278</v>
      </c>
      <c r="C37" t="s">
        <v>279</v>
      </c>
      <c r="D37" t="s">
        <v>100</v>
      </c>
      <c r="E37" t="s">
        <v>230</v>
      </c>
      <c r="G37"/>
      <c r="H37" s="77">
        <v>0.09</v>
      </c>
      <c r="I37" t="s">
        <v>102</v>
      </c>
      <c r="J37" s="78">
        <v>0</v>
      </c>
      <c r="K37" s="78">
        <v>4.7699999999999999E-2</v>
      </c>
      <c r="L37" s="77">
        <v>1945.9</v>
      </c>
      <c r="M37" s="77">
        <v>99.58</v>
      </c>
      <c r="N37" s="77">
        <v>0</v>
      </c>
      <c r="O37" s="77">
        <v>1.93772722</v>
      </c>
      <c r="P37" s="78">
        <v>0</v>
      </c>
      <c r="Q37" s="78">
        <v>0</v>
      </c>
      <c r="R37" s="78">
        <v>0</v>
      </c>
    </row>
    <row r="38" spans="2:18">
      <c r="B38" t="s">
        <v>280</v>
      </c>
      <c r="C38" t="s">
        <v>281</v>
      </c>
      <c r="D38" t="s">
        <v>100</v>
      </c>
      <c r="E38" t="s">
        <v>230</v>
      </c>
      <c r="G38"/>
      <c r="H38" s="77">
        <v>0.19</v>
      </c>
      <c r="I38" t="s">
        <v>102</v>
      </c>
      <c r="J38" s="78">
        <v>0</v>
      </c>
      <c r="K38" s="78">
        <v>4.6300000000000001E-2</v>
      </c>
      <c r="L38" s="77">
        <v>45.02</v>
      </c>
      <c r="M38" s="77">
        <v>99.16</v>
      </c>
      <c r="N38" s="77">
        <v>0</v>
      </c>
      <c r="O38" s="77">
        <v>4.4641831999999999E-2</v>
      </c>
      <c r="P38" s="78">
        <v>0</v>
      </c>
      <c r="Q38" s="78">
        <v>0</v>
      </c>
      <c r="R38" s="78">
        <v>0</v>
      </c>
    </row>
    <row r="39" spans="2:18">
      <c r="B39" s="79" t="s">
        <v>282</v>
      </c>
      <c r="C39" s="16"/>
      <c r="D39" s="16"/>
      <c r="H39" s="81">
        <v>8.2799999999999994</v>
      </c>
      <c r="K39" s="80">
        <v>3.8300000000000001E-2</v>
      </c>
      <c r="L39" s="81">
        <v>24540005.199999999</v>
      </c>
      <c r="N39" s="81">
        <v>0</v>
      </c>
      <c r="O39" s="81">
        <v>20848.638219044999</v>
      </c>
      <c r="Q39" s="80">
        <v>0.46600000000000003</v>
      </c>
      <c r="R39" s="80">
        <v>6.0199999999999997E-2</v>
      </c>
    </row>
    <row r="40" spans="2:18">
      <c r="B40" t="s">
        <v>283</v>
      </c>
      <c r="C40" t="s">
        <v>284</v>
      </c>
      <c r="D40" t="s">
        <v>100</v>
      </c>
      <c r="E40" t="s">
        <v>230</v>
      </c>
      <c r="G40"/>
      <c r="H40" s="77">
        <v>4.92</v>
      </c>
      <c r="I40" t="s">
        <v>102</v>
      </c>
      <c r="J40" s="78">
        <v>2.2499999999999999E-2</v>
      </c>
      <c r="K40" s="78">
        <v>3.78E-2</v>
      </c>
      <c r="L40" s="77">
        <v>3314481.53</v>
      </c>
      <c r="M40" s="77">
        <v>94.52</v>
      </c>
      <c r="N40" s="77">
        <v>0</v>
      </c>
      <c r="O40" s="77">
        <v>3132.847942156</v>
      </c>
      <c r="P40" s="78">
        <v>1E-4</v>
      </c>
      <c r="Q40" s="78">
        <v>7.0000000000000007E-2</v>
      </c>
      <c r="R40" s="78">
        <v>8.9999999999999993E-3</v>
      </c>
    </row>
    <row r="41" spans="2:18">
      <c r="B41" t="s">
        <v>285</v>
      </c>
      <c r="C41" t="s">
        <v>286</v>
      </c>
      <c r="D41" t="s">
        <v>100</v>
      </c>
      <c r="E41" t="s">
        <v>230</v>
      </c>
      <c r="G41"/>
      <c r="H41" s="77">
        <v>2.65</v>
      </c>
      <c r="I41" t="s">
        <v>102</v>
      </c>
      <c r="J41" s="78">
        <v>5.0000000000000001E-3</v>
      </c>
      <c r="K41" s="78">
        <v>4.0800000000000003E-2</v>
      </c>
      <c r="L41" s="77">
        <v>111.05</v>
      </c>
      <c r="M41" s="77">
        <v>91.3</v>
      </c>
      <c r="N41" s="77">
        <v>0</v>
      </c>
      <c r="O41" s="77">
        <v>0.10138865</v>
      </c>
      <c r="P41" s="78">
        <v>0</v>
      </c>
      <c r="Q41" s="78">
        <v>0</v>
      </c>
      <c r="R41" s="78">
        <v>0</v>
      </c>
    </row>
    <row r="42" spans="2:18">
      <c r="B42" t="s">
        <v>287</v>
      </c>
      <c r="C42" t="s">
        <v>288</v>
      </c>
      <c r="D42" t="s">
        <v>100</v>
      </c>
      <c r="E42" t="s">
        <v>230</v>
      </c>
      <c r="G42"/>
      <c r="H42" s="77">
        <v>5.18</v>
      </c>
      <c r="I42" t="s">
        <v>102</v>
      </c>
      <c r="J42" s="78">
        <v>3.7499999999999999E-2</v>
      </c>
      <c r="K42" s="78">
        <v>3.7699999999999997E-2</v>
      </c>
      <c r="L42" s="77">
        <v>1125375.57</v>
      </c>
      <c r="M42" s="77">
        <v>100.65</v>
      </c>
      <c r="N42" s="77">
        <v>0</v>
      </c>
      <c r="O42" s="77">
        <v>1132.6905112049999</v>
      </c>
      <c r="P42" s="78">
        <v>2.9999999999999997E-4</v>
      </c>
      <c r="Q42" s="78">
        <v>2.53E-2</v>
      </c>
      <c r="R42" s="78">
        <v>3.3E-3</v>
      </c>
    </row>
    <row r="43" spans="2:18">
      <c r="B43" t="s">
        <v>289</v>
      </c>
      <c r="C43" t="s">
        <v>290</v>
      </c>
      <c r="D43" t="s">
        <v>100</v>
      </c>
      <c r="E43" t="s">
        <v>230</v>
      </c>
      <c r="G43"/>
      <c r="H43" s="77">
        <v>3.63</v>
      </c>
      <c r="I43" t="s">
        <v>102</v>
      </c>
      <c r="J43" s="78">
        <v>0.02</v>
      </c>
      <c r="K43" s="78">
        <v>3.8800000000000001E-2</v>
      </c>
      <c r="L43" s="77">
        <v>1156759.97</v>
      </c>
      <c r="M43" s="77">
        <v>94.05</v>
      </c>
      <c r="N43" s="77">
        <v>0</v>
      </c>
      <c r="O43" s="77">
        <v>1087.9327517849999</v>
      </c>
      <c r="P43" s="78">
        <v>1E-4</v>
      </c>
      <c r="Q43" s="78">
        <v>2.4299999999999999E-2</v>
      </c>
      <c r="R43" s="78">
        <v>3.0999999999999999E-3</v>
      </c>
    </row>
    <row r="44" spans="2:18">
      <c r="B44" t="s">
        <v>291</v>
      </c>
      <c r="C44" t="s">
        <v>292</v>
      </c>
      <c r="D44" t="s">
        <v>100</v>
      </c>
      <c r="E44" t="s">
        <v>230</v>
      </c>
      <c r="G44"/>
      <c r="H44" s="77">
        <v>15.78</v>
      </c>
      <c r="I44" t="s">
        <v>102</v>
      </c>
      <c r="J44" s="78">
        <v>3.7499999999999999E-2</v>
      </c>
      <c r="K44" s="78">
        <v>4.0599999999999997E-2</v>
      </c>
      <c r="L44" s="77">
        <v>467038.91</v>
      </c>
      <c r="M44" s="77">
        <v>96.3</v>
      </c>
      <c r="N44" s="77">
        <v>0</v>
      </c>
      <c r="O44" s="77">
        <v>449.75847033000002</v>
      </c>
      <c r="P44" s="78">
        <v>0</v>
      </c>
      <c r="Q44" s="78">
        <v>1.01E-2</v>
      </c>
      <c r="R44" s="78">
        <v>1.2999999999999999E-3</v>
      </c>
    </row>
    <row r="45" spans="2:18">
      <c r="B45" t="s">
        <v>293</v>
      </c>
      <c r="C45" t="s">
        <v>294</v>
      </c>
      <c r="D45" t="s">
        <v>100</v>
      </c>
      <c r="E45" t="s">
        <v>230</v>
      </c>
      <c r="G45"/>
      <c r="H45" s="77">
        <v>0.08</v>
      </c>
      <c r="I45" t="s">
        <v>102</v>
      </c>
      <c r="J45" s="78">
        <v>1.5E-3</v>
      </c>
      <c r="K45" s="78">
        <v>4.7E-2</v>
      </c>
      <c r="L45" s="77">
        <v>88139.48</v>
      </c>
      <c r="M45" s="77">
        <v>99.76</v>
      </c>
      <c r="N45" s="77">
        <v>0</v>
      </c>
      <c r="O45" s="77">
        <v>87.927945248</v>
      </c>
      <c r="P45" s="78">
        <v>0</v>
      </c>
      <c r="Q45" s="78">
        <v>2E-3</v>
      </c>
      <c r="R45" s="78">
        <v>2.9999999999999997E-4</v>
      </c>
    </row>
    <row r="46" spans="2:18">
      <c r="B46" t="s">
        <v>295</v>
      </c>
      <c r="C46" t="s">
        <v>296</v>
      </c>
      <c r="D46" t="s">
        <v>100</v>
      </c>
      <c r="E46" t="s">
        <v>230</v>
      </c>
      <c r="G46"/>
      <c r="H46" s="77">
        <v>2.12</v>
      </c>
      <c r="I46" t="s">
        <v>102</v>
      </c>
      <c r="J46" s="78">
        <v>1.7500000000000002E-2</v>
      </c>
      <c r="K46" s="78">
        <v>4.2000000000000003E-2</v>
      </c>
      <c r="L46" s="77">
        <v>1134.05</v>
      </c>
      <c r="M46" s="77">
        <v>96.45</v>
      </c>
      <c r="N46" s="77">
        <v>0</v>
      </c>
      <c r="O46" s="77">
        <v>1.0937912249999999</v>
      </c>
      <c r="P46" s="78">
        <v>0</v>
      </c>
      <c r="Q46" s="78">
        <v>0</v>
      </c>
      <c r="R46" s="78">
        <v>0</v>
      </c>
    </row>
    <row r="47" spans="2:18">
      <c r="B47" t="s">
        <v>297</v>
      </c>
      <c r="C47" t="s">
        <v>298</v>
      </c>
      <c r="D47" t="s">
        <v>100</v>
      </c>
      <c r="E47" t="s">
        <v>230</v>
      </c>
      <c r="G47"/>
      <c r="H47" s="77">
        <v>18.649999999999999</v>
      </c>
      <c r="I47" t="s">
        <v>102</v>
      </c>
      <c r="J47" s="78">
        <v>2.8000000000000001E-2</v>
      </c>
      <c r="K47" s="78">
        <v>4.1399999999999999E-2</v>
      </c>
      <c r="L47" s="77">
        <v>1685619.42</v>
      </c>
      <c r="M47" s="77">
        <v>78.989999999999995</v>
      </c>
      <c r="N47" s="77">
        <v>0</v>
      </c>
      <c r="O47" s="77">
        <v>1331.470779858</v>
      </c>
      <c r="P47" s="78">
        <v>2.0000000000000001E-4</v>
      </c>
      <c r="Q47" s="78">
        <v>2.98E-2</v>
      </c>
      <c r="R47" s="78">
        <v>3.8E-3</v>
      </c>
    </row>
    <row r="48" spans="2:18">
      <c r="B48" t="s">
        <v>299</v>
      </c>
      <c r="C48" t="s">
        <v>300</v>
      </c>
      <c r="D48" t="s">
        <v>100</v>
      </c>
      <c r="E48" t="s">
        <v>230</v>
      </c>
      <c r="G48"/>
      <c r="H48" s="77">
        <v>3.01</v>
      </c>
      <c r="I48" t="s">
        <v>102</v>
      </c>
      <c r="J48" s="78">
        <v>6.25E-2</v>
      </c>
      <c r="K48" s="78">
        <v>3.95E-2</v>
      </c>
      <c r="L48" s="77">
        <v>0.01</v>
      </c>
      <c r="M48" s="77">
        <v>111.17</v>
      </c>
      <c r="N48" s="77">
        <v>0</v>
      </c>
      <c r="O48" s="77">
        <v>1.1117E-5</v>
      </c>
      <c r="P48" s="78">
        <v>0</v>
      </c>
      <c r="Q48" s="78">
        <v>0</v>
      </c>
      <c r="R48" s="78">
        <v>0</v>
      </c>
    </row>
    <row r="49" spans="2:18">
      <c r="B49" t="s">
        <v>301</v>
      </c>
      <c r="C49" t="s">
        <v>302</v>
      </c>
      <c r="D49" t="s">
        <v>100</v>
      </c>
      <c r="E49" t="s">
        <v>230</v>
      </c>
      <c r="G49"/>
      <c r="H49" s="77">
        <v>0.75</v>
      </c>
      <c r="I49" t="s">
        <v>102</v>
      </c>
      <c r="J49" s="78">
        <v>3.7499999999999999E-2</v>
      </c>
      <c r="K49" s="78">
        <v>4.4900000000000002E-2</v>
      </c>
      <c r="L49" s="77">
        <v>252.51</v>
      </c>
      <c r="M49" s="77">
        <v>100.38</v>
      </c>
      <c r="N49" s="77">
        <v>0</v>
      </c>
      <c r="O49" s="77">
        <v>0.25346953799999999</v>
      </c>
      <c r="P49" s="78">
        <v>0</v>
      </c>
      <c r="Q49" s="78">
        <v>0</v>
      </c>
      <c r="R49" s="78">
        <v>0</v>
      </c>
    </row>
    <row r="50" spans="2:18">
      <c r="B50" t="s">
        <v>303</v>
      </c>
      <c r="C50" t="s">
        <v>304</v>
      </c>
      <c r="D50" t="s">
        <v>100</v>
      </c>
      <c r="E50" t="s">
        <v>230</v>
      </c>
      <c r="G50"/>
      <c r="H50" s="77">
        <v>12.46</v>
      </c>
      <c r="I50" t="s">
        <v>102</v>
      </c>
      <c r="J50" s="78">
        <v>5.5E-2</v>
      </c>
      <c r="K50" s="78">
        <v>3.9899999999999998E-2</v>
      </c>
      <c r="L50" s="77">
        <v>119997.29</v>
      </c>
      <c r="M50" s="77">
        <v>121.8</v>
      </c>
      <c r="N50" s="77">
        <v>0</v>
      </c>
      <c r="O50" s="77">
        <v>146.15669922000001</v>
      </c>
      <c r="P50" s="78">
        <v>0</v>
      </c>
      <c r="Q50" s="78">
        <v>3.3E-3</v>
      </c>
      <c r="R50" s="78">
        <v>4.0000000000000002E-4</v>
      </c>
    </row>
    <row r="51" spans="2:18">
      <c r="B51" t="s">
        <v>305</v>
      </c>
      <c r="C51" t="s">
        <v>306</v>
      </c>
      <c r="D51" t="s">
        <v>100</v>
      </c>
      <c r="E51" t="s">
        <v>230</v>
      </c>
      <c r="G51"/>
      <c r="H51" s="77">
        <v>1.34</v>
      </c>
      <c r="I51" t="s">
        <v>102</v>
      </c>
      <c r="J51" s="78">
        <v>4.0000000000000001E-3</v>
      </c>
      <c r="K51" s="78">
        <v>4.3900000000000002E-2</v>
      </c>
      <c r="L51" s="77">
        <v>48429.74</v>
      </c>
      <c r="M51" s="77">
        <v>95.18</v>
      </c>
      <c r="N51" s="77">
        <v>0</v>
      </c>
      <c r="O51" s="77">
        <v>46.095426531999998</v>
      </c>
      <c r="P51" s="78">
        <v>0</v>
      </c>
      <c r="Q51" s="78">
        <v>1E-3</v>
      </c>
      <c r="R51" s="78">
        <v>1E-4</v>
      </c>
    </row>
    <row r="52" spans="2:18">
      <c r="B52" t="s">
        <v>307</v>
      </c>
      <c r="C52" t="s">
        <v>308</v>
      </c>
      <c r="D52" t="s">
        <v>100</v>
      </c>
      <c r="E52" t="s">
        <v>230</v>
      </c>
      <c r="G52"/>
      <c r="H52" s="77">
        <v>1.83</v>
      </c>
      <c r="I52" t="s">
        <v>102</v>
      </c>
      <c r="J52" s="78">
        <v>5.0000000000000001E-3</v>
      </c>
      <c r="K52" s="78">
        <v>4.3099999999999999E-2</v>
      </c>
      <c r="L52" s="77">
        <v>3598.41</v>
      </c>
      <c r="M52" s="77">
        <v>93.5</v>
      </c>
      <c r="N52" s="77">
        <v>0</v>
      </c>
      <c r="O52" s="77">
        <v>3.3645133500000002</v>
      </c>
      <c r="P52" s="78">
        <v>0</v>
      </c>
      <c r="Q52" s="78">
        <v>1E-4</v>
      </c>
      <c r="R52" s="78">
        <v>0</v>
      </c>
    </row>
    <row r="53" spans="2:18">
      <c r="B53" t="s">
        <v>309</v>
      </c>
      <c r="C53" t="s">
        <v>310</v>
      </c>
      <c r="D53" t="s">
        <v>100</v>
      </c>
      <c r="E53" t="s">
        <v>230</v>
      </c>
      <c r="G53"/>
      <c r="H53" s="77">
        <v>6.53</v>
      </c>
      <c r="I53" t="s">
        <v>102</v>
      </c>
      <c r="J53" s="78">
        <v>0.01</v>
      </c>
      <c r="K53" s="78">
        <v>3.7499999999999999E-2</v>
      </c>
      <c r="L53" s="77">
        <v>4832847.68</v>
      </c>
      <c r="M53" s="77">
        <v>84.11</v>
      </c>
      <c r="N53" s="77">
        <v>0</v>
      </c>
      <c r="O53" s="77">
        <v>4064.908183648</v>
      </c>
      <c r="P53" s="78">
        <v>2.0000000000000001E-4</v>
      </c>
      <c r="Q53" s="78">
        <v>9.0899999999999995E-2</v>
      </c>
      <c r="R53" s="78">
        <v>1.17E-2</v>
      </c>
    </row>
    <row r="54" spans="2:18">
      <c r="B54" t="s">
        <v>311</v>
      </c>
      <c r="C54" t="s">
        <v>312</v>
      </c>
      <c r="D54" t="s">
        <v>100</v>
      </c>
      <c r="E54" t="s">
        <v>230</v>
      </c>
      <c r="G54"/>
      <c r="H54" s="77">
        <v>8.33</v>
      </c>
      <c r="I54" t="s">
        <v>102</v>
      </c>
      <c r="J54" s="78">
        <v>1.2999999999999999E-2</v>
      </c>
      <c r="K54" s="78">
        <v>3.7699999999999997E-2</v>
      </c>
      <c r="L54" s="77">
        <v>8548271.9100000001</v>
      </c>
      <c r="M54" s="77">
        <v>81.93</v>
      </c>
      <c r="N54" s="77">
        <v>0</v>
      </c>
      <c r="O54" s="77">
        <v>7003.5991758629998</v>
      </c>
      <c r="P54" s="78">
        <v>5.9999999999999995E-4</v>
      </c>
      <c r="Q54" s="78">
        <v>0.1565</v>
      </c>
      <c r="R54" s="78">
        <v>2.0199999999999999E-2</v>
      </c>
    </row>
    <row r="55" spans="2:18">
      <c r="B55" t="s">
        <v>313</v>
      </c>
      <c r="C55" t="s">
        <v>314</v>
      </c>
      <c r="D55" t="s">
        <v>100</v>
      </c>
      <c r="E55" t="s">
        <v>230</v>
      </c>
      <c r="G55"/>
      <c r="H55" s="77">
        <v>0.42</v>
      </c>
      <c r="I55" t="s">
        <v>102</v>
      </c>
      <c r="J55" s="78">
        <v>1.4999999999999999E-2</v>
      </c>
      <c r="K55" s="78">
        <v>4.6100000000000002E-2</v>
      </c>
      <c r="L55" s="77">
        <v>48272.79</v>
      </c>
      <c r="M55" s="77">
        <v>99.6</v>
      </c>
      <c r="N55" s="77">
        <v>0</v>
      </c>
      <c r="O55" s="77">
        <v>48.079698839999999</v>
      </c>
      <c r="P55" s="78">
        <v>0</v>
      </c>
      <c r="Q55" s="78">
        <v>1.1000000000000001E-3</v>
      </c>
      <c r="R55" s="78">
        <v>1E-4</v>
      </c>
    </row>
    <row r="56" spans="2:18">
      <c r="B56" t="s">
        <v>315</v>
      </c>
      <c r="C56" t="s">
        <v>316</v>
      </c>
      <c r="D56" t="s">
        <v>100</v>
      </c>
      <c r="E56" t="s">
        <v>230</v>
      </c>
      <c r="G56"/>
      <c r="H56" s="77">
        <v>12.4</v>
      </c>
      <c r="I56" t="s">
        <v>102</v>
      </c>
      <c r="J56" s="78">
        <v>1.4999999999999999E-2</v>
      </c>
      <c r="K56" s="78">
        <v>3.9100000000000003E-2</v>
      </c>
      <c r="L56" s="77">
        <v>3099674.88</v>
      </c>
      <c r="M56" s="77">
        <v>74.599999999999994</v>
      </c>
      <c r="N56" s="77">
        <v>0</v>
      </c>
      <c r="O56" s="77">
        <v>2312.3574604800001</v>
      </c>
      <c r="P56" s="78">
        <v>2.0000000000000001E-4</v>
      </c>
      <c r="Q56" s="78">
        <v>5.1700000000000003E-2</v>
      </c>
      <c r="R56" s="78">
        <v>6.7000000000000002E-3</v>
      </c>
    </row>
    <row r="57" spans="2:18">
      <c r="B57" s="79" t="s">
        <v>317</v>
      </c>
      <c r="C57" s="16"/>
      <c r="D57" s="16"/>
      <c r="H57" s="81">
        <v>0</v>
      </c>
      <c r="K57" s="80">
        <v>0</v>
      </c>
      <c r="L57" s="81">
        <v>0</v>
      </c>
      <c r="N57" s="81">
        <v>0</v>
      </c>
      <c r="O57" s="81">
        <v>0</v>
      </c>
      <c r="Q57" s="80">
        <v>0</v>
      </c>
      <c r="R57" s="80">
        <v>0</v>
      </c>
    </row>
    <row r="58" spans="2:18">
      <c r="B58" t="s">
        <v>210</v>
      </c>
      <c r="C58" t="s">
        <v>210</v>
      </c>
      <c r="D58" s="16"/>
      <c r="E58" t="s">
        <v>210</v>
      </c>
      <c r="H58" s="77">
        <v>0</v>
      </c>
      <c r="I58" t="s">
        <v>210</v>
      </c>
      <c r="J58" s="78">
        <v>0</v>
      </c>
      <c r="K58" s="78">
        <v>0</v>
      </c>
      <c r="L58" s="77">
        <v>0</v>
      </c>
      <c r="M58" s="77">
        <v>0</v>
      </c>
      <c r="O58" s="77">
        <v>0</v>
      </c>
      <c r="P58" s="78">
        <v>0</v>
      </c>
      <c r="Q58" s="78">
        <v>0</v>
      </c>
      <c r="R58" s="78">
        <v>0</v>
      </c>
    </row>
    <row r="59" spans="2:18">
      <c r="B59" s="79" t="s">
        <v>318</v>
      </c>
      <c r="C59" s="16"/>
      <c r="D59" s="16"/>
      <c r="H59" s="81">
        <v>0</v>
      </c>
      <c r="K59" s="80">
        <v>0</v>
      </c>
      <c r="L59" s="81">
        <v>0</v>
      </c>
      <c r="N59" s="81">
        <v>0</v>
      </c>
      <c r="O59" s="81">
        <v>0</v>
      </c>
      <c r="Q59" s="80">
        <v>0</v>
      </c>
      <c r="R59" s="80">
        <v>0</v>
      </c>
    </row>
    <row r="60" spans="2:18">
      <c r="B60" t="s">
        <v>210</v>
      </c>
      <c r="C60" t="s">
        <v>210</v>
      </c>
      <c r="D60" s="16"/>
      <c r="E60" t="s">
        <v>210</v>
      </c>
      <c r="H60" s="77">
        <v>0</v>
      </c>
      <c r="I60" t="s">
        <v>210</v>
      </c>
      <c r="J60" s="78">
        <v>0</v>
      </c>
      <c r="K60" s="78">
        <v>0</v>
      </c>
      <c r="L60" s="77">
        <v>0</v>
      </c>
      <c r="M60" s="77">
        <v>0</v>
      </c>
      <c r="O60" s="77">
        <v>0</v>
      </c>
      <c r="P60" s="78">
        <v>0</v>
      </c>
      <c r="Q60" s="78">
        <v>0</v>
      </c>
      <c r="R60" s="78">
        <v>0</v>
      </c>
    </row>
    <row r="61" spans="2:18">
      <c r="B61" s="79" t="s">
        <v>223</v>
      </c>
      <c r="C61" s="16"/>
      <c r="D61" s="16"/>
      <c r="H61" s="81">
        <v>18.27</v>
      </c>
      <c r="K61" s="80">
        <v>5.5500000000000001E-2</v>
      </c>
      <c r="L61" s="81">
        <v>16970.25</v>
      </c>
      <c r="N61" s="81">
        <v>0</v>
      </c>
      <c r="O61" s="81">
        <v>51.263009671120003</v>
      </c>
      <c r="Q61" s="80">
        <v>1.1000000000000001E-3</v>
      </c>
      <c r="R61" s="80">
        <v>1E-4</v>
      </c>
    </row>
    <row r="62" spans="2:18">
      <c r="B62" s="79" t="s">
        <v>319</v>
      </c>
      <c r="C62" s="16"/>
      <c r="D62" s="16"/>
      <c r="H62" s="81">
        <v>18.27</v>
      </c>
      <c r="K62" s="80">
        <v>5.5500000000000001E-2</v>
      </c>
      <c r="L62" s="81">
        <v>16970.25</v>
      </c>
      <c r="N62" s="81">
        <v>0</v>
      </c>
      <c r="O62" s="81">
        <v>51.263009671120003</v>
      </c>
      <c r="Q62" s="80">
        <v>1.1000000000000001E-3</v>
      </c>
      <c r="R62" s="80">
        <v>1E-4</v>
      </c>
    </row>
    <row r="63" spans="2:18">
      <c r="B63" t="s">
        <v>320</v>
      </c>
      <c r="C63" t="s">
        <v>321</v>
      </c>
      <c r="D63" t="s">
        <v>123</v>
      </c>
      <c r="E63" t="s">
        <v>322</v>
      </c>
      <c r="F63" t="s">
        <v>323</v>
      </c>
      <c r="G63"/>
      <c r="H63" s="77">
        <v>18.27</v>
      </c>
      <c r="I63" t="s">
        <v>106</v>
      </c>
      <c r="J63" s="78">
        <v>4.4999999999999998E-2</v>
      </c>
      <c r="K63" s="78">
        <v>5.5500000000000001E-2</v>
      </c>
      <c r="L63" s="77">
        <v>16970.25</v>
      </c>
      <c r="M63" s="77">
        <v>81.819000073658316</v>
      </c>
      <c r="N63" s="77">
        <v>0</v>
      </c>
      <c r="O63" s="77">
        <v>51.263009671120003</v>
      </c>
      <c r="P63" s="78">
        <v>0</v>
      </c>
      <c r="Q63" s="78">
        <v>1.1000000000000001E-3</v>
      </c>
      <c r="R63" s="78">
        <v>1E-4</v>
      </c>
    </row>
    <row r="64" spans="2:18">
      <c r="B64" s="79" t="s">
        <v>324</v>
      </c>
      <c r="C64" s="16"/>
      <c r="D64" s="16"/>
      <c r="H64" s="81">
        <v>0</v>
      </c>
      <c r="K64" s="80">
        <v>0</v>
      </c>
      <c r="L64" s="81">
        <v>0</v>
      </c>
      <c r="N64" s="81">
        <v>0</v>
      </c>
      <c r="O64" s="81">
        <v>0</v>
      </c>
      <c r="Q64" s="80">
        <v>0</v>
      </c>
      <c r="R64" s="80">
        <v>0</v>
      </c>
    </row>
    <row r="65" spans="2:18">
      <c r="B65" t="s">
        <v>210</v>
      </c>
      <c r="C65" t="s">
        <v>210</v>
      </c>
      <c r="D65" s="16"/>
      <c r="E65" t="s">
        <v>210</v>
      </c>
      <c r="H65" s="77">
        <v>0</v>
      </c>
      <c r="I65" t="s">
        <v>210</v>
      </c>
      <c r="J65" s="78">
        <v>0</v>
      </c>
      <c r="K65" s="78">
        <v>0</v>
      </c>
      <c r="L65" s="77">
        <v>0</v>
      </c>
      <c r="M65" s="77">
        <v>0</v>
      </c>
      <c r="O65" s="77">
        <v>0</v>
      </c>
      <c r="P65" s="78">
        <v>0</v>
      </c>
      <c r="Q65" s="78">
        <v>0</v>
      </c>
      <c r="R65" s="78">
        <v>0</v>
      </c>
    </row>
    <row r="66" spans="2:18">
      <c r="B66" t="s">
        <v>325</v>
      </c>
      <c r="C66" s="16"/>
      <c r="D66" s="16"/>
    </row>
    <row r="67" spans="2:18">
      <c r="B67" t="s">
        <v>326</v>
      </c>
      <c r="C67" s="16"/>
      <c r="D67" s="16"/>
    </row>
    <row r="68" spans="2:18">
      <c r="B68" t="s">
        <v>327</v>
      </c>
      <c r="C68" s="16"/>
      <c r="D68" s="16"/>
    </row>
    <row r="69" spans="2:18">
      <c r="B69" t="s">
        <v>328</v>
      </c>
      <c r="C69" s="16"/>
      <c r="D69" s="16"/>
    </row>
    <row r="70" spans="2:18">
      <c r="C70" s="16"/>
      <c r="D70" s="16"/>
    </row>
    <row r="71" spans="2:18">
      <c r="C71" s="16"/>
      <c r="D71" s="16"/>
    </row>
    <row r="72" spans="2:18">
      <c r="C72" s="16"/>
      <c r="D72" s="16"/>
    </row>
    <row r="73" spans="2:18">
      <c r="C73" s="16"/>
      <c r="D73" s="16"/>
    </row>
    <row r="74" spans="2:18">
      <c r="C74" s="16"/>
      <c r="D74" s="16"/>
    </row>
    <row r="75" spans="2:18">
      <c r="C75" s="16"/>
      <c r="D75" s="16"/>
    </row>
    <row r="76" spans="2:18">
      <c r="C76" s="16"/>
      <c r="D76" s="16"/>
    </row>
    <row r="77" spans="2:18">
      <c r="C77" s="16"/>
      <c r="D77" s="16"/>
    </row>
    <row r="78" spans="2:18">
      <c r="C78" s="16"/>
      <c r="D78" s="16"/>
    </row>
    <row r="79" spans="2:18">
      <c r="C79" s="16"/>
      <c r="D79" s="16"/>
    </row>
    <row r="80" spans="2:18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O5:XFD1048576 N5:N7 N9 N11:N1048576 A5:M1048576 C1:C4" xr:uid="{00000000-0002-0000-0200-000000000000}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7030A0"/>
  </sheetPr>
  <dimension ref="B1:W38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 s="1" customFormat="1">
      <c r="B1" s="2" t="s">
        <v>0</v>
      </c>
      <c r="C1" s="87">
        <v>45106</v>
      </c>
    </row>
    <row r="2" spans="2:23" s="1" customFormat="1">
      <c r="B2" s="2" t="s">
        <v>1</v>
      </c>
      <c r="C2" s="12" t="s">
        <v>3591</v>
      </c>
    </row>
    <row r="3" spans="2:23" s="1" customFormat="1">
      <c r="B3" s="2" t="s">
        <v>2</v>
      </c>
      <c r="C3" s="88" t="s">
        <v>3592</v>
      </c>
    </row>
    <row r="4" spans="2:23" s="1" customFormat="1">
      <c r="B4" s="2" t="s">
        <v>3</v>
      </c>
      <c r="C4" s="89" t="s">
        <v>197</v>
      </c>
    </row>
    <row r="5" spans="2:23">
      <c r="B5" s="2"/>
    </row>
    <row r="7" spans="2:23" ht="26.25" customHeight="1">
      <c r="B7" s="110" t="s">
        <v>179</v>
      </c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2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204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2194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210</v>
      </c>
      <c r="C14" t="s">
        <v>210</v>
      </c>
      <c r="D14" t="s">
        <v>210</v>
      </c>
      <c r="E14" t="s">
        <v>210</v>
      </c>
      <c r="F14" s="15"/>
      <c r="G14" s="15"/>
      <c r="H14" s="77">
        <v>0</v>
      </c>
      <c r="I14" t="s">
        <v>210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2195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210</v>
      </c>
      <c r="C16" t="s">
        <v>210</v>
      </c>
      <c r="D16" t="s">
        <v>210</v>
      </c>
      <c r="E16" t="s">
        <v>210</v>
      </c>
      <c r="F16" s="15"/>
      <c r="G16" s="15"/>
      <c r="H16" s="77">
        <v>0</v>
      </c>
      <c r="I16" t="s">
        <v>210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330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210</v>
      </c>
      <c r="C18" t="s">
        <v>210</v>
      </c>
      <c r="D18" t="s">
        <v>210</v>
      </c>
      <c r="E18" t="s">
        <v>210</v>
      </c>
      <c r="F18" s="15"/>
      <c r="G18" s="15"/>
      <c r="H18" s="77">
        <v>0</v>
      </c>
      <c r="I18" t="s">
        <v>210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917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210</v>
      </c>
      <c r="C20" t="s">
        <v>210</v>
      </c>
      <c r="D20" t="s">
        <v>210</v>
      </c>
      <c r="E20" t="s">
        <v>210</v>
      </c>
      <c r="F20" s="15"/>
      <c r="G20" s="15"/>
      <c r="H20" s="77">
        <v>0</v>
      </c>
      <c r="I20" t="s">
        <v>210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223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331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210</v>
      </c>
      <c r="C23" t="s">
        <v>210</v>
      </c>
      <c r="D23" t="s">
        <v>210</v>
      </c>
      <c r="E23" t="s">
        <v>210</v>
      </c>
      <c r="H23" s="77">
        <v>0</v>
      </c>
      <c r="I23" t="s">
        <v>210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332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210</v>
      </c>
      <c r="C25" t="s">
        <v>210</v>
      </c>
      <c r="D25" t="s">
        <v>210</v>
      </c>
      <c r="E25" t="s">
        <v>210</v>
      </c>
      <c r="H25" s="77">
        <v>0</v>
      </c>
      <c r="I25" t="s">
        <v>210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225</v>
      </c>
      <c r="D26" s="16"/>
    </row>
    <row r="27" spans="2:23">
      <c r="B27" t="s">
        <v>325</v>
      </c>
      <c r="D27" s="16"/>
    </row>
    <row r="28" spans="2:23">
      <c r="B28" t="s">
        <v>326</v>
      </c>
      <c r="D28" s="16"/>
    </row>
    <row r="29" spans="2:23">
      <c r="B29" t="s">
        <v>327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5:XFD1048576 C1:C4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4"/>
    <pageSetUpPr fitToPage="1"/>
  </sheetPr>
  <dimension ref="B1:BP69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 s="1" customFormat="1">
      <c r="B1" s="2" t="s">
        <v>0</v>
      </c>
      <c r="C1" s="87">
        <v>45106</v>
      </c>
    </row>
    <row r="2" spans="2:68" s="1" customFormat="1">
      <c r="B2" s="2" t="s">
        <v>1</v>
      </c>
      <c r="C2" s="12" t="s">
        <v>3591</v>
      </c>
    </row>
    <row r="3" spans="2:68" s="1" customFormat="1">
      <c r="B3" s="2" t="s">
        <v>2</v>
      </c>
      <c r="C3" s="88" t="s">
        <v>3592</v>
      </c>
    </row>
    <row r="4" spans="2:68" s="1" customFormat="1">
      <c r="B4" s="2" t="s">
        <v>3</v>
      </c>
      <c r="C4" s="89" t="s">
        <v>197</v>
      </c>
    </row>
    <row r="6" spans="2:68" ht="26.25" customHeight="1">
      <c r="B6" s="105" t="s">
        <v>68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9"/>
      <c r="BP6" s="19"/>
    </row>
    <row r="7" spans="2:68" ht="26.25" customHeight="1">
      <c r="B7" s="105" t="s">
        <v>82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9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204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329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210</v>
      </c>
      <c r="C14" t="s">
        <v>210</v>
      </c>
      <c r="D14" s="16"/>
      <c r="E14" s="16"/>
      <c r="F14" s="16"/>
      <c r="G14" t="s">
        <v>210</v>
      </c>
      <c r="H14" t="s">
        <v>210</v>
      </c>
      <c r="K14" s="77">
        <v>0</v>
      </c>
      <c r="L14" t="s">
        <v>210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251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210</v>
      </c>
      <c r="C16" t="s">
        <v>210</v>
      </c>
      <c r="D16" s="16"/>
      <c r="E16" s="16"/>
      <c r="F16" s="16"/>
      <c r="G16" t="s">
        <v>210</v>
      </c>
      <c r="H16" t="s">
        <v>210</v>
      </c>
      <c r="K16" s="77">
        <v>0</v>
      </c>
      <c r="L16" t="s">
        <v>210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330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210</v>
      </c>
      <c r="C18" t="s">
        <v>210</v>
      </c>
      <c r="D18" s="16"/>
      <c r="E18" s="16"/>
      <c r="F18" s="16"/>
      <c r="G18" t="s">
        <v>210</v>
      </c>
      <c r="H18" t="s">
        <v>210</v>
      </c>
      <c r="K18" s="77">
        <v>0</v>
      </c>
      <c r="L18" t="s">
        <v>210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223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331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210</v>
      </c>
      <c r="C21" t="s">
        <v>210</v>
      </c>
      <c r="D21" s="16"/>
      <c r="E21" s="16"/>
      <c r="F21" s="16"/>
      <c r="G21" t="s">
        <v>210</v>
      </c>
      <c r="H21" t="s">
        <v>210</v>
      </c>
      <c r="K21" s="77">
        <v>0</v>
      </c>
      <c r="L21" t="s">
        <v>210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332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210</v>
      </c>
      <c r="C23" t="s">
        <v>210</v>
      </c>
      <c r="D23" s="16"/>
      <c r="E23" s="16"/>
      <c r="F23" s="16"/>
      <c r="G23" t="s">
        <v>210</v>
      </c>
      <c r="H23" t="s">
        <v>210</v>
      </c>
      <c r="K23" s="77">
        <v>0</v>
      </c>
      <c r="L23" t="s">
        <v>210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225</v>
      </c>
      <c r="C24" s="16"/>
      <c r="D24" s="16"/>
      <c r="E24" s="16"/>
      <c r="F24" s="16"/>
      <c r="G24" s="16"/>
    </row>
    <row r="25" spans="2:21">
      <c r="B25" t="s">
        <v>325</v>
      </c>
      <c r="C25" s="16"/>
      <c r="D25" s="16"/>
      <c r="E25" s="16"/>
      <c r="F25" s="16"/>
      <c r="G25" s="16"/>
    </row>
    <row r="26" spans="2:21">
      <c r="B26" t="s">
        <v>326</v>
      </c>
      <c r="C26" s="16"/>
      <c r="D26" s="16"/>
      <c r="E26" s="16"/>
      <c r="F26" s="16"/>
      <c r="G26" s="16"/>
    </row>
    <row r="27" spans="2:21">
      <c r="B27" t="s">
        <v>327</v>
      </c>
      <c r="C27" s="16"/>
      <c r="D27" s="16"/>
      <c r="E27" s="16"/>
      <c r="F27" s="16"/>
      <c r="G27" s="16"/>
    </row>
    <row r="28" spans="2:21">
      <c r="B28" t="s">
        <v>328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 xr:uid="{00000000-0002-0000-0300-000000000000}">
      <formula1>$BM$6:$BM$11</formula1>
    </dataValidation>
    <dataValidation type="list" allowBlank="1" showInputMessage="1" showErrorMessage="1" sqref="L12:L466" xr:uid="{00000000-0002-0000-0300-000001000000}">
      <formula1>$BP$6:$BP$11</formula1>
    </dataValidation>
    <dataValidation type="list" allowBlank="1" showInputMessage="1" showErrorMessage="1" sqref="E12:E183" xr:uid="{00000000-0002-0000-0300-000002000000}">
      <formula1>$BK$6:$BK$11</formula1>
    </dataValidation>
    <dataValidation type="list" allowBlank="1" showInputMessage="1" showErrorMessage="1" sqref="I12:I466" xr:uid="{00000000-0002-0000-0300-000003000000}">
      <formula1>$BO$6:$BO$9</formula1>
    </dataValidation>
    <dataValidation allowBlank="1" showInputMessage="1" showErrorMessage="1" sqref="Q9 C1:C4" xr:uid="{00000000-0002-0000-0300-000004000000}"/>
    <dataValidation type="list" allowBlank="1" showInputMessage="1" showErrorMessage="1" sqref="E184:E691" xr:uid="{00000000-0002-0000-0300-000005000000}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4"/>
    <pageSetUpPr fitToPage="1"/>
  </sheetPr>
  <dimension ref="B1:BN807"/>
  <sheetViews>
    <sheetView rightToLeft="1" topLeftCell="A2" workbookViewId="0">
      <selection activeCell="J14" sqref="J14:J37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 s="1" customFormat="1">
      <c r="B1" s="2" t="s">
        <v>0</v>
      </c>
      <c r="C1" s="87">
        <v>45106</v>
      </c>
    </row>
    <row r="2" spans="2:66" s="1" customFormat="1">
      <c r="B2" s="2" t="s">
        <v>1</v>
      </c>
      <c r="C2" s="12" t="s">
        <v>3591</v>
      </c>
    </row>
    <row r="3" spans="2:66" s="1" customFormat="1">
      <c r="B3" s="2" t="s">
        <v>2</v>
      </c>
      <c r="C3" s="88" t="s">
        <v>3592</v>
      </c>
    </row>
    <row r="4" spans="2:66" s="1" customFormat="1">
      <c r="B4" s="2" t="s">
        <v>3</v>
      </c>
      <c r="C4" s="89" t="s">
        <v>197</v>
      </c>
    </row>
    <row r="6" spans="2:66" ht="26.25" customHeight="1">
      <c r="B6" s="110" t="s">
        <v>68</v>
      </c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2"/>
    </row>
    <row r="7" spans="2:66" ht="26.25" customHeight="1">
      <c r="B7" s="110" t="s">
        <v>89</v>
      </c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2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82">
        <v>4.58</v>
      </c>
      <c r="L11" s="7"/>
      <c r="M11" s="7"/>
      <c r="N11" s="83">
        <v>4.36E-2</v>
      </c>
      <c r="O11" s="82">
        <v>55410082.240000002</v>
      </c>
      <c r="P11" s="33"/>
      <c r="Q11" s="82">
        <v>1147.9240500000001</v>
      </c>
      <c r="R11" s="82">
        <v>75585.802672487509</v>
      </c>
      <c r="S11" s="7"/>
      <c r="T11" s="83">
        <v>1</v>
      </c>
      <c r="U11" s="83">
        <v>0.21820000000000001</v>
      </c>
      <c r="V11" s="35"/>
      <c r="BI11" s="16"/>
      <c r="BJ11" s="19"/>
      <c r="BK11" s="16"/>
      <c r="BN11" s="16"/>
    </row>
    <row r="12" spans="2:66">
      <c r="B12" s="84" t="s">
        <v>204</v>
      </c>
      <c r="C12" s="16"/>
      <c r="D12" s="16"/>
      <c r="E12" s="16"/>
      <c r="F12" s="16"/>
      <c r="K12" s="85">
        <v>4.4400000000000004</v>
      </c>
      <c r="N12" s="86">
        <v>3.6200000000000003E-2</v>
      </c>
      <c r="O12" s="85">
        <v>50925525.82</v>
      </c>
      <c r="Q12" s="85">
        <v>1147.9240500000001</v>
      </c>
      <c r="R12" s="85">
        <v>59598.271955389158</v>
      </c>
      <c r="T12" s="86">
        <v>0.78849999999999998</v>
      </c>
      <c r="U12" s="86">
        <v>0.17199999999999999</v>
      </c>
    </row>
    <row r="13" spans="2:66">
      <c r="B13" s="84" t="s">
        <v>329</v>
      </c>
      <c r="C13" s="16"/>
      <c r="D13" s="16"/>
      <c r="E13" s="16"/>
      <c r="F13" s="16"/>
      <c r="K13" s="85">
        <v>4.54</v>
      </c>
      <c r="N13" s="86">
        <v>3.1600000000000003E-2</v>
      </c>
      <c r="O13" s="85">
        <v>40056782.090000004</v>
      </c>
      <c r="Q13" s="85">
        <v>964.58315000000005</v>
      </c>
      <c r="R13" s="85">
        <v>49412.857949122161</v>
      </c>
      <c r="T13" s="86">
        <v>0.65369999999999995</v>
      </c>
      <c r="U13" s="86">
        <v>0.1426</v>
      </c>
    </row>
    <row r="14" spans="2:66">
      <c r="B14" t="s">
        <v>333</v>
      </c>
      <c r="C14" t="s">
        <v>334</v>
      </c>
      <c r="D14" t="s">
        <v>100</v>
      </c>
      <c r="E14" t="s">
        <v>123</v>
      </c>
      <c r="F14" t="s">
        <v>335</v>
      </c>
      <c r="G14" t="s">
        <v>336</v>
      </c>
      <c r="H14" t="s">
        <v>207</v>
      </c>
      <c r="I14" t="s">
        <v>208</v>
      </c>
      <c r="J14"/>
      <c r="K14" s="77">
        <v>1.98</v>
      </c>
      <c r="L14" t="s">
        <v>102</v>
      </c>
      <c r="M14" s="78">
        <v>8.3000000000000001E-3</v>
      </c>
      <c r="N14" s="78">
        <v>2.1700000000000001E-2</v>
      </c>
      <c r="O14" s="77">
        <v>0.01</v>
      </c>
      <c r="P14" s="77">
        <v>107.6</v>
      </c>
      <c r="Q14" s="77">
        <v>0</v>
      </c>
      <c r="R14" s="77">
        <v>1.076E-5</v>
      </c>
      <c r="S14" s="78">
        <v>0</v>
      </c>
      <c r="T14" s="78">
        <v>0</v>
      </c>
      <c r="U14" s="78">
        <v>0</v>
      </c>
    </row>
    <row r="15" spans="2:66">
      <c r="B15" t="s">
        <v>337</v>
      </c>
      <c r="C15" t="s">
        <v>338</v>
      </c>
      <c r="D15" t="s">
        <v>100</v>
      </c>
      <c r="E15" t="s">
        <v>123</v>
      </c>
      <c r="F15" t="s">
        <v>339</v>
      </c>
      <c r="G15" t="s">
        <v>336</v>
      </c>
      <c r="H15" t="s">
        <v>207</v>
      </c>
      <c r="I15" t="s">
        <v>208</v>
      </c>
      <c r="J15"/>
      <c r="K15" s="77">
        <v>6.96</v>
      </c>
      <c r="L15" t="s">
        <v>102</v>
      </c>
      <c r="M15" s="78">
        <v>2E-3</v>
      </c>
      <c r="N15" s="78">
        <v>2.01E-2</v>
      </c>
      <c r="O15" s="77">
        <v>51471.59</v>
      </c>
      <c r="P15" s="77">
        <v>97.6</v>
      </c>
      <c r="Q15" s="77">
        <v>0.11382</v>
      </c>
      <c r="R15" s="77">
        <v>50.350091839999997</v>
      </c>
      <c r="S15" s="78">
        <v>1E-4</v>
      </c>
      <c r="T15" s="78">
        <v>6.9999999999999999E-4</v>
      </c>
      <c r="U15" s="78">
        <v>1E-4</v>
      </c>
    </row>
    <row r="16" spans="2:66">
      <c r="B16" t="s">
        <v>340</v>
      </c>
      <c r="C16" t="s">
        <v>341</v>
      </c>
      <c r="D16" t="s">
        <v>100</v>
      </c>
      <c r="E16" t="s">
        <v>123</v>
      </c>
      <c r="F16" t="s">
        <v>339</v>
      </c>
      <c r="G16" t="s">
        <v>336</v>
      </c>
      <c r="H16" t="s">
        <v>207</v>
      </c>
      <c r="I16" t="s">
        <v>208</v>
      </c>
      <c r="J16"/>
      <c r="K16" s="77">
        <v>1.24</v>
      </c>
      <c r="L16" t="s">
        <v>102</v>
      </c>
      <c r="M16" s="78">
        <v>8.6E-3</v>
      </c>
      <c r="N16" s="78">
        <v>2.3400000000000001E-2</v>
      </c>
      <c r="O16" s="77">
        <v>200310.35</v>
      </c>
      <c r="P16" s="77">
        <v>110.27</v>
      </c>
      <c r="Q16" s="77">
        <v>0</v>
      </c>
      <c r="R16" s="77">
        <v>220.882222945</v>
      </c>
      <c r="S16" s="78">
        <v>1E-4</v>
      </c>
      <c r="T16" s="78">
        <v>2.8999999999999998E-3</v>
      </c>
      <c r="U16" s="78">
        <v>5.9999999999999995E-4</v>
      </c>
    </row>
    <row r="17" spans="2:21">
      <c r="B17" t="s">
        <v>342</v>
      </c>
      <c r="C17" t="s">
        <v>343</v>
      </c>
      <c r="D17" t="s">
        <v>100</v>
      </c>
      <c r="E17" t="s">
        <v>123</v>
      </c>
      <c r="F17" t="s">
        <v>339</v>
      </c>
      <c r="G17" t="s">
        <v>336</v>
      </c>
      <c r="H17" t="s">
        <v>207</v>
      </c>
      <c r="I17" t="s">
        <v>208</v>
      </c>
      <c r="J17"/>
      <c r="K17" s="77">
        <v>2.97</v>
      </c>
      <c r="L17" t="s">
        <v>102</v>
      </c>
      <c r="M17" s="78">
        <v>3.8E-3</v>
      </c>
      <c r="N17" s="78">
        <v>1.9900000000000001E-2</v>
      </c>
      <c r="O17" s="77">
        <v>955462.4</v>
      </c>
      <c r="P17" s="77">
        <v>103.8</v>
      </c>
      <c r="Q17" s="77">
        <v>0</v>
      </c>
      <c r="R17" s="77">
        <v>991.76997119999999</v>
      </c>
      <c r="S17" s="78">
        <v>2.9999999999999997E-4</v>
      </c>
      <c r="T17" s="78">
        <v>1.3100000000000001E-2</v>
      </c>
      <c r="U17" s="78">
        <v>2.8999999999999998E-3</v>
      </c>
    </row>
    <row r="18" spans="2:21">
      <c r="B18" t="s">
        <v>344</v>
      </c>
      <c r="C18" t="s">
        <v>345</v>
      </c>
      <c r="D18" t="s">
        <v>100</v>
      </c>
      <c r="E18" t="s">
        <v>123</v>
      </c>
      <c r="F18" t="s">
        <v>346</v>
      </c>
      <c r="G18" t="s">
        <v>127</v>
      </c>
      <c r="H18" t="s">
        <v>207</v>
      </c>
      <c r="I18" t="s">
        <v>208</v>
      </c>
      <c r="J18"/>
      <c r="K18" s="77">
        <v>12.64</v>
      </c>
      <c r="L18" t="s">
        <v>102</v>
      </c>
      <c r="M18" s="78">
        <v>2.07E-2</v>
      </c>
      <c r="N18" s="78">
        <v>2.3599999999999999E-2</v>
      </c>
      <c r="O18" s="77">
        <v>926535.54</v>
      </c>
      <c r="P18" s="77">
        <v>105.04</v>
      </c>
      <c r="Q18" s="77">
        <v>10.43628</v>
      </c>
      <c r="R18" s="77">
        <v>983.66921121600001</v>
      </c>
      <c r="S18" s="78">
        <v>2.9999999999999997E-4</v>
      </c>
      <c r="T18" s="78">
        <v>1.2999999999999999E-2</v>
      </c>
      <c r="U18" s="78">
        <v>2.8E-3</v>
      </c>
    </row>
    <row r="19" spans="2:21">
      <c r="B19" t="s">
        <v>347</v>
      </c>
      <c r="C19" t="s">
        <v>348</v>
      </c>
      <c r="D19" t="s">
        <v>100</v>
      </c>
      <c r="E19" t="s">
        <v>123</v>
      </c>
      <c r="F19" t="s">
        <v>349</v>
      </c>
      <c r="G19" t="s">
        <v>336</v>
      </c>
      <c r="H19" t="s">
        <v>207</v>
      </c>
      <c r="I19" t="s">
        <v>208</v>
      </c>
      <c r="J19"/>
      <c r="K19" s="77">
        <v>0.09</v>
      </c>
      <c r="L19" t="s">
        <v>102</v>
      </c>
      <c r="M19" s="78">
        <v>3.5499999999999997E-2</v>
      </c>
      <c r="N19" s="78">
        <v>3.04E-2</v>
      </c>
      <c r="O19" s="77">
        <v>0.01</v>
      </c>
      <c r="P19" s="77">
        <v>123.1</v>
      </c>
      <c r="Q19" s="77">
        <v>0</v>
      </c>
      <c r="R19" s="77">
        <v>1.2310000000000001E-5</v>
      </c>
      <c r="S19" s="78">
        <v>0</v>
      </c>
      <c r="T19" s="78">
        <v>0</v>
      </c>
      <c r="U19" s="78">
        <v>0</v>
      </c>
    </row>
    <row r="20" spans="2:21">
      <c r="B20" t="s">
        <v>350</v>
      </c>
      <c r="C20" t="s">
        <v>351</v>
      </c>
      <c r="D20" t="s">
        <v>100</v>
      </c>
      <c r="E20" t="s">
        <v>123</v>
      </c>
      <c r="F20" t="s">
        <v>352</v>
      </c>
      <c r="G20" t="s">
        <v>353</v>
      </c>
      <c r="H20" t="s">
        <v>207</v>
      </c>
      <c r="I20" t="s">
        <v>208</v>
      </c>
      <c r="J20"/>
      <c r="K20" s="77">
        <v>2.39</v>
      </c>
      <c r="L20" t="s">
        <v>102</v>
      </c>
      <c r="M20" s="78">
        <v>8.3000000000000001E-3</v>
      </c>
      <c r="N20" s="78">
        <v>2.0400000000000001E-2</v>
      </c>
      <c r="O20" s="77">
        <v>0.01</v>
      </c>
      <c r="P20" s="77">
        <v>108.31</v>
      </c>
      <c r="Q20" s="77">
        <v>0.2208</v>
      </c>
      <c r="R20" s="77">
        <v>0.22081083100000001</v>
      </c>
      <c r="S20" s="78">
        <v>0</v>
      </c>
      <c r="T20" s="78">
        <v>0</v>
      </c>
      <c r="U20" s="78">
        <v>0</v>
      </c>
    </row>
    <row r="21" spans="2:21">
      <c r="B21" t="s">
        <v>354</v>
      </c>
      <c r="C21" t="s">
        <v>355</v>
      </c>
      <c r="D21" t="s">
        <v>100</v>
      </c>
      <c r="E21" t="s">
        <v>123</v>
      </c>
      <c r="F21" t="s">
        <v>356</v>
      </c>
      <c r="G21" t="s">
        <v>336</v>
      </c>
      <c r="H21" t="s">
        <v>207</v>
      </c>
      <c r="I21" t="s">
        <v>208</v>
      </c>
      <c r="J21"/>
      <c r="K21" s="77">
        <v>3.74</v>
      </c>
      <c r="L21" t="s">
        <v>102</v>
      </c>
      <c r="M21" s="78">
        <v>1.7500000000000002E-2</v>
      </c>
      <c r="N21" s="78">
        <v>2.0199999999999999E-2</v>
      </c>
      <c r="O21" s="77">
        <v>0.01</v>
      </c>
      <c r="P21" s="77">
        <v>109.82</v>
      </c>
      <c r="Q21" s="77">
        <v>0</v>
      </c>
      <c r="R21" s="77">
        <v>1.0981999999999999E-5</v>
      </c>
      <c r="S21" s="78">
        <v>0</v>
      </c>
      <c r="T21" s="78">
        <v>0</v>
      </c>
      <c r="U21" s="78">
        <v>0</v>
      </c>
    </row>
    <row r="22" spans="2:21">
      <c r="B22" t="s">
        <v>357</v>
      </c>
      <c r="C22" t="s">
        <v>358</v>
      </c>
      <c r="D22" t="s">
        <v>100</v>
      </c>
      <c r="E22" t="s">
        <v>123</v>
      </c>
      <c r="F22" t="s">
        <v>356</v>
      </c>
      <c r="G22" t="s">
        <v>336</v>
      </c>
      <c r="H22" t="s">
        <v>207</v>
      </c>
      <c r="I22" t="s">
        <v>208</v>
      </c>
      <c r="J22"/>
      <c r="K22" s="77">
        <v>2.78</v>
      </c>
      <c r="L22" t="s">
        <v>102</v>
      </c>
      <c r="M22" s="78">
        <v>6.0000000000000001E-3</v>
      </c>
      <c r="N22" s="78">
        <v>2.01E-2</v>
      </c>
      <c r="O22" s="77">
        <v>0.01</v>
      </c>
      <c r="P22" s="77">
        <v>107.3</v>
      </c>
      <c r="Q22" s="77">
        <v>0</v>
      </c>
      <c r="R22" s="77">
        <v>1.0730000000000001E-5</v>
      </c>
      <c r="S22" s="78">
        <v>0</v>
      </c>
      <c r="T22" s="78">
        <v>0</v>
      </c>
      <c r="U22" s="78">
        <v>0</v>
      </c>
    </row>
    <row r="23" spans="2:21">
      <c r="B23" t="s">
        <v>359</v>
      </c>
      <c r="C23" t="s">
        <v>360</v>
      </c>
      <c r="D23" t="s">
        <v>100</v>
      </c>
      <c r="E23" t="s">
        <v>123</v>
      </c>
      <c r="F23" t="s">
        <v>356</v>
      </c>
      <c r="G23" t="s">
        <v>336</v>
      </c>
      <c r="H23" t="s">
        <v>207</v>
      </c>
      <c r="I23" t="s">
        <v>208</v>
      </c>
      <c r="J23"/>
      <c r="K23" s="77">
        <v>0.11</v>
      </c>
      <c r="L23" t="s">
        <v>102</v>
      </c>
      <c r="M23" s="78">
        <v>0.05</v>
      </c>
      <c r="N23" s="78">
        <v>4.2599999999999999E-2</v>
      </c>
      <c r="O23" s="77">
        <v>0.04</v>
      </c>
      <c r="P23" s="77">
        <v>116.4</v>
      </c>
      <c r="Q23" s="77">
        <v>0</v>
      </c>
      <c r="R23" s="77">
        <v>4.6560000000000001E-5</v>
      </c>
      <c r="S23" s="78">
        <v>0</v>
      </c>
      <c r="T23" s="78">
        <v>0</v>
      </c>
      <c r="U23" s="78">
        <v>0</v>
      </c>
    </row>
    <row r="24" spans="2:21">
      <c r="B24" t="s">
        <v>361</v>
      </c>
      <c r="C24" t="s">
        <v>362</v>
      </c>
      <c r="D24" t="s">
        <v>100</v>
      </c>
      <c r="E24" t="s">
        <v>123</v>
      </c>
      <c r="F24" t="s">
        <v>363</v>
      </c>
      <c r="G24" t="s">
        <v>364</v>
      </c>
      <c r="H24" t="s">
        <v>365</v>
      </c>
      <c r="I24" t="s">
        <v>150</v>
      </c>
      <c r="J24"/>
      <c r="K24" s="77">
        <v>2.0699999999999998</v>
      </c>
      <c r="L24" t="s">
        <v>102</v>
      </c>
      <c r="M24" s="78">
        <v>4.4999999999999998E-2</v>
      </c>
      <c r="N24" s="78">
        <v>2.2100000000000002E-2</v>
      </c>
      <c r="O24" s="77">
        <v>645120.53</v>
      </c>
      <c r="P24" s="77">
        <v>119.1</v>
      </c>
      <c r="Q24" s="77">
        <v>0</v>
      </c>
      <c r="R24" s="77">
        <v>768.33855123000001</v>
      </c>
      <c r="S24" s="78">
        <v>2.0000000000000001E-4</v>
      </c>
      <c r="T24" s="78">
        <v>1.0200000000000001E-2</v>
      </c>
      <c r="U24" s="78">
        <v>2.2000000000000001E-3</v>
      </c>
    </row>
    <row r="25" spans="2:21">
      <c r="B25" t="s">
        <v>366</v>
      </c>
      <c r="C25" t="s">
        <v>367</v>
      </c>
      <c r="D25" t="s">
        <v>100</v>
      </c>
      <c r="E25" t="s">
        <v>123</v>
      </c>
      <c r="F25" t="s">
        <v>363</v>
      </c>
      <c r="G25" t="s">
        <v>364</v>
      </c>
      <c r="H25" t="s">
        <v>365</v>
      </c>
      <c r="I25" t="s">
        <v>150</v>
      </c>
      <c r="J25"/>
      <c r="K25" s="77">
        <v>4.45</v>
      </c>
      <c r="L25" t="s">
        <v>102</v>
      </c>
      <c r="M25" s="78">
        <v>3.85E-2</v>
      </c>
      <c r="N25" s="78">
        <v>2.2100000000000002E-2</v>
      </c>
      <c r="O25" s="77">
        <v>727188.44</v>
      </c>
      <c r="P25" s="77">
        <v>120.55</v>
      </c>
      <c r="Q25" s="77">
        <v>0</v>
      </c>
      <c r="R25" s="77">
        <v>876.62566442000002</v>
      </c>
      <c r="S25" s="78">
        <v>2.9999999999999997E-4</v>
      </c>
      <c r="T25" s="78">
        <v>1.1599999999999999E-2</v>
      </c>
      <c r="U25" s="78">
        <v>2.5000000000000001E-3</v>
      </c>
    </row>
    <row r="26" spans="2:21">
      <c r="B26" t="s">
        <v>368</v>
      </c>
      <c r="C26" t="s">
        <v>369</v>
      </c>
      <c r="D26" t="s">
        <v>100</v>
      </c>
      <c r="E26" t="s">
        <v>123</v>
      </c>
      <c r="F26" t="s">
        <v>363</v>
      </c>
      <c r="G26" t="s">
        <v>364</v>
      </c>
      <c r="H26" t="s">
        <v>365</v>
      </c>
      <c r="I26" t="s">
        <v>150</v>
      </c>
      <c r="J26"/>
      <c r="K26" s="77">
        <v>6.84</v>
      </c>
      <c r="L26" t="s">
        <v>102</v>
      </c>
      <c r="M26" s="78">
        <v>2.3900000000000001E-2</v>
      </c>
      <c r="N26" s="78">
        <v>2.41E-2</v>
      </c>
      <c r="O26" s="77">
        <v>1068366.92</v>
      </c>
      <c r="P26" s="77">
        <v>110.8</v>
      </c>
      <c r="Q26" s="77">
        <v>0</v>
      </c>
      <c r="R26" s="77">
        <v>1183.7505473599999</v>
      </c>
      <c r="S26" s="78">
        <v>2.9999999999999997E-4</v>
      </c>
      <c r="T26" s="78">
        <v>1.5699999999999999E-2</v>
      </c>
      <c r="U26" s="78">
        <v>3.3999999999999998E-3</v>
      </c>
    </row>
    <row r="27" spans="2:21">
      <c r="B27" t="s">
        <v>370</v>
      </c>
      <c r="C27" t="s">
        <v>371</v>
      </c>
      <c r="D27" t="s">
        <v>100</v>
      </c>
      <c r="E27" t="s">
        <v>123</v>
      </c>
      <c r="F27" t="s">
        <v>363</v>
      </c>
      <c r="G27" t="s">
        <v>364</v>
      </c>
      <c r="H27" t="s">
        <v>365</v>
      </c>
      <c r="I27" t="s">
        <v>150</v>
      </c>
      <c r="J27"/>
      <c r="K27" s="77">
        <v>3.96</v>
      </c>
      <c r="L27" t="s">
        <v>102</v>
      </c>
      <c r="M27" s="78">
        <v>0.01</v>
      </c>
      <c r="N27" s="78">
        <v>2.06E-2</v>
      </c>
      <c r="O27" s="77">
        <v>158006.19</v>
      </c>
      <c r="P27" s="77">
        <v>105.39</v>
      </c>
      <c r="Q27" s="77">
        <v>0</v>
      </c>
      <c r="R27" s="77">
        <v>166.522723641</v>
      </c>
      <c r="S27" s="78">
        <v>1E-4</v>
      </c>
      <c r="T27" s="78">
        <v>2.2000000000000001E-3</v>
      </c>
      <c r="U27" s="78">
        <v>5.0000000000000001E-4</v>
      </c>
    </row>
    <row r="28" spans="2:21">
      <c r="B28" t="s">
        <v>372</v>
      </c>
      <c r="C28" t="s">
        <v>373</v>
      </c>
      <c r="D28" t="s">
        <v>100</v>
      </c>
      <c r="E28" t="s">
        <v>123</v>
      </c>
      <c r="F28" t="s">
        <v>363</v>
      </c>
      <c r="G28" t="s">
        <v>364</v>
      </c>
      <c r="H28" t="s">
        <v>365</v>
      </c>
      <c r="I28" t="s">
        <v>150</v>
      </c>
      <c r="J28"/>
      <c r="K28" s="77">
        <v>11.91</v>
      </c>
      <c r="L28" t="s">
        <v>102</v>
      </c>
      <c r="M28" s="78">
        <v>1.2500000000000001E-2</v>
      </c>
      <c r="N28" s="78">
        <v>2.5600000000000001E-2</v>
      </c>
      <c r="O28" s="77">
        <v>491833.69</v>
      </c>
      <c r="P28" s="77">
        <v>93.45</v>
      </c>
      <c r="Q28" s="77">
        <v>0</v>
      </c>
      <c r="R28" s="77">
        <v>459.61858330500002</v>
      </c>
      <c r="S28" s="78">
        <v>1E-4</v>
      </c>
      <c r="T28" s="78">
        <v>6.1000000000000004E-3</v>
      </c>
      <c r="U28" s="78">
        <v>1.2999999999999999E-3</v>
      </c>
    </row>
    <row r="29" spans="2:21">
      <c r="B29" t="s">
        <v>375</v>
      </c>
      <c r="C29" t="s">
        <v>376</v>
      </c>
      <c r="D29" t="s">
        <v>100</v>
      </c>
      <c r="E29" t="s">
        <v>123</v>
      </c>
      <c r="F29" t="s">
        <v>363</v>
      </c>
      <c r="G29" t="s">
        <v>364</v>
      </c>
      <c r="H29" t="s">
        <v>365</v>
      </c>
      <c r="I29" t="s">
        <v>150</v>
      </c>
      <c r="J29"/>
      <c r="K29" s="77">
        <v>11.46</v>
      </c>
      <c r="L29" t="s">
        <v>102</v>
      </c>
      <c r="M29" s="78">
        <v>3.2000000000000001E-2</v>
      </c>
      <c r="N29" s="78">
        <v>2.58E-2</v>
      </c>
      <c r="O29" s="77">
        <v>227828.54</v>
      </c>
      <c r="P29" s="77">
        <v>107.79</v>
      </c>
      <c r="Q29" s="77">
        <v>0</v>
      </c>
      <c r="R29" s="77">
        <v>245.57638326599999</v>
      </c>
      <c r="S29" s="78">
        <v>2.0000000000000001E-4</v>
      </c>
      <c r="T29" s="78">
        <v>3.2000000000000002E-3</v>
      </c>
      <c r="U29" s="78">
        <v>6.9999999999999999E-4</v>
      </c>
    </row>
    <row r="30" spans="2:21">
      <c r="B30" t="s">
        <v>377</v>
      </c>
      <c r="C30" t="s">
        <v>378</v>
      </c>
      <c r="D30" t="s">
        <v>100</v>
      </c>
      <c r="E30" t="s">
        <v>123</v>
      </c>
      <c r="F30" t="s">
        <v>379</v>
      </c>
      <c r="G30" t="s">
        <v>127</v>
      </c>
      <c r="H30" t="s">
        <v>380</v>
      </c>
      <c r="I30" t="s">
        <v>208</v>
      </c>
      <c r="J30"/>
      <c r="K30" s="77">
        <v>6.51</v>
      </c>
      <c r="L30" t="s">
        <v>102</v>
      </c>
      <c r="M30" s="78">
        <v>2.6499999999999999E-2</v>
      </c>
      <c r="N30" s="78">
        <v>2.3099999999999999E-2</v>
      </c>
      <c r="O30" s="77">
        <v>109307.72</v>
      </c>
      <c r="P30" s="77">
        <v>113.62</v>
      </c>
      <c r="Q30" s="77">
        <v>2.6541199999999998</v>
      </c>
      <c r="R30" s="77">
        <v>126.849551464</v>
      </c>
      <c r="S30" s="78">
        <v>1E-4</v>
      </c>
      <c r="T30" s="78">
        <v>1.6999999999999999E-3</v>
      </c>
      <c r="U30" s="78">
        <v>4.0000000000000002E-4</v>
      </c>
    </row>
    <row r="31" spans="2:21">
      <c r="B31" t="s">
        <v>381</v>
      </c>
      <c r="C31" t="s">
        <v>382</v>
      </c>
      <c r="D31" t="s">
        <v>100</v>
      </c>
      <c r="E31" t="s">
        <v>123</v>
      </c>
      <c r="F31" t="s">
        <v>383</v>
      </c>
      <c r="G31" t="s">
        <v>353</v>
      </c>
      <c r="H31" t="s">
        <v>365</v>
      </c>
      <c r="I31" t="s">
        <v>150</v>
      </c>
      <c r="J31"/>
      <c r="K31" s="77">
        <v>3.61</v>
      </c>
      <c r="L31" t="s">
        <v>102</v>
      </c>
      <c r="M31" s="78">
        <v>1.34E-2</v>
      </c>
      <c r="N31" s="78">
        <v>2.6200000000000001E-2</v>
      </c>
      <c r="O31" s="77">
        <v>1381189.81</v>
      </c>
      <c r="P31" s="77">
        <v>106.9</v>
      </c>
      <c r="Q31" s="77">
        <v>121.49003999999999</v>
      </c>
      <c r="R31" s="77">
        <v>1597.98194689</v>
      </c>
      <c r="S31" s="78">
        <v>4.0000000000000002E-4</v>
      </c>
      <c r="T31" s="78">
        <v>2.1100000000000001E-2</v>
      </c>
      <c r="U31" s="78">
        <v>4.5999999999999999E-3</v>
      </c>
    </row>
    <row r="32" spans="2:21">
      <c r="B32" t="s">
        <v>384</v>
      </c>
      <c r="C32" t="s">
        <v>385</v>
      </c>
      <c r="D32" t="s">
        <v>100</v>
      </c>
      <c r="E32" t="s">
        <v>123</v>
      </c>
      <c r="F32" t="s">
        <v>383</v>
      </c>
      <c r="G32" t="s">
        <v>353</v>
      </c>
      <c r="H32" t="s">
        <v>365</v>
      </c>
      <c r="I32" t="s">
        <v>150</v>
      </c>
      <c r="J32"/>
      <c r="K32" s="77">
        <v>3.59</v>
      </c>
      <c r="L32" t="s">
        <v>102</v>
      </c>
      <c r="M32" s="78">
        <v>1.77E-2</v>
      </c>
      <c r="N32" s="78">
        <v>2.5499999999999998E-2</v>
      </c>
      <c r="O32" s="77">
        <v>771716.26</v>
      </c>
      <c r="P32" s="77">
        <v>107.51</v>
      </c>
      <c r="Q32" s="77">
        <v>83.424930000000003</v>
      </c>
      <c r="R32" s="77">
        <v>913.09708112600003</v>
      </c>
      <c r="S32" s="78">
        <v>2.9999999999999997E-4</v>
      </c>
      <c r="T32" s="78">
        <v>1.21E-2</v>
      </c>
      <c r="U32" s="78">
        <v>2.5999999999999999E-3</v>
      </c>
    </row>
    <row r="33" spans="2:21">
      <c r="B33" t="s">
        <v>386</v>
      </c>
      <c r="C33" t="s">
        <v>387</v>
      </c>
      <c r="D33" t="s">
        <v>100</v>
      </c>
      <c r="E33" t="s">
        <v>123</v>
      </c>
      <c r="F33" t="s">
        <v>383</v>
      </c>
      <c r="G33" t="s">
        <v>353</v>
      </c>
      <c r="H33" t="s">
        <v>365</v>
      </c>
      <c r="I33" t="s">
        <v>150</v>
      </c>
      <c r="J33"/>
      <c r="K33" s="77">
        <v>6.59</v>
      </c>
      <c r="L33" t="s">
        <v>102</v>
      </c>
      <c r="M33" s="78">
        <v>2.4799999999999999E-2</v>
      </c>
      <c r="N33" s="78">
        <v>2.81E-2</v>
      </c>
      <c r="O33" s="77">
        <v>1397387.68</v>
      </c>
      <c r="P33" s="77">
        <v>108.2</v>
      </c>
      <c r="Q33" s="77">
        <v>19.1401</v>
      </c>
      <c r="R33" s="77">
        <v>1531.11356976</v>
      </c>
      <c r="S33" s="78">
        <v>4.0000000000000002E-4</v>
      </c>
      <c r="T33" s="78">
        <v>2.0299999999999999E-2</v>
      </c>
      <c r="U33" s="78">
        <v>4.4000000000000003E-3</v>
      </c>
    </row>
    <row r="34" spans="2:21">
      <c r="B34" t="s">
        <v>388</v>
      </c>
      <c r="C34" t="s">
        <v>389</v>
      </c>
      <c r="D34" t="s">
        <v>100</v>
      </c>
      <c r="E34" t="s">
        <v>123</v>
      </c>
      <c r="F34" t="s">
        <v>383</v>
      </c>
      <c r="G34" t="s">
        <v>353</v>
      </c>
      <c r="H34" t="s">
        <v>380</v>
      </c>
      <c r="I34" t="s">
        <v>208</v>
      </c>
      <c r="J34"/>
      <c r="K34" s="77">
        <v>7.97</v>
      </c>
      <c r="L34" t="s">
        <v>102</v>
      </c>
      <c r="M34" s="78">
        <v>8.9999999999999993E-3</v>
      </c>
      <c r="N34" s="78">
        <v>2.8899999999999999E-2</v>
      </c>
      <c r="O34" s="77">
        <v>677747</v>
      </c>
      <c r="P34" s="77">
        <v>92.96</v>
      </c>
      <c r="Q34" s="77">
        <v>3.3189899999999999</v>
      </c>
      <c r="R34" s="77">
        <v>633.35260119999998</v>
      </c>
      <c r="S34" s="78">
        <v>4.0000000000000002E-4</v>
      </c>
      <c r="T34" s="78">
        <v>8.3999999999999995E-3</v>
      </c>
      <c r="U34" s="78">
        <v>1.8E-3</v>
      </c>
    </row>
    <row r="35" spans="2:21">
      <c r="B35" t="s">
        <v>390</v>
      </c>
      <c r="C35" t="s">
        <v>391</v>
      </c>
      <c r="D35" t="s">
        <v>100</v>
      </c>
      <c r="E35" t="s">
        <v>123</v>
      </c>
      <c r="F35" t="s">
        <v>383</v>
      </c>
      <c r="G35" t="s">
        <v>353</v>
      </c>
      <c r="H35" t="s">
        <v>380</v>
      </c>
      <c r="I35" t="s">
        <v>208</v>
      </c>
      <c r="J35"/>
      <c r="K35" s="77">
        <v>11.47</v>
      </c>
      <c r="L35" t="s">
        <v>102</v>
      </c>
      <c r="M35" s="78">
        <v>1.6899999999999998E-2</v>
      </c>
      <c r="N35" s="78">
        <v>3.0499999999999999E-2</v>
      </c>
      <c r="O35" s="77">
        <v>876718.02</v>
      </c>
      <c r="P35" s="77">
        <v>93.4</v>
      </c>
      <c r="Q35" s="77">
        <v>8.0619899999999998</v>
      </c>
      <c r="R35" s="77">
        <v>826.91662068000005</v>
      </c>
      <c r="S35" s="78">
        <v>2.9999999999999997E-4</v>
      </c>
      <c r="T35" s="78">
        <v>1.09E-2</v>
      </c>
      <c r="U35" s="78">
        <v>2.3999999999999998E-3</v>
      </c>
    </row>
    <row r="36" spans="2:21">
      <c r="B36" t="s">
        <v>392</v>
      </c>
      <c r="C36" t="s">
        <v>393</v>
      </c>
      <c r="D36" t="s">
        <v>100</v>
      </c>
      <c r="E36" t="s">
        <v>123</v>
      </c>
      <c r="F36" t="s">
        <v>383</v>
      </c>
      <c r="G36" t="s">
        <v>353</v>
      </c>
      <c r="H36" t="s">
        <v>380</v>
      </c>
      <c r="I36" t="s">
        <v>208</v>
      </c>
      <c r="J36"/>
      <c r="K36" s="77">
        <v>1.25</v>
      </c>
      <c r="L36" t="s">
        <v>102</v>
      </c>
      <c r="M36" s="78">
        <v>6.4999999999999997E-3</v>
      </c>
      <c r="N36" s="78">
        <v>2.6499999999999999E-2</v>
      </c>
      <c r="O36" s="77">
        <v>45837.98</v>
      </c>
      <c r="P36" s="77">
        <v>107.94</v>
      </c>
      <c r="Q36" s="77">
        <v>0</v>
      </c>
      <c r="R36" s="77">
        <v>49.477515611999998</v>
      </c>
      <c r="S36" s="78">
        <v>2.0000000000000001E-4</v>
      </c>
      <c r="T36" s="78">
        <v>6.9999999999999999E-4</v>
      </c>
      <c r="U36" s="78">
        <v>1E-4</v>
      </c>
    </row>
    <row r="37" spans="2:21">
      <c r="B37" t="s">
        <v>394</v>
      </c>
      <c r="C37" t="s">
        <v>395</v>
      </c>
      <c r="D37" t="s">
        <v>100</v>
      </c>
      <c r="E37" t="s">
        <v>123</v>
      </c>
      <c r="F37" t="s">
        <v>396</v>
      </c>
      <c r="G37" t="s">
        <v>353</v>
      </c>
      <c r="H37" t="s">
        <v>397</v>
      </c>
      <c r="I37" t="s">
        <v>208</v>
      </c>
      <c r="J37"/>
      <c r="K37" s="77">
        <v>2.5099999999999998</v>
      </c>
      <c r="L37" t="s">
        <v>102</v>
      </c>
      <c r="M37" s="78">
        <v>1.34E-2</v>
      </c>
      <c r="N37" s="78">
        <v>2.4799999999999999E-2</v>
      </c>
      <c r="O37" s="77">
        <v>109758.56</v>
      </c>
      <c r="P37" s="77">
        <v>108.78</v>
      </c>
      <c r="Q37" s="77">
        <v>0</v>
      </c>
      <c r="R37" s="77">
        <v>119.395361568</v>
      </c>
      <c r="S37" s="78">
        <v>2.0000000000000001E-4</v>
      </c>
      <c r="T37" s="78">
        <v>1.6000000000000001E-3</v>
      </c>
      <c r="U37" s="78">
        <v>2.9999999999999997E-4</v>
      </c>
    </row>
    <row r="38" spans="2:21">
      <c r="B38" t="s">
        <v>398</v>
      </c>
      <c r="C38" t="s">
        <v>399</v>
      </c>
      <c r="D38" t="s">
        <v>100</v>
      </c>
      <c r="E38" t="s">
        <v>123</v>
      </c>
      <c r="F38" t="s">
        <v>396</v>
      </c>
      <c r="G38" t="s">
        <v>353</v>
      </c>
      <c r="H38" t="s">
        <v>397</v>
      </c>
      <c r="I38" t="s">
        <v>208</v>
      </c>
      <c r="J38"/>
      <c r="K38" s="77">
        <v>2.2799999999999998</v>
      </c>
      <c r="L38" t="s">
        <v>102</v>
      </c>
      <c r="M38" s="78">
        <v>2E-3</v>
      </c>
      <c r="N38" s="78">
        <v>2.4400000000000002E-2</v>
      </c>
      <c r="O38" s="77">
        <v>235670.62</v>
      </c>
      <c r="P38" s="77">
        <v>104</v>
      </c>
      <c r="Q38" s="77">
        <v>0</v>
      </c>
      <c r="R38" s="77">
        <v>245.09744480000001</v>
      </c>
      <c r="S38" s="78">
        <v>6.9999999999999999E-4</v>
      </c>
      <c r="T38" s="78">
        <v>3.2000000000000002E-3</v>
      </c>
      <c r="U38" s="78">
        <v>6.9999999999999999E-4</v>
      </c>
    </row>
    <row r="39" spans="2:21">
      <c r="B39" t="s">
        <v>400</v>
      </c>
      <c r="C39" t="s">
        <v>401</v>
      </c>
      <c r="D39" t="s">
        <v>100</v>
      </c>
      <c r="E39" t="s">
        <v>123</v>
      </c>
      <c r="F39" t="s">
        <v>396</v>
      </c>
      <c r="G39" t="s">
        <v>353</v>
      </c>
      <c r="H39" t="s">
        <v>397</v>
      </c>
      <c r="I39" t="s">
        <v>208</v>
      </c>
      <c r="J39"/>
      <c r="K39" s="77">
        <v>3.84</v>
      </c>
      <c r="L39" t="s">
        <v>102</v>
      </c>
      <c r="M39" s="78">
        <v>1.8200000000000001E-2</v>
      </c>
      <c r="N39" s="78">
        <v>2.52E-2</v>
      </c>
      <c r="O39" s="77">
        <v>295175.84000000003</v>
      </c>
      <c r="P39" s="77">
        <v>107.89</v>
      </c>
      <c r="Q39" s="77">
        <v>0</v>
      </c>
      <c r="R39" s="77">
        <v>318.46521377599998</v>
      </c>
      <c r="S39" s="78">
        <v>8.0000000000000004E-4</v>
      </c>
      <c r="T39" s="78">
        <v>4.1999999999999997E-3</v>
      </c>
      <c r="U39" s="78">
        <v>8.9999999999999998E-4</v>
      </c>
    </row>
    <row r="40" spans="2:21">
      <c r="B40" t="s">
        <v>402</v>
      </c>
      <c r="C40" t="s">
        <v>403</v>
      </c>
      <c r="D40" t="s">
        <v>100</v>
      </c>
      <c r="E40" t="s">
        <v>123</v>
      </c>
      <c r="F40" t="s">
        <v>404</v>
      </c>
      <c r="G40" t="s">
        <v>353</v>
      </c>
      <c r="H40" t="s">
        <v>397</v>
      </c>
      <c r="I40" t="s">
        <v>208</v>
      </c>
      <c r="J40"/>
      <c r="K40" s="77">
        <v>4.5599999999999996</v>
      </c>
      <c r="L40" t="s">
        <v>102</v>
      </c>
      <c r="M40" s="78">
        <v>5.0000000000000001E-3</v>
      </c>
      <c r="N40" s="78">
        <v>2.8299999999999999E-2</v>
      </c>
      <c r="O40" s="77">
        <v>252263.79</v>
      </c>
      <c r="P40" s="77">
        <v>99.1</v>
      </c>
      <c r="Q40" s="77">
        <v>41.164099999999998</v>
      </c>
      <c r="R40" s="77">
        <v>291.15751589000001</v>
      </c>
      <c r="S40" s="78">
        <v>1E-4</v>
      </c>
      <c r="T40" s="78">
        <v>3.8999999999999998E-3</v>
      </c>
      <c r="U40" s="78">
        <v>8.0000000000000004E-4</v>
      </c>
    </row>
    <row r="41" spans="2:21">
      <c r="B41" t="s">
        <v>405</v>
      </c>
      <c r="C41" t="s">
        <v>406</v>
      </c>
      <c r="D41" t="s">
        <v>100</v>
      </c>
      <c r="E41" t="s">
        <v>123</v>
      </c>
      <c r="F41" t="s">
        <v>404</v>
      </c>
      <c r="G41" t="s">
        <v>353</v>
      </c>
      <c r="H41" t="s">
        <v>397</v>
      </c>
      <c r="I41" t="s">
        <v>208</v>
      </c>
      <c r="J41"/>
      <c r="K41" s="77">
        <v>6.38</v>
      </c>
      <c r="L41" t="s">
        <v>102</v>
      </c>
      <c r="M41" s="78">
        <v>5.8999999999999999E-3</v>
      </c>
      <c r="N41" s="78">
        <v>3.0599999999999999E-2</v>
      </c>
      <c r="O41" s="77">
        <v>748168.58</v>
      </c>
      <c r="P41" s="77">
        <v>91.73</v>
      </c>
      <c r="Q41" s="77">
        <v>2.3691499999999999</v>
      </c>
      <c r="R41" s="77">
        <v>688.66418843400004</v>
      </c>
      <c r="S41" s="78">
        <v>6.9999999999999999E-4</v>
      </c>
      <c r="T41" s="78">
        <v>9.1000000000000004E-3</v>
      </c>
      <c r="U41" s="78">
        <v>2E-3</v>
      </c>
    </row>
    <row r="42" spans="2:21">
      <c r="B42" t="s">
        <v>407</v>
      </c>
      <c r="C42" t="s">
        <v>408</v>
      </c>
      <c r="D42" t="s">
        <v>100</v>
      </c>
      <c r="E42" t="s">
        <v>123</v>
      </c>
      <c r="F42" t="s">
        <v>404</v>
      </c>
      <c r="G42" t="s">
        <v>353</v>
      </c>
      <c r="H42" t="s">
        <v>397</v>
      </c>
      <c r="I42" t="s">
        <v>208</v>
      </c>
      <c r="J42"/>
      <c r="K42" s="77">
        <v>1.68</v>
      </c>
      <c r="L42" t="s">
        <v>102</v>
      </c>
      <c r="M42" s="78">
        <v>4.7500000000000001E-2</v>
      </c>
      <c r="N42" s="78">
        <v>2.8500000000000001E-2</v>
      </c>
      <c r="O42" s="77">
        <v>114976.23</v>
      </c>
      <c r="P42" s="77">
        <v>139.94</v>
      </c>
      <c r="Q42" s="77">
        <v>0</v>
      </c>
      <c r="R42" s="77">
        <v>160.897736262</v>
      </c>
      <c r="S42" s="78">
        <v>1E-4</v>
      </c>
      <c r="T42" s="78">
        <v>2.0999999999999999E-3</v>
      </c>
      <c r="U42" s="78">
        <v>5.0000000000000001E-4</v>
      </c>
    </row>
    <row r="43" spans="2:21">
      <c r="B43" t="s">
        <v>409</v>
      </c>
      <c r="C43" t="s">
        <v>410</v>
      </c>
      <c r="D43" t="s">
        <v>100</v>
      </c>
      <c r="E43" t="s">
        <v>123</v>
      </c>
      <c r="F43" t="s">
        <v>411</v>
      </c>
      <c r="G43" t="s">
        <v>353</v>
      </c>
      <c r="H43" t="s">
        <v>397</v>
      </c>
      <c r="I43" t="s">
        <v>208</v>
      </c>
      <c r="J43"/>
      <c r="K43" s="77">
        <v>6.67</v>
      </c>
      <c r="L43" t="s">
        <v>102</v>
      </c>
      <c r="M43" s="78">
        <v>3.5000000000000001E-3</v>
      </c>
      <c r="N43" s="78">
        <v>2.9899999999999999E-2</v>
      </c>
      <c r="O43" s="77">
        <v>1278593.3500000001</v>
      </c>
      <c r="P43" s="77">
        <v>90.55</v>
      </c>
      <c r="Q43" s="77">
        <v>0</v>
      </c>
      <c r="R43" s="77">
        <v>1157.7662784250001</v>
      </c>
      <c r="S43" s="78">
        <v>4.0000000000000002E-4</v>
      </c>
      <c r="T43" s="78">
        <v>1.5299999999999999E-2</v>
      </c>
      <c r="U43" s="78">
        <v>3.3E-3</v>
      </c>
    </row>
    <row r="44" spans="2:21">
      <c r="B44" t="s">
        <v>412</v>
      </c>
      <c r="C44" t="s">
        <v>413</v>
      </c>
      <c r="D44" t="s">
        <v>100</v>
      </c>
      <c r="E44" t="s">
        <v>123</v>
      </c>
      <c r="F44" t="s">
        <v>411</v>
      </c>
      <c r="G44" t="s">
        <v>353</v>
      </c>
      <c r="H44" t="s">
        <v>397</v>
      </c>
      <c r="I44" t="s">
        <v>208</v>
      </c>
      <c r="J44"/>
      <c r="K44" s="77">
        <v>2.77</v>
      </c>
      <c r="L44" t="s">
        <v>102</v>
      </c>
      <c r="M44" s="78">
        <v>2.4E-2</v>
      </c>
      <c r="N44" s="78">
        <v>2.53E-2</v>
      </c>
      <c r="O44" s="77">
        <v>18388.62</v>
      </c>
      <c r="P44" s="77">
        <v>111.43</v>
      </c>
      <c r="Q44" s="77">
        <v>0</v>
      </c>
      <c r="R44" s="77">
        <v>20.490439265999999</v>
      </c>
      <c r="S44" s="78">
        <v>0</v>
      </c>
      <c r="T44" s="78">
        <v>2.9999999999999997E-4</v>
      </c>
      <c r="U44" s="78">
        <v>1E-4</v>
      </c>
    </row>
    <row r="45" spans="2:21">
      <c r="B45" t="s">
        <v>414</v>
      </c>
      <c r="C45" t="s">
        <v>415</v>
      </c>
      <c r="D45" t="s">
        <v>100</v>
      </c>
      <c r="E45" t="s">
        <v>123</v>
      </c>
      <c r="F45" t="s">
        <v>411</v>
      </c>
      <c r="G45" t="s">
        <v>353</v>
      </c>
      <c r="H45" t="s">
        <v>397</v>
      </c>
      <c r="I45" t="s">
        <v>208</v>
      </c>
      <c r="J45"/>
      <c r="K45" s="77">
        <v>4.13</v>
      </c>
      <c r="L45" t="s">
        <v>102</v>
      </c>
      <c r="M45" s="78">
        <v>2.5999999999999999E-2</v>
      </c>
      <c r="N45" s="78">
        <v>2.6100000000000002E-2</v>
      </c>
      <c r="O45" s="77">
        <v>267967.77</v>
      </c>
      <c r="P45" s="77">
        <v>111.02</v>
      </c>
      <c r="Q45" s="77">
        <v>18.933800000000002</v>
      </c>
      <c r="R45" s="77">
        <v>316.431618254</v>
      </c>
      <c r="S45" s="78">
        <v>5.0000000000000001E-4</v>
      </c>
      <c r="T45" s="78">
        <v>4.1999999999999997E-3</v>
      </c>
      <c r="U45" s="78">
        <v>8.9999999999999998E-4</v>
      </c>
    </row>
    <row r="46" spans="2:21">
      <c r="B46" t="s">
        <v>416</v>
      </c>
      <c r="C46" t="s">
        <v>417</v>
      </c>
      <c r="D46" t="s">
        <v>100</v>
      </c>
      <c r="E46" t="s">
        <v>123</v>
      </c>
      <c r="F46" t="s">
        <v>411</v>
      </c>
      <c r="G46" t="s">
        <v>353</v>
      </c>
      <c r="H46" t="s">
        <v>397</v>
      </c>
      <c r="I46" t="s">
        <v>208</v>
      </c>
      <c r="J46"/>
      <c r="K46" s="77">
        <v>4.34</v>
      </c>
      <c r="L46" t="s">
        <v>102</v>
      </c>
      <c r="M46" s="78">
        <v>2.81E-2</v>
      </c>
      <c r="N46" s="78">
        <v>2.7400000000000001E-2</v>
      </c>
      <c r="O46" s="77">
        <v>78743.91</v>
      </c>
      <c r="P46" s="77">
        <v>112.17</v>
      </c>
      <c r="Q46" s="77">
        <v>1.23674</v>
      </c>
      <c r="R46" s="77">
        <v>89.563783846999996</v>
      </c>
      <c r="S46" s="78">
        <v>1E-4</v>
      </c>
      <c r="T46" s="78">
        <v>1.1999999999999999E-3</v>
      </c>
      <c r="U46" s="78">
        <v>2.9999999999999997E-4</v>
      </c>
    </row>
    <row r="47" spans="2:21">
      <c r="B47" t="s">
        <v>418</v>
      </c>
      <c r="C47" t="s">
        <v>419</v>
      </c>
      <c r="D47" t="s">
        <v>100</v>
      </c>
      <c r="E47" t="s">
        <v>123</v>
      </c>
      <c r="F47" t="s">
        <v>411</v>
      </c>
      <c r="G47" t="s">
        <v>353</v>
      </c>
      <c r="H47" t="s">
        <v>397</v>
      </c>
      <c r="I47" t="s">
        <v>208</v>
      </c>
      <c r="J47"/>
      <c r="K47" s="77">
        <v>2.86</v>
      </c>
      <c r="L47" t="s">
        <v>102</v>
      </c>
      <c r="M47" s="78">
        <v>3.6999999999999998E-2</v>
      </c>
      <c r="N47" s="78">
        <v>2.6499999999999999E-2</v>
      </c>
      <c r="O47" s="77">
        <v>20415.13</v>
      </c>
      <c r="P47" s="77">
        <v>113.91</v>
      </c>
      <c r="Q47" s="77">
        <v>5.0150899999999998</v>
      </c>
      <c r="R47" s="77">
        <v>28.269964583</v>
      </c>
      <c r="S47" s="78">
        <v>1E-4</v>
      </c>
      <c r="T47" s="78">
        <v>4.0000000000000002E-4</v>
      </c>
      <c r="U47" s="78">
        <v>1E-4</v>
      </c>
    </row>
    <row r="48" spans="2:21">
      <c r="B48" t="s">
        <v>420</v>
      </c>
      <c r="C48" t="s">
        <v>421</v>
      </c>
      <c r="D48" t="s">
        <v>100</v>
      </c>
      <c r="E48" t="s">
        <v>123</v>
      </c>
      <c r="F48" t="s">
        <v>422</v>
      </c>
      <c r="G48" t="s">
        <v>353</v>
      </c>
      <c r="H48" t="s">
        <v>397</v>
      </c>
      <c r="I48" t="s">
        <v>208</v>
      </c>
      <c r="J48"/>
      <c r="K48" s="77">
        <v>4.68</v>
      </c>
      <c r="L48" t="s">
        <v>102</v>
      </c>
      <c r="M48" s="78">
        <v>6.4999999999999997E-3</v>
      </c>
      <c r="N48" s="78">
        <v>2.4799999999999999E-2</v>
      </c>
      <c r="O48" s="77">
        <v>248059.33</v>
      </c>
      <c r="P48" s="77">
        <v>101.31</v>
      </c>
      <c r="Q48" s="77">
        <v>3.83867</v>
      </c>
      <c r="R48" s="77">
        <v>255.14757722300001</v>
      </c>
      <c r="S48" s="78">
        <v>5.0000000000000001E-4</v>
      </c>
      <c r="T48" s="78">
        <v>3.3999999999999998E-3</v>
      </c>
      <c r="U48" s="78">
        <v>6.9999999999999999E-4</v>
      </c>
    </row>
    <row r="49" spans="2:21">
      <c r="B49" t="s">
        <v>423</v>
      </c>
      <c r="C49" t="s">
        <v>424</v>
      </c>
      <c r="D49" t="s">
        <v>100</v>
      </c>
      <c r="E49" t="s">
        <v>123</v>
      </c>
      <c r="F49" t="s">
        <v>422</v>
      </c>
      <c r="G49" t="s">
        <v>353</v>
      </c>
      <c r="H49" t="s">
        <v>397</v>
      </c>
      <c r="I49" t="s">
        <v>208</v>
      </c>
      <c r="J49"/>
      <c r="K49" s="77">
        <v>5.42</v>
      </c>
      <c r="L49" t="s">
        <v>102</v>
      </c>
      <c r="M49" s="78">
        <v>1.43E-2</v>
      </c>
      <c r="N49" s="78">
        <v>2.81E-2</v>
      </c>
      <c r="O49" s="77">
        <v>3987.33</v>
      </c>
      <c r="P49" s="77">
        <v>102.63</v>
      </c>
      <c r="Q49" s="77">
        <v>7.868E-2</v>
      </c>
      <c r="R49" s="77">
        <v>4.1708767790000003</v>
      </c>
      <c r="S49" s="78">
        <v>0</v>
      </c>
      <c r="T49" s="78">
        <v>1E-4</v>
      </c>
      <c r="U49" s="78">
        <v>0</v>
      </c>
    </row>
    <row r="50" spans="2:21">
      <c r="B50" t="s">
        <v>425</v>
      </c>
      <c r="C50" t="s">
        <v>426</v>
      </c>
      <c r="D50" t="s">
        <v>100</v>
      </c>
      <c r="E50" t="s">
        <v>123</v>
      </c>
      <c r="F50" t="s">
        <v>422</v>
      </c>
      <c r="G50" t="s">
        <v>353</v>
      </c>
      <c r="H50" t="s">
        <v>397</v>
      </c>
      <c r="I50" t="s">
        <v>208</v>
      </c>
      <c r="J50"/>
      <c r="K50" s="77">
        <v>7.01</v>
      </c>
      <c r="L50" t="s">
        <v>102</v>
      </c>
      <c r="M50" s="78">
        <v>3.61E-2</v>
      </c>
      <c r="N50" s="78">
        <v>3.15E-2</v>
      </c>
      <c r="O50" s="77">
        <v>378660.38</v>
      </c>
      <c r="P50" s="77">
        <v>104.74</v>
      </c>
      <c r="Q50" s="77">
        <v>3.6442700000000001</v>
      </c>
      <c r="R50" s="77">
        <v>400.25315201199999</v>
      </c>
      <c r="S50" s="78">
        <v>8.0000000000000004E-4</v>
      </c>
      <c r="T50" s="78">
        <v>5.3E-3</v>
      </c>
      <c r="U50" s="78">
        <v>1.1999999999999999E-3</v>
      </c>
    </row>
    <row r="51" spans="2:21">
      <c r="B51" t="s">
        <v>427</v>
      </c>
      <c r="C51" t="s">
        <v>428</v>
      </c>
      <c r="D51" t="s">
        <v>100</v>
      </c>
      <c r="E51" t="s">
        <v>123</v>
      </c>
      <c r="F51" t="s">
        <v>422</v>
      </c>
      <c r="G51" t="s">
        <v>353</v>
      </c>
      <c r="H51" t="s">
        <v>397</v>
      </c>
      <c r="I51" t="s">
        <v>208</v>
      </c>
      <c r="J51"/>
      <c r="K51" s="77">
        <v>0.28000000000000003</v>
      </c>
      <c r="L51" t="s">
        <v>102</v>
      </c>
      <c r="M51" s="78">
        <v>4.9000000000000002E-2</v>
      </c>
      <c r="N51" s="78">
        <v>3.1199999999999999E-2</v>
      </c>
      <c r="O51" s="77">
        <v>56541.22</v>
      </c>
      <c r="P51" s="77">
        <v>115.64</v>
      </c>
      <c r="Q51" s="77">
        <v>0</v>
      </c>
      <c r="R51" s="77">
        <v>65.384266808000007</v>
      </c>
      <c r="S51" s="78">
        <v>4.0000000000000002E-4</v>
      </c>
      <c r="T51" s="78">
        <v>8.9999999999999998E-4</v>
      </c>
      <c r="U51" s="78">
        <v>2.0000000000000001E-4</v>
      </c>
    </row>
    <row r="52" spans="2:21">
      <c r="B52" t="s">
        <v>429</v>
      </c>
      <c r="C52" t="s">
        <v>430</v>
      </c>
      <c r="D52" t="s">
        <v>100</v>
      </c>
      <c r="E52" t="s">
        <v>123</v>
      </c>
      <c r="F52" t="s">
        <v>422</v>
      </c>
      <c r="G52" t="s">
        <v>353</v>
      </c>
      <c r="H52" t="s">
        <v>397</v>
      </c>
      <c r="I52" t="s">
        <v>208</v>
      </c>
      <c r="J52"/>
      <c r="K52" s="77">
        <v>1.97</v>
      </c>
      <c r="L52" t="s">
        <v>102</v>
      </c>
      <c r="M52" s="78">
        <v>1.7600000000000001E-2</v>
      </c>
      <c r="N52" s="78">
        <v>2.4799999999999999E-2</v>
      </c>
      <c r="O52" s="77">
        <v>371015.54</v>
      </c>
      <c r="P52" s="77">
        <v>110.64</v>
      </c>
      <c r="Q52" s="77">
        <v>8.6656399999999998</v>
      </c>
      <c r="R52" s="77">
        <v>419.15723345599997</v>
      </c>
      <c r="S52" s="78">
        <v>2.9999999999999997E-4</v>
      </c>
      <c r="T52" s="78">
        <v>5.4999999999999997E-3</v>
      </c>
      <c r="U52" s="78">
        <v>1.1999999999999999E-3</v>
      </c>
    </row>
    <row r="53" spans="2:21">
      <c r="B53" t="s">
        <v>431</v>
      </c>
      <c r="C53" t="s">
        <v>432</v>
      </c>
      <c r="D53" t="s">
        <v>100</v>
      </c>
      <c r="E53" t="s">
        <v>123</v>
      </c>
      <c r="F53" t="s">
        <v>422</v>
      </c>
      <c r="G53" t="s">
        <v>353</v>
      </c>
      <c r="H53" t="s">
        <v>397</v>
      </c>
      <c r="I53" t="s">
        <v>208</v>
      </c>
      <c r="J53"/>
      <c r="K53" s="77">
        <v>2.66</v>
      </c>
      <c r="L53" t="s">
        <v>102</v>
      </c>
      <c r="M53" s="78">
        <v>2.1499999999999998E-2</v>
      </c>
      <c r="N53" s="78">
        <v>2.4899999999999999E-2</v>
      </c>
      <c r="O53" s="77">
        <v>516121.76</v>
      </c>
      <c r="P53" s="77">
        <v>111.92</v>
      </c>
      <c r="Q53" s="77">
        <v>0</v>
      </c>
      <c r="R53" s="77">
        <v>577.64347379200001</v>
      </c>
      <c r="S53" s="78">
        <v>4.0000000000000002E-4</v>
      </c>
      <c r="T53" s="78">
        <v>7.6E-3</v>
      </c>
      <c r="U53" s="78">
        <v>1.6999999999999999E-3</v>
      </c>
    </row>
    <row r="54" spans="2:21">
      <c r="B54" t="s">
        <v>433</v>
      </c>
      <c r="C54" t="s">
        <v>434</v>
      </c>
      <c r="D54" t="s">
        <v>100</v>
      </c>
      <c r="E54" t="s">
        <v>123</v>
      </c>
      <c r="F54" t="s">
        <v>422</v>
      </c>
      <c r="G54" t="s">
        <v>353</v>
      </c>
      <c r="H54" t="s">
        <v>397</v>
      </c>
      <c r="I54" t="s">
        <v>208</v>
      </c>
      <c r="J54"/>
      <c r="K54" s="77">
        <v>4.49</v>
      </c>
      <c r="L54" t="s">
        <v>102</v>
      </c>
      <c r="M54" s="78">
        <v>2.2499999999999999E-2</v>
      </c>
      <c r="N54" s="78">
        <v>2.7199999999999998E-2</v>
      </c>
      <c r="O54" s="77">
        <v>690083.61</v>
      </c>
      <c r="P54" s="77">
        <v>109.63</v>
      </c>
      <c r="Q54" s="77">
        <v>59.393189999999997</v>
      </c>
      <c r="R54" s="77">
        <v>815.93185164299996</v>
      </c>
      <c r="S54" s="78">
        <v>6.9999999999999999E-4</v>
      </c>
      <c r="T54" s="78">
        <v>1.0800000000000001E-2</v>
      </c>
      <c r="U54" s="78">
        <v>2.3999999999999998E-3</v>
      </c>
    </row>
    <row r="55" spans="2:21">
      <c r="B55" t="s">
        <v>435</v>
      </c>
      <c r="C55" t="s">
        <v>436</v>
      </c>
      <c r="D55" t="s">
        <v>100</v>
      </c>
      <c r="E55" t="s">
        <v>123</v>
      </c>
      <c r="F55" t="s">
        <v>422</v>
      </c>
      <c r="G55" t="s">
        <v>353</v>
      </c>
      <c r="H55" t="s">
        <v>397</v>
      </c>
      <c r="I55" t="s">
        <v>208</v>
      </c>
      <c r="J55"/>
      <c r="K55" s="77">
        <v>6.26</v>
      </c>
      <c r="L55" t="s">
        <v>102</v>
      </c>
      <c r="M55" s="78">
        <v>2.5000000000000001E-3</v>
      </c>
      <c r="N55" s="78">
        <v>2.7199999999999998E-2</v>
      </c>
      <c r="O55" s="77">
        <v>582301.18000000005</v>
      </c>
      <c r="P55" s="77">
        <v>92.99</v>
      </c>
      <c r="Q55" s="77">
        <v>14.52778</v>
      </c>
      <c r="R55" s="77">
        <v>556.00964728199995</v>
      </c>
      <c r="S55" s="78">
        <v>4.0000000000000002E-4</v>
      </c>
      <c r="T55" s="78">
        <v>7.4000000000000003E-3</v>
      </c>
      <c r="U55" s="78">
        <v>1.6000000000000001E-3</v>
      </c>
    </row>
    <row r="56" spans="2:21">
      <c r="B56" t="s">
        <v>437</v>
      </c>
      <c r="C56" t="s">
        <v>438</v>
      </c>
      <c r="D56" t="s">
        <v>100</v>
      </c>
      <c r="E56" t="s">
        <v>123</v>
      </c>
      <c r="F56" t="s">
        <v>422</v>
      </c>
      <c r="G56" t="s">
        <v>353</v>
      </c>
      <c r="H56" t="s">
        <v>397</v>
      </c>
      <c r="I56" t="s">
        <v>208</v>
      </c>
      <c r="J56"/>
      <c r="K56" s="77">
        <v>3.44</v>
      </c>
      <c r="L56" t="s">
        <v>102</v>
      </c>
      <c r="M56" s="78">
        <v>2.35E-2</v>
      </c>
      <c r="N56" s="78">
        <v>2.47E-2</v>
      </c>
      <c r="O56" s="77">
        <v>495258.87</v>
      </c>
      <c r="P56" s="77">
        <v>112.01</v>
      </c>
      <c r="Q56" s="77">
        <v>0</v>
      </c>
      <c r="R56" s="77">
        <v>554.73946028700004</v>
      </c>
      <c r="S56" s="78">
        <v>6.9999999999999999E-4</v>
      </c>
      <c r="T56" s="78">
        <v>7.3000000000000001E-3</v>
      </c>
      <c r="U56" s="78">
        <v>1.6000000000000001E-3</v>
      </c>
    </row>
    <row r="57" spans="2:21">
      <c r="B57" t="s">
        <v>439</v>
      </c>
      <c r="C57" t="s">
        <v>440</v>
      </c>
      <c r="D57" t="s">
        <v>100</v>
      </c>
      <c r="E57" t="s">
        <v>123</v>
      </c>
      <c r="F57" t="s">
        <v>441</v>
      </c>
      <c r="G57" t="s">
        <v>353</v>
      </c>
      <c r="H57" t="s">
        <v>397</v>
      </c>
      <c r="I57" t="s">
        <v>208</v>
      </c>
      <c r="J57"/>
      <c r="K57" s="77">
        <v>3.23</v>
      </c>
      <c r="L57" t="s">
        <v>102</v>
      </c>
      <c r="M57" s="78">
        <v>1.4200000000000001E-2</v>
      </c>
      <c r="N57" s="78">
        <v>2.6800000000000001E-2</v>
      </c>
      <c r="O57" s="77">
        <v>213935.1</v>
      </c>
      <c r="P57" s="77">
        <v>106.38</v>
      </c>
      <c r="Q57" s="77">
        <v>0</v>
      </c>
      <c r="R57" s="77">
        <v>227.58415937999999</v>
      </c>
      <c r="S57" s="78">
        <v>2.0000000000000001E-4</v>
      </c>
      <c r="T57" s="78">
        <v>3.0000000000000001E-3</v>
      </c>
      <c r="U57" s="78">
        <v>6.9999999999999999E-4</v>
      </c>
    </row>
    <row r="58" spans="2:21">
      <c r="B58" t="s">
        <v>442</v>
      </c>
      <c r="C58" t="s">
        <v>443</v>
      </c>
      <c r="D58" t="s">
        <v>100</v>
      </c>
      <c r="E58" t="s">
        <v>123</v>
      </c>
      <c r="F58" t="s">
        <v>444</v>
      </c>
      <c r="G58" t="s">
        <v>353</v>
      </c>
      <c r="H58" t="s">
        <v>397</v>
      </c>
      <c r="I58" t="s">
        <v>208</v>
      </c>
      <c r="J58"/>
      <c r="K58" s="77">
        <v>0.71</v>
      </c>
      <c r="L58" t="s">
        <v>102</v>
      </c>
      <c r="M58" s="78">
        <v>0.04</v>
      </c>
      <c r="N58" s="78">
        <v>2.8400000000000002E-2</v>
      </c>
      <c r="O58" s="77">
        <v>14118.2</v>
      </c>
      <c r="P58" s="77">
        <v>112.36</v>
      </c>
      <c r="Q58" s="77">
        <v>0</v>
      </c>
      <c r="R58" s="77">
        <v>15.86320952</v>
      </c>
      <c r="S58" s="78">
        <v>1E-4</v>
      </c>
      <c r="T58" s="78">
        <v>2.0000000000000001E-4</v>
      </c>
      <c r="U58" s="78">
        <v>0</v>
      </c>
    </row>
    <row r="59" spans="2:21">
      <c r="B59" t="s">
        <v>445</v>
      </c>
      <c r="C59" t="s">
        <v>446</v>
      </c>
      <c r="D59" t="s">
        <v>100</v>
      </c>
      <c r="E59" t="s">
        <v>123</v>
      </c>
      <c r="F59" t="s">
        <v>444</v>
      </c>
      <c r="G59" t="s">
        <v>353</v>
      </c>
      <c r="H59" t="s">
        <v>397</v>
      </c>
      <c r="I59" t="s">
        <v>208</v>
      </c>
      <c r="J59"/>
      <c r="K59" s="77">
        <v>4.42</v>
      </c>
      <c r="L59" t="s">
        <v>102</v>
      </c>
      <c r="M59" s="78">
        <v>3.5000000000000003E-2</v>
      </c>
      <c r="N59" s="78">
        <v>2.69E-2</v>
      </c>
      <c r="O59" s="77">
        <v>164259.10999999999</v>
      </c>
      <c r="P59" s="77">
        <v>117.45</v>
      </c>
      <c r="Q59" s="77">
        <v>0</v>
      </c>
      <c r="R59" s="77">
        <v>192.92232469499999</v>
      </c>
      <c r="S59" s="78">
        <v>2.0000000000000001E-4</v>
      </c>
      <c r="T59" s="78">
        <v>2.5999999999999999E-3</v>
      </c>
      <c r="U59" s="78">
        <v>5.9999999999999995E-4</v>
      </c>
    </row>
    <row r="60" spans="2:21">
      <c r="B60" t="s">
        <v>447</v>
      </c>
      <c r="C60" t="s">
        <v>448</v>
      </c>
      <c r="D60" t="s">
        <v>100</v>
      </c>
      <c r="E60" t="s">
        <v>123</v>
      </c>
      <c r="F60" t="s">
        <v>444</v>
      </c>
      <c r="G60" t="s">
        <v>353</v>
      </c>
      <c r="H60" t="s">
        <v>397</v>
      </c>
      <c r="I60" t="s">
        <v>208</v>
      </c>
      <c r="J60"/>
      <c r="K60" s="77">
        <v>6.7</v>
      </c>
      <c r="L60" t="s">
        <v>102</v>
      </c>
      <c r="M60" s="78">
        <v>2.5000000000000001E-2</v>
      </c>
      <c r="N60" s="78">
        <v>2.8000000000000001E-2</v>
      </c>
      <c r="O60" s="77">
        <v>297258.32</v>
      </c>
      <c r="P60" s="77">
        <v>109.15</v>
      </c>
      <c r="Q60" s="77">
        <v>0</v>
      </c>
      <c r="R60" s="77">
        <v>324.45745627999997</v>
      </c>
      <c r="S60" s="78">
        <v>5.0000000000000001E-4</v>
      </c>
      <c r="T60" s="78">
        <v>4.3E-3</v>
      </c>
      <c r="U60" s="78">
        <v>8.9999999999999998E-4</v>
      </c>
    </row>
    <row r="61" spans="2:21">
      <c r="B61" t="s">
        <v>449</v>
      </c>
      <c r="C61" t="s">
        <v>450</v>
      </c>
      <c r="D61" t="s">
        <v>100</v>
      </c>
      <c r="E61" t="s">
        <v>123</v>
      </c>
      <c r="F61" t="s">
        <v>444</v>
      </c>
      <c r="G61" t="s">
        <v>353</v>
      </c>
      <c r="H61" t="s">
        <v>397</v>
      </c>
      <c r="I61" t="s">
        <v>208</v>
      </c>
      <c r="J61"/>
      <c r="K61" s="77">
        <v>3.05</v>
      </c>
      <c r="L61" t="s">
        <v>102</v>
      </c>
      <c r="M61" s="78">
        <v>0.04</v>
      </c>
      <c r="N61" s="78">
        <v>2.53E-2</v>
      </c>
      <c r="O61" s="77">
        <v>535505.32999999996</v>
      </c>
      <c r="P61" s="77">
        <v>117.41</v>
      </c>
      <c r="Q61" s="77">
        <v>0</v>
      </c>
      <c r="R61" s="77">
        <v>628.73680795300004</v>
      </c>
      <c r="S61" s="78">
        <v>5.9999999999999995E-4</v>
      </c>
      <c r="T61" s="78">
        <v>8.3000000000000001E-3</v>
      </c>
      <c r="U61" s="78">
        <v>1.8E-3</v>
      </c>
    </row>
    <row r="62" spans="2:21">
      <c r="B62" t="s">
        <v>451</v>
      </c>
      <c r="C62" t="s">
        <v>452</v>
      </c>
      <c r="D62" t="s">
        <v>100</v>
      </c>
      <c r="E62" t="s">
        <v>123</v>
      </c>
      <c r="F62" t="s">
        <v>453</v>
      </c>
      <c r="G62" t="s">
        <v>353</v>
      </c>
      <c r="H62" t="s">
        <v>397</v>
      </c>
      <c r="I62" t="s">
        <v>208</v>
      </c>
      <c r="J62"/>
      <c r="K62" s="77">
        <v>2.87</v>
      </c>
      <c r="L62" t="s">
        <v>102</v>
      </c>
      <c r="M62" s="78">
        <v>2.3400000000000001E-2</v>
      </c>
      <c r="N62" s="78">
        <v>2.7300000000000001E-2</v>
      </c>
      <c r="O62" s="77">
        <v>388727.1</v>
      </c>
      <c r="P62" s="77">
        <v>109.87</v>
      </c>
      <c r="Q62" s="77">
        <v>0</v>
      </c>
      <c r="R62" s="77">
        <v>427.09446477</v>
      </c>
      <c r="S62" s="78">
        <v>2.0000000000000001E-4</v>
      </c>
      <c r="T62" s="78">
        <v>5.7000000000000002E-3</v>
      </c>
      <c r="U62" s="78">
        <v>1.1999999999999999E-3</v>
      </c>
    </row>
    <row r="63" spans="2:21">
      <c r="B63" t="s">
        <v>454</v>
      </c>
      <c r="C63" t="s">
        <v>455</v>
      </c>
      <c r="D63" t="s">
        <v>100</v>
      </c>
      <c r="E63" t="s">
        <v>123</v>
      </c>
      <c r="F63" t="s">
        <v>456</v>
      </c>
      <c r="G63" t="s">
        <v>353</v>
      </c>
      <c r="H63" t="s">
        <v>397</v>
      </c>
      <c r="I63" t="s">
        <v>208</v>
      </c>
      <c r="J63"/>
      <c r="K63" s="77">
        <v>2.78</v>
      </c>
      <c r="L63" t="s">
        <v>102</v>
      </c>
      <c r="M63" s="78">
        <v>3.2000000000000001E-2</v>
      </c>
      <c r="N63" s="78">
        <v>2.6200000000000001E-2</v>
      </c>
      <c r="O63" s="77">
        <v>464542.79</v>
      </c>
      <c r="P63" s="77">
        <v>111.95</v>
      </c>
      <c r="Q63" s="77">
        <v>148.50138999999999</v>
      </c>
      <c r="R63" s="77">
        <v>668.55704340499994</v>
      </c>
      <c r="S63" s="78">
        <v>2.9999999999999997E-4</v>
      </c>
      <c r="T63" s="78">
        <v>8.8000000000000005E-3</v>
      </c>
      <c r="U63" s="78">
        <v>1.9E-3</v>
      </c>
    </row>
    <row r="64" spans="2:21">
      <c r="B64" t="s">
        <v>457</v>
      </c>
      <c r="C64" t="s">
        <v>458</v>
      </c>
      <c r="D64" t="s">
        <v>100</v>
      </c>
      <c r="E64" t="s">
        <v>123</v>
      </c>
      <c r="F64" t="s">
        <v>456</v>
      </c>
      <c r="G64" t="s">
        <v>353</v>
      </c>
      <c r="H64" t="s">
        <v>397</v>
      </c>
      <c r="I64" t="s">
        <v>208</v>
      </c>
      <c r="J64"/>
      <c r="K64" s="77">
        <v>4.5</v>
      </c>
      <c r="L64" t="s">
        <v>102</v>
      </c>
      <c r="M64" s="78">
        <v>1.14E-2</v>
      </c>
      <c r="N64" s="78">
        <v>2.7900000000000001E-2</v>
      </c>
      <c r="O64" s="77">
        <v>505900.27</v>
      </c>
      <c r="P64" s="77">
        <v>102</v>
      </c>
      <c r="Q64" s="77">
        <v>0</v>
      </c>
      <c r="R64" s="77">
        <v>516.01827539999999</v>
      </c>
      <c r="S64" s="78">
        <v>2.0000000000000001E-4</v>
      </c>
      <c r="T64" s="78">
        <v>6.7999999999999996E-3</v>
      </c>
      <c r="U64" s="78">
        <v>1.5E-3</v>
      </c>
    </row>
    <row r="65" spans="2:21">
      <c r="B65" t="s">
        <v>459</v>
      </c>
      <c r="C65" t="s">
        <v>460</v>
      </c>
      <c r="D65" t="s">
        <v>100</v>
      </c>
      <c r="E65" t="s">
        <v>123</v>
      </c>
      <c r="F65" t="s">
        <v>456</v>
      </c>
      <c r="G65" t="s">
        <v>353</v>
      </c>
      <c r="H65" t="s">
        <v>397</v>
      </c>
      <c r="I65" t="s">
        <v>208</v>
      </c>
      <c r="J65"/>
      <c r="K65" s="77">
        <v>6.76</v>
      </c>
      <c r="L65" t="s">
        <v>102</v>
      </c>
      <c r="M65" s="78">
        <v>9.1999999999999998E-3</v>
      </c>
      <c r="N65" s="78">
        <v>2.93E-2</v>
      </c>
      <c r="O65" s="77">
        <v>720951.38</v>
      </c>
      <c r="P65" s="77">
        <v>97.25</v>
      </c>
      <c r="Q65" s="77">
        <v>0</v>
      </c>
      <c r="R65" s="77">
        <v>701.12521704999995</v>
      </c>
      <c r="S65" s="78">
        <v>4.0000000000000002E-4</v>
      </c>
      <c r="T65" s="78">
        <v>9.2999999999999992E-3</v>
      </c>
      <c r="U65" s="78">
        <v>2E-3</v>
      </c>
    </row>
    <row r="66" spans="2:21">
      <c r="B66" t="s">
        <v>461</v>
      </c>
      <c r="C66" t="s">
        <v>462</v>
      </c>
      <c r="D66" t="s">
        <v>100</v>
      </c>
      <c r="E66" t="s">
        <v>123</v>
      </c>
      <c r="F66" t="s">
        <v>453</v>
      </c>
      <c r="G66" t="s">
        <v>353</v>
      </c>
      <c r="H66" t="s">
        <v>397</v>
      </c>
      <c r="I66" t="s">
        <v>208</v>
      </c>
      <c r="J66"/>
      <c r="K66" s="77">
        <v>5.7</v>
      </c>
      <c r="L66" t="s">
        <v>102</v>
      </c>
      <c r="M66" s="78">
        <v>6.4999999999999997E-3</v>
      </c>
      <c r="N66" s="78">
        <v>2.8199999999999999E-2</v>
      </c>
      <c r="O66" s="77">
        <v>1095880.99</v>
      </c>
      <c r="P66" s="77">
        <v>97.17</v>
      </c>
      <c r="Q66" s="77">
        <v>0</v>
      </c>
      <c r="R66" s="77">
        <v>1064.8675579830001</v>
      </c>
      <c r="S66" s="78">
        <v>5.0000000000000001E-4</v>
      </c>
      <c r="T66" s="78">
        <v>1.41E-2</v>
      </c>
      <c r="U66" s="78">
        <v>3.0999999999999999E-3</v>
      </c>
    </row>
    <row r="67" spans="2:21">
      <c r="B67" t="s">
        <v>463</v>
      </c>
      <c r="C67" t="s">
        <v>464</v>
      </c>
      <c r="D67" t="s">
        <v>100</v>
      </c>
      <c r="E67" t="s">
        <v>123</v>
      </c>
      <c r="F67" t="s">
        <v>453</v>
      </c>
      <c r="G67" t="s">
        <v>353</v>
      </c>
      <c r="H67" t="s">
        <v>397</v>
      </c>
      <c r="I67" t="s">
        <v>208</v>
      </c>
      <c r="J67"/>
      <c r="K67" s="77">
        <v>9.1</v>
      </c>
      <c r="L67" t="s">
        <v>102</v>
      </c>
      <c r="M67" s="78">
        <v>2.64E-2</v>
      </c>
      <c r="N67" s="78">
        <v>2.7900000000000001E-2</v>
      </c>
      <c r="O67" s="77">
        <v>44755.51</v>
      </c>
      <c r="P67" s="77">
        <v>100.11</v>
      </c>
      <c r="Q67" s="77">
        <v>0</v>
      </c>
      <c r="R67" s="77">
        <v>44.804741061000001</v>
      </c>
      <c r="S67" s="78">
        <v>1E-4</v>
      </c>
      <c r="T67" s="78">
        <v>5.9999999999999995E-4</v>
      </c>
      <c r="U67" s="78">
        <v>1E-4</v>
      </c>
    </row>
    <row r="68" spans="2:21">
      <c r="B68" t="s">
        <v>465</v>
      </c>
      <c r="C68" t="s">
        <v>466</v>
      </c>
      <c r="D68" t="s">
        <v>100</v>
      </c>
      <c r="E68" t="s">
        <v>123</v>
      </c>
      <c r="F68" t="s">
        <v>467</v>
      </c>
      <c r="G68" t="s">
        <v>468</v>
      </c>
      <c r="H68" t="s">
        <v>469</v>
      </c>
      <c r="I68" t="s">
        <v>150</v>
      </c>
      <c r="J68"/>
      <c r="K68" s="77">
        <v>5.63</v>
      </c>
      <c r="L68" t="s">
        <v>102</v>
      </c>
      <c r="M68" s="78">
        <v>1.95E-2</v>
      </c>
      <c r="N68" s="78">
        <v>5.2299999999999999E-2</v>
      </c>
      <c r="O68" s="77">
        <v>4422.5600000000004</v>
      </c>
      <c r="P68" s="77">
        <v>83.16</v>
      </c>
      <c r="Q68" s="77">
        <v>0.22166</v>
      </c>
      <c r="R68" s="77">
        <v>3.8994608959999999</v>
      </c>
      <c r="S68" s="78">
        <v>0</v>
      </c>
      <c r="T68" s="78">
        <v>1E-4</v>
      </c>
      <c r="U68" s="78">
        <v>0</v>
      </c>
    </row>
    <row r="69" spans="2:21">
      <c r="B69" t="s">
        <v>470</v>
      </c>
      <c r="C69" t="s">
        <v>471</v>
      </c>
      <c r="D69" t="s">
        <v>100</v>
      </c>
      <c r="E69" t="s">
        <v>123</v>
      </c>
      <c r="F69" t="s">
        <v>472</v>
      </c>
      <c r="G69" t="s">
        <v>353</v>
      </c>
      <c r="H69" t="s">
        <v>397</v>
      </c>
      <c r="I69" t="s">
        <v>208</v>
      </c>
      <c r="J69"/>
      <c r="K69" s="77">
        <v>3.32</v>
      </c>
      <c r="L69" t="s">
        <v>102</v>
      </c>
      <c r="M69" s="78">
        <v>1.5800000000000002E-2</v>
      </c>
      <c r="N69" s="78">
        <v>2.4500000000000001E-2</v>
      </c>
      <c r="O69" s="77">
        <v>294742.05</v>
      </c>
      <c r="P69" s="77">
        <v>108.66</v>
      </c>
      <c r="Q69" s="77">
        <v>0</v>
      </c>
      <c r="R69" s="77">
        <v>320.26671153000001</v>
      </c>
      <c r="S69" s="78">
        <v>5.9999999999999995E-4</v>
      </c>
      <c r="T69" s="78">
        <v>4.1999999999999997E-3</v>
      </c>
      <c r="U69" s="78">
        <v>8.9999999999999998E-4</v>
      </c>
    </row>
    <row r="70" spans="2:21">
      <c r="B70" t="s">
        <v>473</v>
      </c>
      <c r="C70" t="s">
        <v>474</v>
      </c>
      <c r="D70" t="s">
        <v>100</v>
      </c>
      <c r="E70" t="s">
        <v>123</v>
      </c>
      <c r="F70" t="s">
        <v>472</v>
      </c>
      <c r="G70" t="s">
        <v>353</v>
      </c>
      <c r="H70" t="s">
        <v>397</v>
      </c>
      <c r="I70" t="s">
        <v>208</v>
      </c>
      <c r="J70"/>
      <c r="K70" s="77">
        <v>5.75</v>
      </c>
      <c r="L70" t="s">
        <v>102</v>
      </c>
      <c r="M70" s="78">
        <v>8.3999999999999995E-3</v>
      </c>
      <c r="N70" s="78">
        <v>2.6700000000000002E-2</v>
      </c>
      <c r="O70" s="77">
        <v>237209.02</v>
      </c>
      <c r="P70" s="77">
        <v>98.94</v>
      </c>
      <c r="Q70" s="77">
        <v>0</v>
      </c>
      <c r="R70" s="77">
        <v>234.69460438799999</v>
      </c>
      <c r="S70" s="78">
        <v>5.0000000000000001E-4</v>
      </c>
      <c r="T70" s="78">
        <v>3.0999999999999999E-3</v>
      </c>
      <c r="U70" s="78">
        <v>6.9999999999999999E-4</v>
      </c>
    </row>
    <row r="71" spans="2:21">
      <c r="B71" t="s">
        <v>475</v>
      </c>
      <c r="C71" t="s">
        <v>476</v>
      </c>
      <c r="D71" t="s">
        <v>100</v>
      </c>
      <c r="E71" t="s">
        <v>123</v>
      </c>
      <c r="F71" t="s">
        <v>335</v>
      </c>
      <c r="G71" t="s">
        <v>336</v>
      </c>
      <c r="H71" t="s">
        <v>397</v>
      </c>
      <c r="I71" t="s">
        <v>208</v>
      </c>
      <c r="J71"/>
      <c r="K71" s="77">
        <v>1.64</v>
      </c>
      <c r="L71" t="s">
        <v>102</v>
      </c>
      <c r="M71" s="78">
        <v>2.4199999999999999E-2</v>
      </c>
      <c r="N71" s="78">
        <v>3.49E-2</v>
      </c>
      <c r="O71" s="77">
        <v>7.69</v>
      </c>
      <c r="P71" s="77">
        <v>5473005</v>
      </c>
      <c r="Q71" s="77">
        <v>0</v>
      </c>
      <c r="R71" s="77">
        <v>420.87408449999998</v>
      </c>
      <c r="S71" s="78">
        <v>2.9999999999999997E-4</v>
      </c>
      <c r="T71" s="78">
        <v>5.5999999999999999E-3</v>
      </c>
      <c r="U71" s="78">
        <v>1.1999999999999999E-3</v>
      </c>
    </row>
    <row r="72" spans="2:21">
      <c r="B72" t="s">
        <v>477</v>
      </c>
      <c r="C72" t="s">
        <v>478</v>
      </c>
      <c r="D72" t="s">
        <v>100</v>
      </c>
      <c r="E72" t="s">
        <v>123</v>
      </c>
      <c r="F72" t="s">
        <v>335</v>
      </c>
      <c r="G72" t="s">
        <v>336</v>
      </c>
      <c r="H72" t="s">
        <v>397</v>
      </c>
      <c r="I72" t="s">
        <v>208</v>
      </c>
      <c r="J72"/>
      <c r="K72" s="77">
        <v>1.24</v>
      </c>
      <c r="L72" t="s">
        <v>102</v>
      </c>
      <c r="M72" s="78">
        <v>1.95E-2</v>
      </c>
      <c r="N72" s="78">
        <v>3.1699999999999999E-2</v>
      </c>
      <c r="O72" s="77">
        <v>6.52</v>
      </c>
      <c r="P72" s="77">
        <v>5440000</v>
      </c>
      <c r="Q72" s="77">
        <v>0</v>
      </c>
      <c r="R72" s="77">
        <v>354.68799999999999</v>
      </c>
      <c r="S72" s="78">
        <v>2.9999999999999997E-4</v>
      </c>
      <c r="T72" s="78">
        <v>4.7000000000000002E-3</v>
      </c>
      <c r="U72" s="78">
        <v>1E-3</v>
      </c>
    </row>
    <row r="73" spans="2:21">
      <c r="B73" t="s">
        <v>479</v>
      </c>
      <c r="C73" t="s">
        <v>480</v>
      </c>
      <c r="D73" t="s">
        <v>100</v>
      </c>
      <c r="E73" t="s">
        <v>123</v>
      </c>
      <c r="F73" t="s">
        <v>335</v>
      </c>
      <c r="G73" t="s">
        <v>336</v>
      </c>
      <c r="H73" t="s">
        <v>397</v>
      </c>
      <c r="I73" t="s">
        <v>208</v>
      </c>
      <c r="J73"/>
      <c r="K73" s="77">
        <v>0.08</v>
      </c>
      <c r="L73" t="s">
        <v>102</v>
      </c>
      <c r="M73" s="78">
        <v>1.6400000000000001E-2</v>
      </c>
      <c r="N73" s="78">
        <v>6.5199999999999994E-2</v>
      </c>
      <c r="O73" s="77">
        <v>5.26</v>
      </c>
      <c r="P73" s="77">
        <v>5516000</v>
      </c>
      <c r="Q73" s="77">
        <v>0</v>
      </c>
      <c r="R73" s="77">
        <v>290.14159999999998</v>
      </c>
      <c r="S73" s="78">
        <v>4.0000000000000002E-4</v>
      </c>
      <c r="T73" s="78">
        <v>3.8E-3</v>
      </c>
      <c r="U73" s="78">
        <v>8.0000000000000004E-4</v>
      </c>
    </row>
    <row r="74" spans="2:21">
      <c r="B74" t="s">
        <v>481</v>
      </c>
      <c r="C74" t="s">
        <v>482</v>
      </c>
      <c r="D74" t="s">
        <v>100</v>
      </c>
      <c r="E74" t="s">
        <v>123</v>
      </c>
      <c r="F74" t="s">
        <v>335</v>
      </c>
      <c r="G74" t="s">
        <v>336</v>
      </c>
      <c r="H74" t="s">
        <v>397</v>
      </c>
      <c r="I74" t="s">
        <v>208</v>
      </c>
      <c r="J74"/>
      <c r="K74" s="77">
        <v>4.59</v>
      </c>
      <c r="L74" t="s">
        <v>102</v>
      </c>
      <c r="M74" s="78">
        <v>1.4999999999999999E-2</v>
      </c>
      <c r="N74" s="78">
        <v>3.3799999999999997E-2</v>
      </c>
      <c r="O74" s="77">
        <v>6.26</v>
      </c>
      <c r="P74" s="77">
        <v>4917657</v>
      </c>
      <c r="Q74" s="77">
        <v>0</v>
      </c>
      <c r="R74" s="77">
        <v>307.84532819999998</v>
      </c>
      <c r="S74" s="78">
        <v>2.0000000000000001E-4</v>
      </c>
      <c r="T74" s="78">
        <v>4.1000000000000003E-3</v>
      </c>
      <c r="U74" s="78">
        <v>8.9999999999999998E-4</v>
      </c>
    </row>
    <row r="75" spans="2:21">
      <c r="B75" t="s">
        <v>483</v>
      </c>
      <c r="C75" t="s">
        <v>484</v>
      </c>
      <c r="D75" t="s">
        <v>100</v>
      </c>
      <c r="E75" t="s">
        <v>123</v>
      </c>
      <c r="F75" t="s">
        <v>335</v>
      </c>
      <c r="G75" t="s">
        <v>336</v>
      </c>
      <c r="H75" t="s">
        <v>397</v>
      </c>
      <c r="I75" t="s">
        <v>208</v>
      </c>
      <c r="J75"/>
      <c r="K75" s="77">
        <v>4.74</v>
      </c>
      <c r="L75" t="s">
        <v>102</v>
      </c>
      <c r="M75" s="78">
        <v>2.7799999999999998E-2</v>
      </c>
      <c r="N75" s="78">
        <v>3.4700000000000002E-2</v>
      </c>
      <c r="O75" s="77">
        <v>1.93</v>
      </c>
      <c r="P75" s="77">
        <v>5381286</v>
      </c>
      <c r="Q75" s="77">
        <v>0</v>
      </c>
      <c r="R75" s="77">
        <v>103.85881980000001</v>
      </c>
      <c r="S75" s="78">
        <v>5.0000000000000001E-4</v>
      </c>
      <c r="T75" s="78">
        <v>1.4E-3</v>
      </c>
      <c r="U75" s="78">
        <v>2.9999999999999997E-4</v>
      </c>
    </row>
    <row r="76" spans="2:21">
      <c r="B76" t="s">
        <v>485</v>
      </c>
      <c r="C76" t="s">
        <v>486</v>
      </c>
      <c r="D76" t="s">
        <v>100</v>
      </c>
      <c r="E76" t="s">
        <v>123</v>
      </c>
      <c r="F76" t="s">
        <v>356</v>
      </c>
      <c r="G76" t="s">
        <v>336</v>
      </c>
      <c r="H76" t="s">
        <v>397</v>
      </c>
      <c r="I76" t="s">
        <v>208</v>
      </c>
      <c r="J76"/>
      <c r="K76" s="77">
        <v>1.74</v>
      </c>
      <c r="L76" t="s">
        <v>102</v>
      </c>
      <c r="M76" s="78">
        <v>2.0199999999999999E-2</v>
      </c>
      <c r="N76" s="78">
        <v>3.2399999999999998E-2</v>
      </c>
      <c r="O76" s="77">
        <v>4.91</v>
      </c>
      <c r="P76" s="77">
        <v>5436000</v>
      </c>
      <c r="Q76" s="77">
        <v>0</v>
      </c>
      <c r="R76" s="77">
        <v>266.9076</v>
      </c>
      <c r="S76" s="78">
        <v>2.0000000000000001E-4</v>
      </c>
      <c r="T76" s="78">
        <v>3.5000000000000001E-3</v>
      </c>
      <c r="U76" s="78">
        <v>8.0000000000000004E-4</v>
      </c>
    </row>
    <row r="77" spans="2:21">
      <c r="B77" t="s">
        <v>487</v>
      </c>
      <c r="C77" t="s">
        <v>488</v>
      </c>
      <c r="D77" t="s">
        <v>100</v>
      </c>
      <c r="E77" t="s">
        <v>123</v>
      </c>
      <c r="F77" t="s">
        <v>356</v>
      </c>
      <c r="G77" t="s">
        <v>336</v>
      </c>
      <c r="H77" t="s">
        <v>397</v>
      </c>
      <c r="I77" t="s">
        <v>208</v>
      </c>
      <c r="J77"/>
      <c r="K77" s="77">
        <v>0.5</v>
      </c>
      <c r="L77" t="s">
        <v>102</v>
      </c>
      <c r="M77" s="78">
        <v>1.5900000000000001E-2</v>
      </c>
      <c r="N77" s="78">
        <v>3.2000000000000001E-2</v>
      </c>
      <c r="O77" s="77">
        <v>5.92</v>
      </c>
      <c r="P77" s="77">
        <v>5522400</v>
      </c>
      <c r="Q77" s="77">
        <v>0</v>
      </c>
      <c r="R77" s="77">
        <v>326.92608000000001</v>
      </c>
      <c r="S77" s="78">
        <v>4.0000000000000002E-4</v>
      </c>
      <c r="T77" s="78">
        <v>4.3E-3</v>
      </c>
      <c r="U77" s="78">
        <v>8.9999999999999998E-4</v>
      </c>
    </row>
    <row r="78" spans="2:21">
      <c r="B78" t="s">
        <v>489</v>
      </c>
      <c r="C78" t="s">
        <v>490</v>
      </c>
      <c r="D78" t="s">
        <v>100</v>
      </c>
      <c r="E78" t="s">
        <v>123</v>
      </c>
      <c r="F78" t="s">
        <v>356</v>
      </c>
      <c r="G78" t="s">
        <v>336</v>
      </c>
      <c r="H78" t="s">
        <v>397</v>
      </c>
      <c r="I78" t="s">
        <v>208</v>
      </c>
      <c r="J78"/>
      <c r="K78" s="77">
        <v>2.81</v>
      </c>
      <c r="L78" t="s">
        <v>102</v>
      </c>
      <c r="M78" s="78">
        <v>2.5899999999999999E-2</v>
      </c>
      <c r="N78" s="78">
        <v>3.15E-2</v>
      </c>
      <c r="O78" s="77">
        <v>9.59</v>
      </c>
      <c r="P78" s="77">
        <v>5445000</v>
      </c>
      <c r="Q78" s="77">
        <v>0</v>
      </c>
      <c r="R78" s="77">
        <v>522.17550000000006</v>
      </c>
      <c r="S78" s="78">
        <v>5.0000000000000001E-4</v>
      </c>
      <c r="T78" s="78">
        <v>6.8999999999999999E-3</v>
      </c>
      <c r="U78" s="78">
        <v>1.5E-3</v>
      </c>
    </row>
    <row r="79" spans="2:21">
      <c r="B79" t="s">
        <v>491</v>
      </c>
      <c r="C79" t="s">
        <v>492</v>
      </c>
      <c r="D79" t="s">
        <v>100</v>
      </c>
      <c r="E79" t="s">
        <v>123</v>
      </c>
      <c r="F79" t="s">
        <v>493</v>
      </c>
      <c r="G79" t="s">
        <v>336</v>
      </c>
      <c r="H79" t="s">
        <v>397</v>
      </c>
      <c r="I79" t="s">
        <v>208</v>
      </c>
      <c r="J79"/>
      <c r="K79" s="77">
        <v>2.96</v>
      </c>
      <c r="L79" t="s">
        <v>102</v>
      </c>
      <c r="M79" s="78">
        <v>2.9700000000000001E-2</v>
      </c>
      <c r="N79" s="78">
        <v>2.8400000000000002E-2</v>
      </c>
      <c r="O79" s="77">
        <v>3.93</v>
      </c>
      <c r="P79" s="77">
        <v>5686000</v>
      </c>
      <c r="Q79" s="77">
        <v>0</v>
      </c>
      <c r="R79" s="77">
        <v>223.4598</v>
      </c>
      <c r="S79" s="78">
        <v>2.9999999999999997E-4</v>
      </c>
      <c r="T79" s="78">
        <v>3.0000000000000001E-3</v>
      </c>
      <c r="U79" s="78">
        <v>5.9999999999999995E-4</v>
      </c>
    </row>
    <row r="80" spans="2:21">
      <c r="B80" t="s">
        <v>494</v>
      </c>
      <c r="C80" t="s">
        <v>495</v>
      </c>
      <c r="D80" t="s">
        <v>100</v>
      </c>
      <c r="E80" t="s">
        <v>123</v>
      </c>
      <c r="F80" t="s">
        <v>493</v>
      </c>
      <c r="G80" t="s">
        <v>336</v>
      </c>
      <c r="H80" t="s">
        <v>397</v>
      </c>
      <c r="I80" t="s">
        <v>208</v>
      </c>
      <c r="J80"/>
      <c r="K80" s="77">
        <v>4.62</v>
      </c>
      <c r="L80" t="s">
        <v>102</v>
      </c>
      <c r="M80" s="78">
        <v>8.3999999999999995E-3</v>
      </c>
      <c r="N80" s="78">
        <v>3.3799999999999997E-2</v>
      </c>
      <c r="O80" s="77">
        <v>2.4500000000000002</v>
      </c>
      <c r="P80" s="77">
        <v>4796011</v>
      </c>
      <c r="Q80" s="77">
        <v>0</v>
      </c>
      <c r="R80" s="77">
        <v>117.5022695</v>
      </c>
      <c r="S80" s="78">
        <v>2.9999999999999997E-4</v>
      </c>
      <c r="T80" s="78">
        <v>1.6000000000000001E-3</v>
      </c>
      <c r="U80" s="78">
        <v>2.9999999999999997E-4</v>
      </c>
    </row>
    <row r="81" spans="2:21">
      <c r="B81" t="s">
        <v>496</v>
      </c>
      <c r="C81" t="s">
        <v>497</v>
      </c>
      <c r="D81" t="s">
        <v>100</v>
      </c>
      <c r="E81" t="s">
        <v>123</v>
      </c>
      <c r="F81" t="s">
        <v>493</v>
      </c>
      <c r="G81" t="s">
        <v>336</v>
      </c>
      <c r="H81" t="s">
        <v>397</v>
      </c>
      <c r="I81" t="s">
        <v>208</v>
      </c>
      <c r="J81"/>
      <c r="K81" s="77">
        <v>4.99</v>
      </c>
      <c r="L81" t="s">
        <v>102</v>
      </c>
      <c r="M81" s="78">
        <v>3.09E-2</v>
      </c>
      <c r="N81" s="78">
        <v>3.3399999999999999E-2</v>
      </c>
      <c r="O81" s="77">
        <v>5.83</v>
      </c>
      <c r="P81" s="77">
        <v>5154899</v>
      </c>
      <c r="Q81" s="77">
        <v>0</v>
      </c>
      <c r="R81" s="77">
        <v>300.53061170000001</v>
      </c>
      <c r="S81" s="78">
        <v>2.9999999999999997E-4</v>
      </c>
      <c r="T81" s="78">
        <v>4.0000000000000001E-3</v>
      </c>
      <c r="U81" s="78">
        <v>8.9999999999999998E-4</v>
      </c>
    </row>
    <row r="82" spans="2:21">
      <c r="B82" t="s">
        <v>499</v>
      </c>
      <c r="C82" t="s">
        <v>500</v>
      </c>
      <c r="D82" t="s">
        <v>100</v>
      </c>
      <c r="E82" t="s">
        <v>123</v>
      </c>
      <c r="F82" t="s">
        <v>501</v>
      </c>
      <c r="G82" t="s">
        <v>127</v>
      </c>
      <c r="H82" t="s">
        <v>397</v>
      </c>
      <c r="I82" t="s">
        <v>208</v>
      </c>
      <c r="J82"/>
      <c r="K82" s="77">
        <v>1.57</v>
      </c>
      <c r="L82" t="s">
        <v>102</v>
      </c>
      <c r="M82" s="78">
        <v>1.7999999999999999E-2</v>
      </c>
      <c r="N82" s="78">
        <v>2.87E-2</v>
      </c>
      <c r="O82" s="77">
        <v>210472.92</v>
      </c>
      <c r="P82" s="77">
        <v>109.27</v>
      </c>
      <c r="Q82" s="77">
        <v>0</v>
      </c>
      <c r="R82" s="77">
        <v>229.98375968400001</v>
      </c>
      <c r="S82" s="78">
        <v>2.0000000000000001E-4</v>
      </c>
      <c r="T82" s="78">
        <v>3.0000000000000001E-3</v>
      </c>
      <c r="U82" s="78">
        <v>6.9999999999999999E-4</v>
      </c>
    </row>
    <row r="83" spans="2:21">
      <c r="B83" t="s">
        <v>502</v>
      </c>
      <c r="C83" t="s">
        <v>503</v>
      </c>
      <c r="D83" t="s">
        <v>100</v>
      </c>
      <c r="E83" t="s">
        <v>123</v>
      </c>
      <c r="F83" t="s">
        <v>501</v>
      </c>
      <c r="G83" t="s">
        <v>127</v>
      </c>
      <c r="H83" t="s">
        <v>397</v>
      </c>
      <c r="I83" t="s">
        <v>208</v>
      </c>
      <c r="J83"/>
      <c r="K83" s="77">
        <v>4.0599999999999996</v>
      </c>
      <c r="L83" t="s">
        <v>102</v>
      </c>
      <c r="M83" s="78">
        <v>2.1999999999999999E-2</v>
      </c>
      <c r="N83" s="78">
        <v>2.8899999999999999E-2</v>
      </c>
      <c r="O83" s="77">
        <v>133657.23000000001</v>
      </c>
      <c r="P83" s="77">
        <v>99.54</v>
      </c>
      <c r="Q83" s="77">
        <v>0</v>
      </c>
      <c r="R83" s="77">
        <v>133.042406742</v>
      </c>
      <c r="S83" s="78">
        <v>5.0000000000000001E-4</v>
      </c>
      <c r="T83" s="78">
        <v>1.8E-3</v>
      </c>
      <c r="U83" s="78">
        <v>4.0000000000000002E-4</v>
      </c>
    </row>
    <row r="84" spans="2:21">
      <c r="B84" t="s">
        <v>504</v>
      </c>
      <c r="C84" t="s">
        <v>505</v>
      </c>
      <c r="D84" t="s">
        <v>100</v>
      </c>
      <c r="E84" t="s">
        <v>123</v>
      </c>
      <c r="F84" t="s">
        <v>396</v>
      </c>
      <c r="G84" t="s">
        <v>353</v>
      </c>
      <c r="H84" t="s">
        <v>506</v>
      </c>
      <c r="I84" t="s">
        <v>208</v>
      </c>
      <c r="J84"/>
      <c r="K84" s="77">
        <v>2.19</v>
      </c>
      <c r="L84" t="s">
        <v>102</v>
      </c>
      <c r="M84" s="78">
        <v>1.95E-2</v>
      </c>
      <c r="N84" s="78">
        <v>2.93E-2</v>
      </c>
      <c r="O84" s="77">
        <v>176588.77</v>
      </c>
      <c r="P84" s="77">
        <v>109.19</v>
      </c>
      <c r="Q84" s="77">
        <v>0</v>
      </c>
      <c r="R84" s="77">
        <v>192.81727796300001</v>
      </c>
      <c r="S84" s="78">
        <v>2.9999999999999997E-4</v>
      </c>
      <c r="T84" s="78">
        <v>2.5999999999999999E-3</v>
      </c>
      <c r="U84" s="78">
        <v>5.9999999999999995E-4</v>
      </c>
    </row>
    <row r="85" spans="2:21">
      <c r="B85" t="s">
        <v>507</v>
      </c>
      <c r="C85" t="s">
        <v>508</v>
      </c>
      <c r="D85" t="s">
        <v>100</v>
      </c>
      <c r="E85" t="s">
        <v>123</v>
      </c>
      <c r="F85" t="s">
        <v>396</v>
      </c>
      <c r="G85" t="s">
        <v>353</v>
      </c>
      <c r="H85" t="s">
        <v>506</v>
      </c>
      <c r="I85" t="s">
        <v>208</v>
      </c>
      <c r="J85"/>
      <c r="K85" s="77">
        <v>1.34</v>
      </c>
      <c r="L85" t="s">
        <v>102</v>
      </c>
      <c r="M85" s="78">
        <v>2.5000000000000001E-2</v>
      </c>
      <c r="N85" s="78">
        <v>2.75E-2</v>
      </c>
      <c r="O85" s="77">
        <v>0.01</v>
      </c>
      <c r="P85" s="77">
        <v>110.7</v>
      </c>
      <c r="Q85" s="77">
        <v>0</v>
      </c>
      <c r="R85" s="77">
        <v>1.1070000000000001E-5</v>
      </c>
      <c r="S85" s="78">
        <v>0</v>
      </c>
      <c r="T85" s="78">
        <v>0</v>
      </c>
      <c r="U85" s="78">
        <v>0</v>
      </c>
    </row>
    <row r="86" spans="2:21">
      <c r="B86" t="s">
        <v>509</v>
      </c>
      <c r="C86" t="s">
        <v>510</v>
      </c>
      <c r="D86" t="s">
        <v>100</v>
      </c>
      <c r="E86" t="s">
        <v>123</v>
      </c>
      <c r="F86" t="s">
        <v>396</v>
      </c>
      <c r="G86" t="s">
        <v>353</v>
      </c>
      <c r="H86" t="s">
        <v>511</v>
      </c>
      <c r="I86" t="s">
        <v>150</v>
      </c>
      <c r="J86"/>
      <c r="K86" s="77">
        <v>5.37</v>
      </c>
      <c r="L86" t="s">
        <v>102</v>
      </c>
      <c r="M86" s="78">
        <v>1.17E-2</v>
      </c>
      <c r="N86" s="78">
        <v>3.6700000000000003E-2</v>
      </c>
      <c r="O86" s="77">
        <v>46884.35</v>
      </c>
      <c r="P86" s="77">
        <v>96.7</v>
      </c>
      <c r="Q86" s="77">
        <v>0</v>
      </c>
      <c r="R86" s="77">
        <v>45.337166449999998</v>
      </c>
      <c r="S86" s="78">
        <v>1E-4</v>
      </c>
      <c r="T86" s="78">
        <v>5.9999999999999995E-4</v>
      </c>
      <c r="U86" s="78">
        <v>1E-4</v>
      </c>
    </row>
    <row r="87" spans="2:21">
      <c r="B87" t="s">
        <v>512</v>
      </c>
      <c r="C87" t="s">
        <v>513</v>
      </c>
      <c r="D87" t="s">
        <v>100</v>
      </c>
      <c r="E87" t="s">
        <v>123</v>
      </c>
      <c r="F87" t="s">
        <v>396</v>
      </c>
      <c r="G87" t="s">
        <v>353</v>
      </c>
      <c r="H87" t="s">
        <v>511</v>
      </c>
      <c r="I87" t="s">
        <v>150</v>
      </c>
      <c r="J87"/>
      <c r="K87" s="77">
        <v>5.38</v>
      </c>
      <c r="L87" t="s">
        <v>102</v>
      </c>
      <c r="M87" s="78">
        <v>1.3299999999999999E-2</v>
      </c>
      <c r="N87" s="78">
        <v>3.6900000000000002E-2</v>
      </c>
      <c r="O87" s="77">
        <v>672206.02</v>
      </c>
      <c r="P87" s="77">
        <v>97.7</v>
      </c>
      <c r="Q87" s="77">
        <v>0</v>
      </c>
      <c r="R87" s="77">
        <v>656.74528153999995</v>
      </c>
      <c r="S87" s="78">
        <v>5.9999999999999995E-4</v>
      </c>
      <c r="T87" s="78">
        <v>8.6999999999999994E-3</v>
      </c>
      <c r="U87" s="78">
        <v>1.9E-3</v>
      </c>
    </row>
    <row r="88" spans="2:21">
      <c r="B88" t="s">
        <v>514</v>
      </c>
      <c r="C88" t="s">
        <v>515</v>
      </c>
      <c r="D88" t="s">
        <v>100</v>
      </c>
      <c r="E88" t="s">
        <v>123</v>
      </c>
      <c r="F88" t="s">
        <v>396</v>
      </c>
      <c r="G88" t="s">
        <v>353</v>
      </c>
      <c r="H88" t="s">
        <v>506</v>
      </c>
      <c r="I88" t="s">
        <v>208</v>
      </c>
      <c r="J88"/>
      <c r="K88" s="77">
        <v>6.02</v>
      </c>
      <c r="L88" t="s">
        <v>102</v>
      </c>
      <c r="M88" s="78">
        <v>1.8700000000000001E-2</v>
      </c>
      <c r="N88" s="78">
        <v>3.7499999999999999E-2</v>
      </c>
      <c r="O88" s="77">
        <v>389852.72</v>
      </c>
      <c r="P88" s="77">
        <v>95.12</v>
      </c>
      <c r="Q88" s="77">
        <v>0</v>
      </c>
      <c r="R88" s="77">
        <v>370.82790726399998</v>
      </c>
      <c r="S88" s="78">
        <v>6.9999999999999999E-4</v>
      </c>
      <c r="T88" s="78">
        <v>4.8999999999999998E-3</v>
      </c>
      <c r="U88" s="78">
        <v>1.1000000000000001E-3</v>
      </c>
    </row>
    <row r="89" spans="2:21">
      <c r="B89" t="s">
        <v>516</v>
      </c>
      <c r="C89" t="s">
        <v>517</v>
      </c>
      <c r="D89" t="s">
        <v>100</v>
      </c>
      <c r="E89" t="s">
        <v>123</v>
      </c>
      <c r="F89" t="s">
        <v>396</v>
      </c>
      <c r="G89" t="s">
        <v>353</v>
      </c>
      <c r="H89" t="s">
        <v>506</v>
      </c>
      <c r="I89" t="s">
        <v>208</v>
      </c>
      <c r="J89"/>
      <c r="K89" s="77">
        <v>3.7</v>
      </c>
      <c r="L89" t="s">
        <v>102</v>
      </c>
      <c r="M89" s="78">
        <v>3.3500000000000002E-2</v>
      </c>
      <c r="N89" s="78">
        <v>3.1E-2</v>
      </c>
      <c r="O89" s="77">
        <v>161381.29999999999</v>
      </c>
      <c r="P89" s="77">
        <v>112.51</v>
      </c>
      <c r="Q89" s="77">
        <v>0</v>
      </c>
      <c r="R89" s="77">
        <v>181.57010063000001</v>
      </c>
      <c r="S89" s="78">
        <v>4.0000000000000002E-4</v>
      </c>
      <c r="T89" s="78">
        <v>2.3999999999999998E-3</v>
      </c>
      <c r="U89" s="78">
        <v>5.0000000000000001E-4</v>
      </c>
    </row>
    <row r="90" spans="2:21">
      <c r="B90" t="s">
        <v>518</v>
      </c>
      <c r="C90" t="s">
        <v>519</v>
      </c>
      <c r="D90" t="s">
        <v>100</v>
      </c>
      <c r="E90" t="s">
        <v>123</v>
      </c>
      <c r="F90" t="s">
        <v>520</v>
      </c>
      <c r="G90" t="s">
        <v>353</v>
      </c>
      <c r="H90" t="s">
        <v>506</v>
      </c>
      <c r="I90" t="s">
        <v>208</v>
      </c>
      <c r="J90"/>
      <c r="K90" s="77">
        <v>2.48</v>
      </c>
      <c r="L90" t="s">
        <v>102</v>
      </c>
      <c r="M90" s="78">
        <v>1.4E-2</v>
      </c>
      <c r="N90" s="78">
        <v>2.9600000000000001E-2</v>
      </c>
      <c r="O90" s="77">
        <v>198762.08</v>
      </c>
      <c r="P90" s="77">
        <v>107.24</v>
      </c>
      <c r="Q90" s="77">
        <v>0</v>
      </c>
      <c r="R90" s="77">
        <v>213.152454592</v>
      </c>
      <c r="S90" s="78">
        <v>2.0000000000000001E-4</v>
      </c>
      <c r="T90" s="78">
        <v>2.8E-3</v>
      </c>
      <c r="U90" s="78">
        <v>5.9999999999999995E-4</v>
      </c>
    </row>
    <row r="91" spans="2:21">
      <c r="B91" t="s">
        <v>521</v>
      </c>
      <c r="C91" t="s">
        <v>522</v>
      </c>
      <c r="D91" t="s">
        <v>100</v>
      </c>
      <c r="E91" t="s">
        <v>123</v>
      </c>
      <c r="F91" t="s">
        <v>441</v>
      </c>
      <c r="G91" t="s">
        <v>353</v>
      </c>
      <c r="H91" t="s">
        <v>506</v>
      </c>
      <c r="I91" t="s">
        <v>208</v>
      </c>
      <c r="J91"/>
      <c r="K91" s="77">
        <v>2.4300000000000002</v>
      </c>
      <c r="L91" t="s">
        <v>102</v>
      </c>
      <c r="M91" s="78">
        <v>2.1499999999999998E-2</v>
      </c>
      <c r="N91" s="78">
        <v>2.9499999999999998E-2</v>
      </c>
      <c r="O91" s="77">
        <v>715666.82</v>
      </c>
      <c r="P91" s="77">
        <v>110.12</v>
      </c>
      <c r="Q91" s="77">
        <v>0</v>
      </c>
      <c r="R91" s="77">
        <v>788.092302184</v>
      </c>
      <c r="S91" s="78">
        <v>4.0000000000000002E-4</v>
      </c>
      <c r="T91" s="78">
        <v>1.04E-2</v>
      </c>
      <c r="U91" s="78">
        <v>2.3E-3</v>
      </c>
    </row>
    <row r="92" spans="2:21">
      <c r="B92" t="s">
        <v>523</v>
      </c>
      <c r="C92" t="s">
        <v>524</v>
      </c>
      <c r="D92" t="s">
        <v>100</v>
      </c>
      <c r="E92" t="s">
        <v>123</v>
      </c>
      <c r="F92" t="s">
        <v>441</v>
      </c>
      <c r="G92" t="s">
        <v>353</v>
      </c>
      <c r="H92" t="s">
        <v>506</v>
      </c>
      <c r="I92" t="s">
        <v>208</v>
      </c>
      <c r="J92"/>
      <c r="K92" s="77">
        <v>7.46</v>
      </c>
      <c r="L92" t="s">
        <v>102</v>
      </c>
      <c r="M92" s="78">
        <v>1.15E-2</v>
      </c>
      <c r="N92" s="78">
        <v>3.5200000000000002E-2</v>
      </c>
      <c r="O92" s="77">
        <v>367764.05</v>
      </c>
      <c r="P92" s="77">
        <v>92.66</v>
      </c>
      <c r="Q92" s="77">
        <v>2.3334600000000001</v>
      </c>
      <c r="R92" s="77">
        <v>343.10362873000003</v>
      </c>
      <c r="S92" s="78">
        <v>8.0000000000000004E-4</v>
      </c>
      <c r="T92" s="78">
        <v>4.4999999999999997E-3</v>
      </c>
      <c r="U92" s="78">
        <v>1E-3</v>
      </c>
    </row>
    <row r="93" spans="2:21">
      <c r="B93" t="s">
        <v>525</v>
      </c>
      <c r="C93" t="s">
        <v>526</v>
      </c>
      <c r="D93" t="s">
        <v>100</v>
      </c>
      <c r="E93" t="s">
        <v>123</v>
      </c>
      <c r="F93" t="s">
        <v>527</v>
      </c>
      <c r="G93" t="s">
        <v>528</v>
      </c>
      <c r="H93" t="s">
        <v>506</v>
      </c>
      <c r="I93" t="s">
        <v>208</v>
      </c>
      <c r="J93"/>
      <c r="K93" s="77">
        <v>5.92</v>
      </c>
      <c r="L93" t="s">
        <v>102</v>
      </c>
      <c r="M93" s="78">
        <v>5.1499999999999997E-2</v>
      </c>
      <c r="N93" s="78">
        <v>2.92E-2</v>
      </c>
      <c r="O93" s="77">
        <v>837085.85</v>
      </c>
      <c r="P93" s="77">
        <v>151.80000000000001</v>
      </c>
      <c r="Q93" s="77">
        <v>0</v>
      </c>
      <c r="R93" s="77">
        <v>1270.6963203</v>
      </c>
      <c r="S93" s="78">
        <v>2.9999999999999997E-4</v>
      </c>
      <c r="T93" s="78">
        <v>1.6799999999999999E-2</v>
      </c>
      <c r="U93" s="78">
        <v>3.7000000000000002E-3</v>
      </c>
    </row>
    <row r="94" spans="2:21">
      <c r="B94" t="s">
        <v>529</v>
      </c>
      <c r="C94" t="s">
        <v>530</v>
      </c>
      <c r="D94" t="s">
        <v>100</v>
      </c>
      <c r="E94" t="s">
        <v>123</v>
      </c>
      <c r="F94" t="s">
        <v>531</v>
      </c>
      <c r="G94" t="s">
        <v>132</v>
      </c>
      <c r="H94" t="s">
        <v>506</v>
      </c>
      <c r="I94" t="s">
        <v>208</v>
      </c>
      <c r="J94"/>
      <c r="K94" s="77">
        <v>1.4</v>
      </c>
      <c r="L94" t="s">
        <v>102</v>
      </c>
      <c r="M94" s="78">
        <v>2.1999999999999999E-2</v>
      </c>
      <c r="N94" s="78">
        <v>2.4400000000000002E-2</v>
      </c>
      <c r="O94" s="77">
        <v>157264.82</v>
      </c>
      <c r="P94" s="77">
        <v>110.51</v>
      </c>
      <c r="Q94" s="77">
        <v>0</v>
      </c>
      <c r="R94" s="77">
        <v>173.79335258200001</v>
      </c>
      <c r="S94" s="78">
        <v>2.0000000000000001E-4</v>
      </c>
      <c r="T94" s="78">
        <v>2.3E-3</v>
      </c>
      <c r="U94" s="78">
        <v>5.0000000000000001E-4</v>
      </c>
    </row>
    <row r="95" spans="2:21">
      <c r="B95" t="s">
        <v>532</v>
      </c>
      <c r="C95" t="s">
        <v>533</v>
      </c>
      <c r="D95" t="s">
        <v>100</v>
      </c>
      <c r="E95" t="s">
        <v>123</v>
      </c>
      <c r="F95" t="s">
        <v>531</v>
      </c>
      <c r="G95" t="s">
        <v>132</v>
      </c>
      <c r="H95" t="s">
        <v>506</v>
      </c>
      <c r="I95" t="s">
        <v>208</v>
      </c>
      <c r="J95"/>
      <c r="K95" s="77">
        <v>4.71</v>
      </c>
      <c r="L95" t="s">
        <v>102</v>
      </c>
      <c r="M95" s="78">
        <v>1.7000000000000001E-2</v>
      </c>
      <c r="N95" s="78">
        <v>2.29E-2</v>
      </c>
      <c r="O95" s="77">
        <v>134846.42000000001</v>
      </c>
      <c r="P95" s="77">
        <v>106.05</v>
      </c>
      <c r="Q95" s="77">
        <v>0</v>
      </c>
      <c r="R95" s="77">
        <v>143.00462841000001</v>
      </c>
      <c r="S95" s="78">
        <v>1E-4</v>
      </c>
      <c r="T95" s="78">
        <v>1.9E-3</v>
      </c>
      <c r="U95" s="78">
        <v>4.0000000000000002E-4</v>
      </c>
    </row>
    <row r="96" spans="2:21">
      <c r="B96" t="s">
        <v>534</v>
      </c>
      <c r="C96" t="s">
        <v>535</v>
      </c>
      <c r="D96" t="s">
        <v>100</v>
      </c>
      <c r="E96" t="s">
        <v>123</v>
      </c>
      <c r="F96" t="s">
        <v>531</v>
      </c>
      <c r="G96" t="s">
        <v>132</v>
      </c>
      <c r="H96" t="s">
        <v>506</v>
      </c>
      <c r="I96" t="s">
        <v>208</v>
      </c>
      <c r="J96"/>
      <c r="K96" s="77">
        <v>9.58</v>
      </c>
      <c r="L96" t="s">
        <v>102</v>
      </c>
      <c r="M96" s="78">
        <v>5.7999999999999996E-3</v>
      </c>
      <c r="N96" s="78">
        <v>2.5100000000000001E-2</v>
      </c>
      <c r="O96" s="77">
        <v>66613.179999999993</v>
      </c>
      <c r="P96" s="77">
        <v>89.93</v>
      </c>
      <c r="Q96" s="77">
        <v>0</v>
      </c>
      <c r="R96" s="77">
        <v>59.905232773999998</v>
      </c>
      <c r="S96" s="78">
        <v>1E-4</v>
      </c>
      <c r="T96" s="78">
        <v>8.0000000000000004E-4</v>
      </c>
      <c r="U96" s="78">
        <v>2.0000000000000001E-4</v>
      </c>
    </row>
    <row r="97" spans="2:21">
      <c r="B97" t="s">
        <v>536</v>
      </c>
      <c r="C97" t="s">
        <v>537</v>
      </c>
      <c r="D97" t="s">
        <v>100</v>
      </c>
      <c r="E97" t="s">
        <v>123</v>
      </c>
      <c r="F97" t="s">
        <v>538</v>
      </c>
      <c r="G97" t="s">
        <v>336</v>
      </c>
      <c r="H97" t="s">
        <v>506</v>
      </c>
      <c r="I97" t="s">
        <v>208</v>
      </c>
      <c r="J97"/>
      <c r="K97" s="77">
        <v>1.01</v>
      </c>
      <c r="L97" t="s">
        <v>102</v>
      </c>
      <c r="M97" s="78">
        <v>2.1999999999999999E-2</v>
      </c>
      <c r="N97" s="78">
        <v>2.6499999999999999E-2</v>
      </c>
      <c r="O97" s="77">
        <v>1.42</v>
      </c>
      <c r="P97" s="77">
        <v>5614899</v>
      </c>
      <c r="Q97" s="77">
        <v>0</v>
      </c>
      <c r="R97" s="77">
        <v>79.731565799999998</v>
      </c>
      <c r="S97" s="78">
        <v>2.9999999999999997E-4</v>
      </c>
      <c r="T97" s="78">
        <v>1.1000000000000001E-3</v>
      </c>
      <c r="U97" s="78">
        <v>2.0000000000000001E-4</v>
      </c>
    </row>
    <row r="98" spans="2:21">
      <c r="B98" t="s">
        <v>539</v>
      </c>
      <c r="C98" t="s">
        <v>540</v>
      </c>
      <c r="D98" t="s">
        <v>100</v>
      </c>
      <c r="E98" t="s">
        <v>123</v>
      </c>
      <c r="F98" t="s">
        <v>538</v>
      </c>
      <c r="G98" t="s">
        <v>336</v>
      </c>
      <c r="H98" t="s">
        <v>506</v>
      </c>
      <c r="I98" t="s">
        <v>208</v>
      </c>
      <c r="J98"/>
      <c r="K98" s="77">
        <v>4.6399999999999997</v>
      </c>
      <c r="L98" t="s">
        <v>102</v>
      </c>
      <c r="M98" s="78">
        <v>1.09E-2</v>
      </c>
      <c r="N98" s="78">
        <v>3.4599999999999999E-2</v>
      </c>
      <c r="O98" s="77">
        <v>7.68</v>
      </c>
      <c r="P98" s="77">
        <v>4800000</v>
      </c>
      <c r="Q98" s="77">
        <v>0</v>
      </c>
      <c r="R98" s="77">
        <v>368.64</v>
      </c>
      <c r="S98" s="78">
        <v>4.0000000000000002E-4</v>
      </c>
      <c r="T98" s="78">
        <v>4.8999999999999998E-3</v>
      </c>
      <c r="U98" s="78">
        <v>1.1000000000000001E-3</v>
      </c>
    </row>
    <row r="99" spans="2:21">
      <c r="B99" t="s">
        <v>541</v>
      </c>
      <c r="C99" t="s">
        <v>542</v>
      </c>
      <c r="D99" t="s">
        <v>100</v>
      </c>
      <c r="E99" t="s">
        <v>123</v>
      </c>
      <c r="F99" t="s">
        <v>538</v>
      </c>
      <c r="G99" t="s">
        <v>336</v>
      </c>
      <c r="H99" t="s">
        <v>506</v>
      </c>
      <c r="I99" t="s">
        <v>208</v>
      </c>
      <c r="J99"/>
      <c r="K99" s="77">
        <v>5.28</v>
      </c>
      <c r="L99" t="s">
        <v>102</v>
      </c>
      <c r="M99" s="78">
        <v>2.9899999999999999E-2</v>
      </c>
      <c r="N99" s="78">
        <v>3.5499999999999997E-2</v>
      </c>
      <c r="O99" s="77">
        <v>6.3</v>
      </c>
      <c r="P99" s="77">
        <v>5048968</v>
      </c>
      <c r="Q99" s="77">
        <v>0</v>
      </c>
      <c r="R99" s="77">
        <v>318.08498400000002</v>
      </c>
      <c r="S99" s="78">
        <v>4.0000000000000002E-4</v>
      </c>
      <c r="T99" s="78">
        <v>4.1999999999999997E-3</v>
      </c>
      <c r="U99" s="78">
        <v>8.9999999999999998E-4</v>
      </c>
    </row>
    <row r="100" spans="2:21">
      <c r="B100" t="s">
        <v>543</v>
      </c>
      <c r="C100" t="s">
        <v>544</v>
      </c>
      <c r="D100" t="s">
        <v>100</v>
      </c>
      <c r="E100" t="s">
        <v>123</v>
      </c>
      <c r="F100" t="s">
        <v>538</v>
      </c>
      <c r="G100" t="s">
        <v>336</v>
      </c>
      <c r="H100" t="s">
        <v>506</v>
      </c>
      <c r="I100" t="s">
        <v>208</v>
      </c>
      <c r="J100"/>
      <c r="K100" s="77">
        <v>2.92</v>
      </c>
      <c r="L100" t="s">
        <v>102</v>
      </c>
      <c r="M100" s="78">
        <v>2.3199999999999998E-2</v>
      </c>
      <c r="N100" s="78">
        <v>3.15E-2</v>
      </c>
      <c r="O100" s="77">
        <v>0.91</v>
      </c>
      <c r="P100" s="77">
        <v>5402041</v>
      </c>
      <c r="Q100" s="77">
        <v>0</v>
      </c>
      <c r="R100" s="77">
        <v>49.158573099999998</v>
      </c>
      <c r="S100" s="78">
        <v>2.0000000000000001E-4</v>
      </c>
      <c r="T100" s="78">
        <v>6.9999999999999999E-4</v>
      </c>
      <c r="U100" s="78">
        <v>1E-4</v>
      </c>
    </row>
    <row r="101" spans="2:21">
      <c r="B101" t="s">
        <v>545</v>
      </c>
      <c r="C101" t="s">
        <v>546</v>
      </c>
      <c r="D101" t="s">
        <v>100</v>
      </c>
      <c r="E101" t="s">
        <v>123</v>
      </c>
      <c r="F101" t="s">
        <v>547</v>
      </c>
      <c r="G101" t="s">
        <v>336</v>
      </c>
      <c r="H101" t="s">
        <v>506</v>
      </c>
      <c r="I101" t="s">
        <v>208</v>
      </c>
      <c r="J101"/>
      <c r="K101" s="77">
        <v>2.93</v>
      </c>
      <c r="L101" t="s">
        <v>102</v>
      </c>
      <c r="M101" s="78">
        <v>2.4199999999999999E-2</v>
      </c>
      <c r="N101" s="78">
        <v>3.27E-2</v>
      </c>
      <c r="O101" s="77">
        <v>8.92</v>
      </c>
      <c r="P101" s="77">
        <v>5395500</v>
      </c>
      <c r="Q101" s="77">
        <v>11.936730000000001</v>
      </c>
      <c r="R101" s="77">
        <v>493.21532999999999</v>
      </c>
      <c r="S101" s="78">
        <v>2.9999999999999997E-4</v>
      </c>
      <c r="T101" s="78">
        <v>6.4999999999999997E-3</v>
      </c>
      <c r="U101" s="78">
        <v>1.4E-3</v>
      </c>
    </row>
    <row r="102" spans="2:21">
      <c r="B102" t="s">
        <v>548</v>
      </c>
      <c r="C102" t="s">
        <v>549</v>
      </c>
      <c r="D102" t="s">
        <v>100</v>
      </c>
      <c r="E102" t="s">
        <v>123</v>
      </c>
      <c r="F102" t="s">
        <v>547</v>
      </c>
      <c r="G102" t="s">
        <v>336</v>
      </c>
      <c r="H102" t="s">
        <v>506</v>
      </c>
      <c r="I102" t="s">
        <v>208</v>
      </c>
      <c r="J102"/>
      <c r="K102" s="77">
        <v>2.29</v>
      </c>
      <c r="L102" t="s">
        <v>102</v>
      </c>
      <c r="M102" s="78">
        <v>1.46E-2</v>
      </c>
      <c r="N102" s="78">
        <v>3.0200000000000001E-2</v>
      </c>
      <c r="O102" s="77">
        <v>9.2799999999999994</v>
      </c>
      <c r="P102" s="77">
        <v>5353345</v>
      </c>
      <c r="Q102" s="77">
        <v>0</v>
      </c>
      <c r="R102" s="77">
        <v>496.79041599999999</v>
      </c>
      <c r="S102" s="78">
        <v>2.9999999999999997E-4</v>
      </c>
      <c r="T102" s="78">
        <v>6.6E-3</v>
      </c>
      <c r="U102" s="78">
        <v>1.4E-3</v>
      </c>
    </row>
    <row r="103" spans="2:21">
      <c r="B103" t="s">
        <v>550</v>
      </c>
      <c r="C103" t="s">
        <v>551</v>
      </c>
      <c r="D103" t="s">
        <v>100</v>
      </c>
      <c r="E103" t="s">
        <v>123</v>
      </c>
      <c r="F103" t="s">
        <v>547</v>
      </c>
      <c r="G103" t="s">
        <v>336</v>
      </c>
      <c r="H103" t="s">
        <v>506</v>
      </c>
      <c r="I103" t="s">
        <v>208</v>
      </c>
      <c r="J103"/>
      <c r="K103" s="77">
        <v>4.32</v>
      </c>
      <c r="L103" t="s">
        <v>102</v>
      </c>
      <c r="M103" s="78">
        <v>2E-3</v>
      </c>
      <c r="N103" s="78">
        <v>3.4500000000000003E-2</v>
      </c>
      <c r="O103" s="77">
        <v>5.33</v>
      </c>
      <c r="P103" s="77">
        <v>4700163</v>
      </c>
      <c r="Q103" s="77">
        <v>0</v>
      </c>
      <c r="R103" s="77">
        <v>250.5186879</v>
      </c>
      <c r="S103" s="78">
        <v>5.0000000000000001E-4</v>
      </c>
      <c r="T103" s="78">
        <v>3.3E-3</v>
      </c>
      <c r="U103" s="78">
        <v>6.9999999999999999E-4</v>
      </c>
    </row>
    <row r="104" spans="2:21">
      <c r="B104" t="s">
        <v>552</v>
      </c>
      <c r="C104" t="s">
        <v>553</v>
      </c>
      <c r="D104" t="s">
        <v>100</v>
      </c>
      <c r="E104" t="s">
        <v>123</v>
      </c>
      <c r="F104" t="s">
        <v>547</v>
      </c>
      <c r="G104" t="s">
        <v>336</v>
      </c>
      <c r="H104" t="s">
        <v>506</v>
      </c>
      <c r="I104" t="s">
        <v>208</v>
      </c>
      <c r="J104"/>
      <c r="K104" s="77">
        <v>4.97</v>
      </c>
      <c r="L104" t="s">
        <v>102</v>
      </c>
      <c r="M104" s="78">
        <v>3.1699999999999999E-2</v>
      </c>
      <c r="N104" s="78">
        <v>3.6499999999999998E-2</v>
      </c>
      <c r="O104" s="77">
        <v>7.23</v>
      </c>
      <c r="P104" s="77">
        <v>5103222</v>
      </c>
      <c r="Q104" s="77">
        <v>0</v>
      </c>
      <c r="R104" s="77">
        <v>368.9629506</v>
      </c>
      <c r="S104" s="78">
        <v>4.0000000000000002E-4</v>
      </c>
      <c r="T104" s="78">
        <v>4.8999999999999998E-3</v>
      </c>
      <c r="U104" s="78">
        <v>1.1000000000000001E-3</v>
      </c>
    </row>
    <row r="105" spans="2:21">
      <c r="B105" t="s">
        <v>554</v>
      </c>
      <c r="C105" t="s">
        <v>555</v>
      </c>
      <c r="D105" t="s">
        <v>100</v>
      </c>
      <c r="E105" t="s">
        <v>123</v>
      </c>
      <c r="F105" t="s">
        <v>556</v>
      </c>
      <c r="G105" t="s">
        <v>468</v>
      </c>
      <c r="H105" t="s">
        <v>506</v>
      </c>
      <c r="I105" t="s">
        <v>208</v>
      </c>
      <c r="J105"/>
      <c r="K105" s="77">
        <v>5.53</v>
      </c>
      <c r="L105" t="s">
        <v>102</v>
      </c>
      <c r="M105" s="78">
        <v>4.4000000000000003E-3</v>
      </c>
      <c r="N105" s="78">
        <v>2.58E-2</v>
      </c>
      <c r="O105" s="77">
        <v>162721.14000000001</v>
      </c>
      <c r="P105" s="77">
        <v>98.15</v>
      </c>
      <c r="Q105" s="77">
        <v>0</v>
      </c>
      <c r="R105" s="77">
        <v>159.71079890999999</v>
      </c>
      <c r="S105" s="78">
        <v>2.0000000000000001E-4</v>
      </c>
      <c r="T105" s="78">
        <v>2.0999999999999999E-3</v>
      </c>
      <c r="U105" s="78">
        <v>5.0000000000000001E-4</v>
      </c>
    </row>
    <row r="106" spans="2:21">
      <c r="B106" t="s">
        <v>557</v>
      </c>
      <c r="C106" t="s">
        <v>558</v>
      </c>
      <c r="D106" t="s">
        <v>100</v>
      </c>
      <c r="E106" t="s">
        <v>123</v>
      </c>
      <c r="F106" t="s">
        <v>559</v>
      </c>
      <c r="G106" t="s">
        <v>468</v>
      </c>
      <c r="H106" t="s">
        <v>506</v>
      </c>
      <c r="I106" t="s">
        <v>208</v>
      </c>
      <c r="J106"/>
      <c r="K106" s="77">
        <v>0.91</v>
      </c>
      <c r="L106" t="s">
        <v>102</v>
      </c>
      <c r="M106" s="78">
        <v>3.85E-2</v>
      </c>
      <c r="N106" s="78">
        <v>2.4299999999999999E-2</v>
      </c>
      <c r="O106" s="77">
        <v>106720.89</v>
      </c>
      <c r="P106" s="77">
        <v>115.9</v>
      </c>
      <c r="Q106" s="77">
        <v>0</v>
      </c>
      <c r="R106" s="77">
        <v>123.68951151</v>
      </c>
      <c r="S106" s="78">
        <v>4.0000000000000002E-4</v>
      </c>
      <c r="T106" s="78">
        <v>1.6000000000000001E-3</v>
      </c>
      <c r="U106" s="78">
        <v>4.0000000000000002E-4</v>
      </c>
    </row>
    <row r="107" spans="2:21">
      <c r="B107" t="s">
        <v>560</v>
      </c>
      <c r="C107" t="s">
        <v>561</v>
      </c>
      <c r="D107" t="s">
        <v>100</v>
      </c>
      <c r="E107" t="s">
        <v>123</v>
      </c>
      <c r="F107" t="s">
        <v>472</v>
      </c>
      <c r="G107" t="s">
        <v>353</v>
      </c>
      <c r="H107" t="s">
        <v>511</v>
      </c>
      <c r="I107" t="s">
        <v>150</v>
      </c>
      <c r="J107"/>
      <c r="K107" s="77">
        <v>4.34</v>
      </c>
      <c r="L107" t="s">
        <v>102</v>
      </c>
      <c r="M107" s="78">
        <v>2.4E-2</v>
      </c>
      <c r="N107" s="78">
        <v>2.81E-2</v>
      </c>
      <c r="O107" s="77">
        <v>311260.32</v>
      </c>
      <c r="P107" s="77">
        <v>110.68</v>
      </c>
      <c r="Q107" s="77">
        <v>0</v>
      </c>
      <c r="R107" s="77">
        <v>344.50292217600003</v>
      </c>
      <c r="S107" s="78">
        <v>2.9999999999999997E-4</v>
      </c>
      <c r="T107" s="78">
        <v>4.5999999999999999E-3</v>
      </c>
      <c r="U107" s="78">
        <v>1E-3</v>
      </c>
    </row>
    <row r="108" spans="2:21">
      <c r="B108" t="s">
        <v>562</v>
      </c>
      <c r="C108" t="s">
        <v>563</v>
      </c>
      <c r="D108" t="s">
        <v>100</v>
      </c>
      <c r="E108" t="s">
        <v>123</v>
      </c>
      <c r="F108" t="s">
        <v>472</v>
      </c>
      <c r="G108" t="s">
        <v>353</v>
      </c>
      <c r="H108" t="s">
        <v>511</v>
      </c>
      <c r="I108" t="s">
        <v>150</v>
      </c>
      <c r="J108"/>
      <c r="K108" s="77">
        <v>0.5</v>
      </c>
      <c r="L108" t="s">
        <v>102</v>
      </c>
      <c r="M108" s="78">
        <v>3.4799999999999998E-2</v>
      </c>
      <c r="N108" s="78">
        <v>3.2800000000000003E-2</v>
      </c>
      <c r="O108" s="77">
        <v>1945.89</v>
      </c>
      <c r="P108" s="77">
        <v>110.02</v>
      </c>
      <c r="Q108" s="77">
        <v>3.721E-2</v>
      </c>
      <c r="R108" s="77">
        <v>2.1780781779999998</v>
      </c>
      <c r="S108" s="78">
        <v>0</v>
      </c>
      <c r="T108" s="78">
        <v>0</v>
      </c>
      <c r="U108" s="78">
        <v>0</v>
      </c>
    </row>
    <row r="109" spans="2:21">
      <c r="B109" t="s">
        <v>564</v>
      </c>
      <c r="C109" t="s">
        <v>565</v>
      </c>
      <c r="D109" t="s">
        <v>100</v>
      </c>
      <c r="E109" t="s">
        <v>123</v>
      </c>
      <c r="F109" t="s">
        <v>472</v>
      </c>
      <c r="G109" t="s">
        <v>353</v>
      </c>
      <c r="H109" t="s">
        <v>511</v>
      </c>
      <c r="I109" t="s">
        <v>150</v>
      </c>
      <c r="J109"/>
      <c r="K109" s="77">
        <v>6.52</v>
      </c>
      <c r="L109" t="s">
        <v>102</v>
      </c>
      <c r="M109" s="78">
        <v>1.4999999999999999E-2</v>
      </c>
      <c r="N109" s="78">
        <v>0.03</v>
      </c>
      <c r="O109" s="77">
        <v>200014.44</v>
      </c>
      <c r="P109" s="77">
        <v>97.16</v>
      </c>
      <c r="Q109" s="77">
        <v>0</v>
      </c>
      <c r="R109" s="77">
        <v>194.334029904</v>
      </c>
      <c r="S109" s="78">
        <v>8.0000000000000004E-4</v>
      </c>
      <c r="T109" s="78">
        <v>2.5999999999999999E-3</v>
      </c>
      <c r="U109" s="78">
        <v>5.9999999999999995E-4</v>
      </c>
    </row>
    <row r="110" spans="2:21">
      <c r="B110" t="s">
        <v>566</v>
      </c>
      <c r="C110" t="s">
        <v>567</v>
      </c>
      <c r="D110" t="s">
        <v>100</v>
      </c>
      <c r="E110" t="s">
        <v>123</v>
      </c>
      <c r="F110" t="s">
        <v>568</v>
      </c>
      <c r="G110" t="s">
        <v>468</v>
      </c>
      <c r="H110" t="s">
        <v>506</v>
      </c>
      <c r="I110" t="s">
        <v>208</v>
      </c>
      <c r="J110"/>
      <c r="K110" s="77">
        <v>4.2300000000000004</v>
      </c>
      <c r="L110" t="s">
        <v>102</v>
      </c>
      <c r="M110" s="78">
        <v>4.7E-2</v>
      </c>
      <c r="N110" s="78">
        <v>4.9799999999999997E-2</v>
      </c>
      <c r="O110" s="77">
        <v>162747.31</v>
      </c>
      <c r="P110" s="77">
        <v>100.57</v>
      </c>
      <c r="Q110" s="77">
        <v>0</v>
      </c>
      <c r="R110" s="77">
        <v>163.674969667</v>
      </c>
      <c r="S110" s="78">
        <v>2.9999999999999997E-4</v>
      </c>
      <c r="T110" s="78">
        <v>2.2000000000000001E-3</v>
      </c>
      <c r="U110" s="78">
        <v>5.0000000000000001E-4</v>
      </c>
    </row>
    <row r="111" spans="2:21">
      <c r="B111" t="s">
        <v>569</v>
      </c>
      <c r="C111" t="s">
        <v>570</v>
      </c>
      <c r="D111" t="s">
        <v>100</v>
      </c>
      <c r="E111" t="s">
        <v>123</v>
      </c>
      <c r="F111" t="s">
        <v>571</v>
      </c>
      <c r="G111" t="s">
        <v>468</v>
      </c>
      <c r="H111" t="s">
        <v>506</v>
      </c>
      <c r="I111" t="s">
        <v>208</v>
      </c>
      <c r="J111"/>
      <c r="K111" s="77">
        <v>2.0299999999999998</v>
      </c>
      <c r="L111" t="s">
        <v>102</v>
      </c>
      <c r="M111" s="78">
        <v>2.4799999999999999E-2</v>
      </c>
      <c r="N111" s="78">
        <v>2.35E-2</v>
      </c>
      <c r="O111" s="77">
        <v>137756.57</v>
      </c>
      <c r="P111" s="77">
        <v>112.11</v>
      </c>
      <c r="Q111" s="77">
        <v>0</v>
      </c>
      <c r="R111" s="77">
        <v>154.43889062700001</v>
      </c>
      <c r="S111" s="78">
        <v>2.9999999999999997E-4</v>
      </c>
      <c r="T111" s="78">
        <v>2E-3</v>
      </c>
      <c r="U111" s="78">
        <v>4.0000000000000002E-4</v>
      </c>
    </row>
    <row r="112" spans="2:21">
      <c r="B112" t="s">
        <v>572</v>
      </c>
      <c r="C112" t="s">
        <v>573</v>
      </c>
      <c r="D112" t="s">
        <v>100</v>
      </c>
      <c r="E112" t="s">
        <v>123</v>
      </c>
      <c r="F112" t="s">
        <v>339</v>
      </c>
      <c r="G112" t="s">
        <v>336</v>
      </c>
      <c r="H112" t="s">
        <v>506</v>
      </c>
      <c r="I112" t="s">
        <v>208</v>
      </c>
      <c r="J112"/>
      <c r="K112" s="77">
        <v>0.31</v>
      </c>
      <c r="L112" t="s">
        <v>102</v>
      </c>
      <c r="M112" s="78">
        <v>1.8200000000000001E-2</v>
      </c>
      <c r="N112" s="78">
        <v>4.1000000000000002E-2</v>
      </c>
      <c r="O112" s="77">
        <v>3.65</v>
      </c>
      <c r="P112" s="77">
        <v>5536999</v>
      </c>
      <c r="Q112" s="77">
        <v>0</v>
      </c>
      <c r="R112" s="77">
        <v>202.10046349999999</v>
      </c>
      <c r="S112" s="78">
        <v>2.9999999999999997E-4</v>
      </c>
      <c r="T112" s="78">
        <v>2.7000000000000001E-3</v>
      </c>
      <c r="U112" s="78">
        <v>5.9999999999999995E-4</v>
      </c>
    </row>
    <row r="113" spans="2:21">
      <c r="B113" t="s">
        <v>574</v>
      </c>
      <c r="C113" t="s">
        <v>575</v>
      </c>
      <c r="D113" t="s">
        <v>100</v>
      </c>
      <c r="E113" t="s">
        <v>123</v>
      </c>
      <c r="F113" t="s">
        <v>339</v>
      </c>
      <c r="G113" t="s">
        <v>336</v>
      </c>
      <c r="H113" t="s">
        <v>506</v>
      </c>
      <c r="I113" t="s">
        <v>208</v>
      </c>
      <c r="J113"/>
      <c r="K113" s="77">
        <v>1.47</v>
      </c>
      <c r="L113" t="s">
        <v>102</v>
      </c>
      <c r="M113" s="78">
        <v>1.9E-2</v>
      </c>
      <c r="N113" s="78">
        <v>3.2500000000000001E-2</v>
      </c>
      <c r="O113" s="77">
        <v>9.66</v>
      </c>
      <c r="P113" s="77">
        <v>5388408</v>
      </c>
      <c r="Q113" s="77">
        <v>0</v>
      </c>
      <c r="R113" s="77">
        <v>520.52021279999997</v>
      </c>
      <c r="S113" s="78">
        <v>4.0000000000000002E-4</v>
      </c>
      <c r="T113" s="78">
        <v>6.8999999999999999E-3</v>
      </c>
      <c r="U113" s="78">
        <v>1.5E-3</v>
      </c>
    </row>
    <row r="114" spans="2:21">
      <c r="B114" t="s">
        <v>576</v>
      </c>
      <c r="C114" t="s">
        <v>577</v>
      </c>
      <c r="D114" t="s">
        <v>100</v>
      </c>
      <c r="E114" t="s">
        <v>123</v>
      </c>
      <c r="F114" t="s">
        <v>339</v>
      </c>
      <c r="G114" t="s">
        <v>336</v>
      </c>
      <c r="H114" t="s">
        <v>506</v>
      </c>
      <c r="I114" t="s">
        <v>208</v>
      </c>
      <c r="J114"/>
      <c r="K114" s="77">
        <v>4.63</v>
      </c>
      <c r="L114" t="s">
        <v>102</v>
      </c>
      <c r="M114" s="78">
        <v>3.3099999999999997E-2</v>
      </c>
      <c r="N114" s="78">
        <v>3.5299999999999998E-2</v>
      </c>
      <c r="O114" s="77">
        <v>5.5</v>
      </c>
      <c r="P114" s="77">
        <v>5086667</v>
      </c>
      <c r="Q114" s="77">
        <v>0</v>
      </c>
      <c r="R114" s="77">
        <v>279.766685</v>
      </c>
      <c r="S114" s="78">
        <v>4.0000000000000002E-4</v>
      </c>
      <c r="T114" s="78">
        <v>3.7000000000000002E-3</v>
      </c>
      <c r="U114" s="78">
        <v>8.0000000000000004E-4</v>
      </c>
    </row>
    <row r="115" spans="2:21">
      <c r="B115" t="s">
        <v>578</v>
      </c>
      <c r="C115" t="s">
        <v>579</v>
      </c>
      <c r="D115" t="s">
        <v>100</v>
      </c>
      <c r="E115" t="s">
        <v>123</v>
      </c>
      <c r="F115" t="s">
        <v>339</v>
      </c>
      <c r="G115" t="s">
        <v>336</v>
      </c>
      <c r="H115" t="s">
        <v>506</v>
      </c>
      <c r="I115" t="s">
        <v>208</v>
      </c>
      <c r="J115"/>
      <c r="K115" s="77">
        <v>2.93</v>
      </c>
      <c r="L115" t="s">
        <v>102</v>
      </c>
      <c r="M115" s="78">
        <v>1.89E-2</v>
      </c>
      <c r="N115" s="78">
        <v>3.3399999999999999E-2</v>
      </c>
      <c r="O115" s="77">
        <v>3.63</v>
      </c>
      <c r="P115" s="77">
        <v>5300000</v>
      </c>
      <c r="Q115" s="77">
        <v>0</v>
      </c>
      <c r="R115" s="77">
        <v>192.39</v>
      </c>
      <c r="S115" s="78">
        <v>5.0000000000000001E-4</v>
      </c>
      <c r="T115" s="78">
        <v>2.5000000000000001E-3</v>
      </c>
      <c r="U115" s="78">
        <v>5.9999999999999995E-4</v>
      </c>
    </row>
    <row r="116" spans="2:21">
      <c r="B116" t="s">
        <v>580</v>
      </c>
      <c r="C116" t="s">
        <v>581</v>
      </c>
      <c r="D116" t="s">
        <v>100</v>
      </c>
      <c r="E116" t="s">
        <v>123</v>
      </c>
      <c r="F116" t="s">
        <v>582</v>
      </c>
      <c r="G116" t="s">
        <v>353</v>
      </c>
      <c r="H116" t="s">
        <v>511</v>
      </c>
      <c r="I116" t="s">
        <v>150</v>
      </c>
      <c r="J116"/>
      <c r="K116" s="77">
        <v>1.03</v>
      </c>
      <c r="L116" t="s">
        <v>102</v>
      </c>
      <c r="M116" s="78">
        <v>2.75E-2</v>
      </c>
      <c r="N116" s="78">
        <v>2.5999999999999999E-2</v>
      </c>
      <c r="O116" s="77">
        <v>30487.97</v>
      </c>
      <c r="P116" s="77">
        <v>111.78</v>
      </c>
      <c r="Q116" s="77">
        <v>0</v>
      </c>
      <c r="R116" s="77">
        <v>34.079452865999997</v>
      </c>
      <c r="S116" s="78">
        <v>1E-4</v>
      </c>
      <c r="T116" s="78">
        <v>5.0000000000000001E-4</v>
      </c>
      <c r="U116" s="78">
        <v>1E-4</v>
      </c>
    </row>
    <row r="117" spans="2:21">
      <c r="B117" t="s">
        <v>583</v>
      </c>
      <c r="C117" t="s">
        <v>584</v>
      </c>
      <c r="D117" t="s">
        <v>100</v>
      </c>
      <c r="E117" t="s">
        <v>123</v>
      </c>
      <c r="F117" t="s">
        <v>582</v>
      </c>
      <c r="G117" t="s">
        <v>353</v>
      </c>
      <c r="H117" t="s">
        <v>511</v>
      </c>
      <c r="I117" t="s">
        <v>150</v>
      </c>
      <c r="J117"/>
      <c r="K117" s="77">
        <v>4.09</v>
      </c>
      <c r="L117" t="s">
        <v>102</v>
      </c>
      <c r="M117" s="78">
        <v>1.9599999999999999E-2</v>
      </c>
      <c r="N117" s="78">
        <v>2.8500000000000001E-2</v>
      </c>
      <c r="O117" s="77">
        <v>227495.38</v>
      </c>
      <c r="P117" s="77">
        <v>107.72</v>
      </c>
      <c r="Q117" s="77">
        <v>0</v>
      </c>
      <c r="R117" s="77">
        <v>245.05802333599999</v>
      </c>
      <c r="S117" s="78">
        <v>2.0000000000000001E-4</v>
      </c>
      <c r="T117" s="78">
        <v>3.2000000000000002E-3</v>
      </c>
      <c r="U117" s="78">
        <v>6.9999999999999999E-4</v>
      </c>
    </row>
    <row r="118" spans="2:21">
      <c r="B118" t="s">
        <v>585</v>
      </c>
      <c r="C118" t="s">
        <v>586</v>
      </c>
      <c r="D118" t="s">
        <v>100</v>
      </c>
      <c r="E118" t="s">
        <v>123</v>
      </c>
      <c r="F118" t="s">
        <v>582</v>
      </c>
      <c r="G118" t="s">
        <v>353</v>
      </c>
      <c r="H118" t="s">
        <v>511</v>
      </c>
      <c r="I118" t="s">
        <v>150</v>
      </c>
      <c r="J118"/>
      <c r="K118" s="77">
        <v>6.29</v>
      </c>
      <c r="L118" t="s">
        <v>102</v>
      </c>
      <c r="M118" s="78">
        <v>1.5800000000000002E-2</v>
      </c>
      <c r="N118" s="78">
        <v>2.98E-2</v>
      </c>
      <c r="O118" s="77">
        <v>511603.64</v>
      </c>
      <c r="P118" s="77">
        <v>101.77</v>
      </c>
      <c r="Q118" s="77">
        <v>0</v>
      </c>
      <c r="R118" s="77">
        <v>520.65902442799995</v>
      </c>
      <c r="S118" s="78">
        <v>4.0000000000000002E-4</v>
      </c>
      <c r="T118" s="78">
        <v>6.8999999999999999E-3</v>
      </c>
      <c r="U118" s="78">
        <v>1.5E-3</v>
      </c>
    </row>
    <row r="119" spans="2:21">
      <c r="B119" t="s">
        <v>587</v>
      </c>
      <c r="C119" t="s">
        <v>588</v>
      </c>
      <c r="D119" t="s">
        <v>100</v>
      </c>
      <c r="E119" t="s">
        <v>123</v>
      </c>
      <c r="F119" t="s">
        <v>589</v>
      </c>
      <c r="G119" t="s">
        <v>468</v>
      </c>
      <c r="H119" t="s">
        <v>506</v>
      </c>
      <c r="I119" t="s">
        <v>208</v>
      </c>
      <c r="J119"/>
      <c r="K119" s="77">
        <v>3.23</v>
      </c>
      <c r="L119" t="s">
        <v>102</v>
      </c>
      <c r="M119" s="78">
        <v>2.2499999999999999E-2</v>
      </c>
      <c r="N119" s="78">
        <v>2.1399999999999999E-2</v>
      </c>
      <c r="O119" s="77">
        <v>72388.59</v>
      </c>
      <c r="P119" s="77">
        <v>112.72</v>
      </c>
      <c r="Q119" s="77">
        <v>0</v>
      </c>
      <c r="R119" s="77">
        <v>81.596418647999997</v>
      </c>
      <c r="S119" s="78">
        <v>2.0000000000000001E-4</v>
      </c>
      <c r="T119" s="78">
        <v>1.1000000000000001E-3</v>
      </c>
      <c r="U119" s="78">
        <v>2.0000000000000001E-4</v>
      </c>
    </row>
    <row r="120" spans="2:21">
      <c r="B120" t="s">
        <v>590</v>
      </c>
      <c r="C120" t="s">
        <v>591</v>
      </c>
      <c r="D120" t="s">
        <v>100</v>
      </c>
      <c r="E120" t="s">
        <v>123</v>
      </c>
      <c r="F120" t="s">
        <v>592</v>
      </c>
      <c r="G120" t="s">
        <v>112</v>
      </c>
      <c r="H120" t="s">
        <v>593</v>
      </c>
      <c r="I120" t="s">
        <v>208</v>
      </c>
      <c r="J120"/>
      <c r="K120" s="77">
        <v>4.67</v>
      </c>
      <c r="L120" t="s">
        <v>102</v>
      </c>
      <c r="M120" s="78">
        <v>7.4999999999999997E-3</v>
      </c>
      <c r="N120" s="78">
        <v>4.1099999999999998E-2</v>
      </c>
      <c r="O120" s="77">
        <v>96087.56</v>
      </c>
      <c r="P120" s="77">
        <v>93.2</v>
      </c>
      <c r="Q120" s="77">
        <v>8.3004300000000004</v>
      </c>
      <c r="R120" s="77">
        <v>97.854035920000001</v>
      </c>
      <c r="S120" s="78">
        <v>2.0000000000000001E-4</v>
      </c>
      <c r="T120" s="78">
        <v>1.2999999999999999E-3</v>
      </c>
      <c r="U120" s="78">
        <v>2.9999999999999997E-4</v>
      </c>
    </row>
    <row r="121" spans="2:21">
      <c r="B121" t="s">
        <v>594</v>
      </c>
      <c r="C121" t="s">
        <v>595</v>
      </c>
      <c r="D121" t="s">
        <v>100</v>
      </c>
      <c r="E121" t="s">
        <v>123</v>
      </c>
      <c r="F121" t="s">
        <v>592</v>
      </c>
      <c r="G121" t="s">
        <v>112</v>
      </c>
      <c r="H121" t="s">
        <v>593</v>
      </c>
      <c r="I121" t="s">
        <v>208</v>
      </c>
      <c r="J121"/>
      <c r="K121" s="77">
        <v>5.32</v>
      </c>
      <c r="L121" t="s">
        <v>102</v>
      </c>
      <c r="M121" s="78">
        <v>7.4999999999999997E-3</v>
      </c>
      <c r="N121" s="78">
        <v>4.3099999999999999E-2</v>
      </c>
      <c r="O121" s="77">
        <v>531150.43000000005</v>
      </c>
      <c r="P121" s="77">
        <v>88.98</v>
      </c>
      <c r="Q121" s="77">
        <v>0</v>
      </c>
      <c r="R121" s="77">
        <v>472.61765261400001</v>
      </c>
      <c r="S121" s="78">
        <v>5.9999999999999995E-4</v>
      </c>
      <c r="T121" s="78">
        <v>6.3E-3</v>
      </c>
      <c r="U121" s="78">
        <v>1.4E-3</v>
      </c>
    </row>
    <row r="122" spans="2:21">
      <c r="B122" t="s">
        <v>596</v>
      </c>
      <c r="C122" t="s">
        <v>597</v>
      </c>
      <c r="D122" t="s">
        <v>100</v>
      </c>
      <c r="E122" t="s">
        <v>123</v>
      </c>
      <c r="F122" t="s">
        <v>598</v>
      </c>
      <c r="G122" t="s">
        <v>599</v>
      </c>
      <c r="H122" t="s">
        <v>600</v>
      </c>
      <c r="I122" t="s">
        <v>150</v>
      </c>
      <c r="J122"/>
      <c r="K122" s="77">
        <v>4.4000000000000004</v>
      </c>
      <c r="L122" t="s">
        <v>102</v>
      </c>
      <c r="M122" s="78">
        <v>0.04</v>
      </c>
      <c r="N122" s="78">
        <v>5.6300000000000003E-2</v>
      </c>
      <c r="O122" s="77">
        <v>283038.8</v>
      </c>
      <c r="P122" s="77">
        <v>93.51</v>
      </c>
      <c r="Q122" s="77">
        <v>5.6607799999999999</v>
      </c>
      <c r="R122" s="77">
        <v>270.33036188</v>
      </c>
      <c r="S122" s="78">
        <v>5.9999999999999995E-4</v>
      </c>
      <c r="T122" s="78">
        <v>3.5999999999999999E-3</v>
      </c>
      <c r="U122" s="78">
        <v>8.0000000000000004E-4</v>
      </c>
    </row>
    <row r="123" spans="2:21">
      <c r="B123" t="s">
        <v>601</v>
      </c>
      <c r="C123" t="s">
        <v>602</v>
      </c>
      <c r="D123" t="s">
        <v>100</v>
      </c>
      <c r="E123" t="s">
        <v>123</v>
      </c>
      <c r="F123" t="s">
        <v>520</v>
      </c>
      <c r="G123" t="s">
        <v>353</v>
      </c>
      <c r="H123" t="s">
        <v>593</v>
      </c>
      <c r="I123" t="s">
        <v>208</v>
      </c>
      <c r="J123"/>
      <c r="K123" s="77">
        <v>1.96</v>
      </c>
      <c r="L123" t="s">
        <v>102</v>
      </c>
      <c r="M123" s="78">
        <v>2.0500000000000001E-2</v>
      </c>
      <c r="N123" s="78">
        <v>3.3799999999999997E-2</v>
      </c>
      <c r="O123" s="77">
        <v>26362.79</v>
      </c>
      <c r="P123" s="77">
        <v>109.1</v>
      </c>
      <c r="Q123" s="77">
        <v>4.2759799999999997</v>
      </c>
      <c r="R123" s="77">
        <v>33.03778389</v>
      </c>
      <c r="S123" s="78">
        <v>1E-4</v>
      </c>
      <c r="T123" s="78">
        <v>4.0000000000000002E-4</v>
      </c>
      <c r="U123" s="78">
        <v>1E-4</v>
      </c>
    </row>
    <row r="124" spans="2:21">
      <c r="B124" t="s">
        <v>603</v>
      </c>
      <c r="C124" t="s">
        <v>604</v>
      </c>
      <c r="D124" t="s">
        <v>100</v>
      </c>
      <c r="E124" t="s">
        <v>123</v>
      </c>
      <c r="F124" t="s">
        <v>520</v>
      </c>
      <c r="G124" t="s">
        <v>353</v>
      </c>
      <c r="H124" t="s">
        <v>593</v>
      </c>
      <c r="I124" t="s">
        <v>208</v>
      </c>
      <c r="J124"/>
      <c r="K124" s="77">
        <v>0.85</v>
      </c>
      <c r="L124" t="s">
        <v>102</v>
      </c>
      <c r="M124" s="78">
        <v>3.4500000000000003E-2</v>
      </c>
      <c r="N124" s="78">
        <v>3.1199999999999999E-2</v>
      </c>
      <c r="O124" s="77">
        <v>1558.77</v>
      </c>
      <c r="P124" s="77">
        <v>110.85</v>
      </c>
      <c r="Q124" s="77">
        <v>0</v>
      </c>
      <c r="R124" s="77">
        <v>1.7278965449999999</v>
      </c>
      <c r="S124" s="78">
        <v>0</v>
      </c>
      <c r="T124" s="78">
        <v>0</v>
      </c>
      <c r="U124" s="78">
        <v>0</v>
      </c>
    </row>
    <row r="125" spans="2:21">
      <c r="B125" t="s">
        <v>605</v>
      </c>
      <c r="C125" t="s">
        <v>606</v>
      </c>
      <c r="D125" t="s">
        <v>100</v>
      </c>
      <c r="E125" t="s">
        <v>123</v>
      </c>
      <c r="F125" t="s">
        <v>520</v>
      </c>
      <c r="G125" t="s">
        <v>353</v>
      </c>
      <c r="H125" t="s">
        <v>593</v>
      </c>
      <c r="I125" t="s">
        <v>208</v>
      </c>
      <c r="J125"/>
      <c r="K125" s="77">
        <v>2.4300000000000002</v>
      </c>
      <c r="L125" t="s">
        <v>102</v>
      </c>
      <c r="M125" s="78">
        <v>2.0500000000000001E-2</v>
      </c>
      <c r="N125" s="78">
        <v>3.6499999999999998E-2</v>
      </c>
      <c r="O125" s="77">
        <v>169699.55</v>
      </c>
      <c r="P125" s="77">
        <v>108.48</v>
      </c>
      <c r="Q125" s="77">
        <v>0</v>
      </c>
      <c r="R125" s="77">
        <v>184.09007184000001</v>
      </c>
      <c r="S125" s="78">
        <v>2.0000000000000001E-4</v>
      </c>
      <c r="T125" s="78">
        <v>2.3999999999999998E-3</v>
      </c>
      <c r="U125" s="78">
        <v>5.0000000000000001E-4</v>
      </c>
    </row>
    <row r="126" spans="2:21">
      <c r="B126" t="s">
        <v>607</v>
      </c>
      <c r="C126" t="s">
        <v>608</v>
      </c>
      <c r="D126" t="s">
        <v>100</v>
      </c>
      <c r="E126" t="s">
        <v>123</v>
      </c>
      <c r="F126" t="s">
        <v>520</v>
      </c>
      <c r="G126" t="s">
        <v>353</v>
      </c>
      <c r="H126" t="s">
        <v>593</v>
      </c>
      <c r="I126" t="s">
        <v>208</v>
      </c>
      <c r="J126"/>
      <c r="K126" s="77">
        <v>5.5</v>
      </c>
      <c r="L126" t="s">
        <v>102</v>
      </c>
      <c r="M126" s="78">
        <v>8.3999999999999995E-3</v>
      </c>
      <c r="N126" s="78">
        <v>3.8300000000000001E-2</v>
      </c>
      <c r="O126" s="77">
        <v>280031.52</v>
      </c>
      <c r="P126" s="77">
        <v>94.09</v>
      </c>
      <c r="Q126" s="77">
        <v>0</v>
      </c>
      <c r="R126" s="77">
        <v>263.48165716800003</v>
      </c>
      <c r="S126" s="78">
        <v>4.0000000000000002E-4</v>
      </c>
      <c r="T126" s="78">
        <v>3.5000000000000001E-3</v>
      </c>
      <c r="U126" s="78">
        <v>8.0000000000000004E-4</v>
      </c>
    </row>
    <row r="127" spans="2:21">
      <c r="B127" t="s">
        <v>609</v>
      </c>
      <c r="C127" t="s">
        <v>610</v>
      </c>
      <c r="D127" t="s">
        <v>100</v>
      </c>
      <c r="E127" t="s">
        <v>123</v>
      </c>
      <c r="F127" t="s">
        <v>520</v>
      </c>
      <c r="G127" t="s">
        <v>353</v>
      </c>
      <c r="H127" t="s">
        <v>593</v>
      </c>
      <c r="I127" t="s">
        <v>208</v>
      </c>
      <c r="J127"/>
      <c r="K127" s="77">
        <v>6.32</v>
      </c>
      <c r="L127" t="s">
        <v>102</v>
      </c>
      <c r="M127" s="78">
        <v>5.0000000000000001E-3</v>
      </c>
      <c r="N127" s="78">
        <v>3.4099999999999998E-2</v>
      </c>
      <c r="O127" s="77">
        <v>50189.95</v>
      </c>
      <c r="P127" s="77">
        <v>90.77</v>
      </c>
      <c r="Q127" s="77">
        <v>0</v>
      </c>
      <c r="R127" s="77">
        <v>45.557417614999999</v>
      </c>
      <c r="S127" s="78">
        <v>2.9999999999999997E-4</v>
      </c>
      <c r="T127" s="78">
        <v>5.9999999999999995E-4</v>
      </c>
      <c r="U127" s="78">
        <v>1E-4</v>
      </c>
    </row>
    <row r="128" spans="2:21">
      <c r="B128" t="s">
        <v>611</v>
      </c>
      <c r="C128" t="s">
        <v>612</v>
      </c>
      <c r="D128" t="s">
        <v>100</v>
      </c>
      <c r="E128" t="s">
        <v>123</v>
      </c>
      <c r="F128" t="s">
        <v>520</v>
      </c>
      <c r="G128" t="s">
        <v>353</v>
      </c>
      <c r="H128" t="s">
        <v>593</v>
      </c>
      <c r="I128" t="s">
        <v>208</v>
      </c>
      <c r="J128"/>
      <c r="K128" s="77">
        <v>6.19</v>
      </c>
      <c r="L128" t="s">
        <v>102</v>
      </c>
      <c r="M128" s="78">
        <v>9.7000000000000003E-3</v>
      </c>
      <c r="N128" s="78">
        <v>3.9800000000000002E-2</v>
      </c>
      <c r="O128" s="77">
        <v>137924.04999999999</v>
      </c>
      <c r="P128" s="77">
        <v>90.71</v>
      </c>
      <c r="Q128" s="77">
        <v>0</v>
      </c>
      <c r="R128" s="77">
        <v>125.110905755</v>
      </c>
      <c r="S128" s="78">
        <v>2.9999999999999997E-4</v>
      </c>
      <c r="T128" s="78">
        <v>1.6999999999999999E-3</v>
      </c>
      <c r="U128" s="78">
        <v>4.0000000000000002E-4</v>
      </c>
    </row>
    <row r="129" spans="2:21">
      <c r="B129" t="s">
        <v>613</v>
      </c>
      <c r="C129" t="s">
        <v>614</v>
      </c>
      <c r="D129" t="s">
        <v>100</v>
      </c>
      <c r="E129" t="s">
        <v>123</v>
      </c>
      <c r="F129" t="s">
        <v>615</v>
      </c>
      <c r="G129" t="s">
        <v>616</v>
      </c>
      <c r="H129" t="s">
        <v>600</v>
      </c>
      <c r="I129" t="s">
        <v>150</v>
      </c>
      <c r="J129"/>
      <c r="K129" s="77">
        <v>1.54</v>
      </c>
      <c r="L129" t="s">
        <v>102</v>
      </c>
      <c r="M129" s="78">
        <v>1.8499999999999999E-2</v>
      </c>
      <c r="N129" s="78">
        <v>3.5099999999999999E-2</v>
      </c>
      <c r="O129" s="77">
        <v>212294.13</v>
      </c>
      <c r="P129" s="77">
        <v>107.74</v>
      </c>
      <c r="Q129" s="77">
        <v>46.543709999999997</v>
      </c>
      <c r="R129" s="77">
        <v>275.269405662</v>
      </c>
      <c r="S129" s="78">
        <v>4.0000000000000002E-4</v>
      </c>
      <c r="T129" s="78">
        <v>3.5999999999999999E-3</v>
      </c>
      <c r="U129" s="78">
        <v>8.0000000000000004E-4</v>
      </c>
    </row>
    <row r="130" spans="2:21">
      <c r="B130" t="s">
        <v>617</v>
      </c>
      <c r="C130" t="s">
        <v>618</v>
      </c>
      <c r="D130" t="s">
        <v>100</v>
      </c>
      <c r="E130" t="s">
        <v>123</v>
      </c>
      <c r="F130" t="s">
        <v>615</v>
      </c>
      <c r="G130" t="s">
        <v>616</v>
      </c>
      <c r="H130" t="s">
        <v>600</v>
      </c>
      <c r="I130" t="s">
        <v>150</v>
      </c>
      <c r="J130"/>
      <c r="K130" s="77">
        <v>4.1399999999999997</v>
      </c>
      <c r="L130" t="s">
        <v>102</v>
      </c>
      <c r="M130" s="78">
        <v>0.01</v>
      </c>
      <c r="N130" s="78">
        <v>4.6800000000000001E-2</v>
      </c>
      <c r="O130" s="77">
        <v>536228.06000000006</v>
      </c>
      <c r="P130" s="77">
        <v>93.07</v>
      </c>
      <c r="Q130" s="77">
        <v>0</v>
      </c>
      <c r="R130" s="77">
        <v>499.06745544199998</v>
      </c>
      <c r="S130" s="78">
        <v>5.0000000000000001E-4</v>
      </c>
      <c r="T130" s="78">
        <v>6.6E-3</v>
      </c>
      <c r="U130" s="78">
        <v>1.4E-3</v>
      </c>
    </row>
    <row r="131" spans="2:21">
      <c r="B131" t="s">
        <v>619</v>
      </c>
      <c r="C131" t="s">
        <v>620</v>
      </c>
      <c r="D131" t="s">
        <v>100</v>
      </c>
      <c r="E131" t="s">
        <v>123</v>
      </c>
      <c r="F131" t="s">
        <v>615</v>
      </c>
      <c r="G131" t="s">
        <v>616</v>
      </c>
      <c r="H131" t="s">
        <v>600</v>
      </c>
      <c r="I131" t="s">
        <v>150</v>
      </c>
      <c r="J131"/>
      <c r="K131" s="77">
        <v>2.8</v>
      </c>
      <c r="L131" t="s">
        <v>102</v>
      </c>
      <c r="M131" s="78">
        <v>3.5400000000000001E-2</v>
      </c>
      <c r="N131" s="78">
        <v>4.41E-2</v>
      </c>
      <c r="O131" s="77">
        <v>371488.43</v>
      </c>
      <c r="P131" s="77">
        <v>101.14</v>
      </c>
      <c r="Q131" s="77">
        <v>0</v>
      </c>
      <c r="R131" s="77">
        <v>375.72339810199998</v>
      </c>
      <c r="S131" s="78">
        <v>5.0000000000000001E-4</v>
      </c>
      <c r="T131" s="78">
        <v>5.0000000000000001E-3</v>
      </c>
      <c r="U131" s="78">
        <v>1.1000000000000001E-3</v>
      </c>
    </row>
    <row r="132" spans="2:21">
      <c r="B132" t="s">
        <v>621</v>
      </c>
      <c r="C132" t="s">
        <v>622</v>
      </c>
      <c r="D132" t="s">
        <v>100</v>
      </c>
      <c r="E132" t="s">
        <v>123</v>
      </c>
      <c r="F132" t="s">
        <v>615</v>
      </c>
      <c r="G132" t="s">
        <v>616</v>
      </c>
      <c r="H132" t="s">
        <v>600</v>
      </c>
      <c r="I132" t="s">
        <v>150</v>
      </c>
      <c r="J132"/>
      <c r="K132" s="77">
        <v>1.1299999999999999</v>
      </c>
      <c r="L132" t="s">
        <v>102</v>
      </c>
      <c r="M132" s="78">
        <v>0.01</v>
      </c>
      <c r="N132" s="78">
        <v>4.0099999999999997E-2</v>
      </c>
      <c r="O132" s="77">
        <v>421233.6</v>
      </c>
      <c r="P132" s="77">
        <v>106.2</v>
      </c>
      <c r="Q132" s="77">
        <v>0</v>
      </c>
      <c r="R132" s="77">
        <v>447.35008319999997</v>
      </c>
      <c r="S132" s="78">
        <v>4.0000000000000002E-4</v>
      </c>
      <c r="T132" s="78">
        <v>5.8999999999999999E-3</v>
      </c>
      <c r="U132" s="78">
        <v>1.2999999999999999E-3</v>
      </c>
    </row>
    <row r="133" spans="2:21">
      <c r="B133" t="s">
        <v>623</v>
      </c>
      <c r="C133" t="s">
        <v>624</v>
      </c>
      <c r="D133" t="s">
        <v>100</v>
      </c>
      <c r="E133" t="s">
        <v>123</v>
      </c>
      <c r="F133" t="s">
        <v>625</v>
      </c>
      <c r="G133" t="s">
        <v>364</v>
      </c>
      <c r="H133" t="s">
        <v>593</v>
      </c>
      <c r="I133" t="s">
        <v>208</v>
      </c>
      <c r="J133"/>
      <c r="K133" s="77">
        <v>2.81</v>
      </c>
      <c r="L133" t="s">
        <v>102</v>
      </c>
      <c r="M133" s="78">
        <v>1.9400000000000001E-2</v>
      </c>
      <c r="N133" s="78">
        <v>2.5499999999999998E-2</v>
      </c>
      <c r="O133" s="77">
        <v>37128.82</v>
      </c>
      <c r="P133" s="77">
        <v>109.66</v>
      </c>
      <c r="Q133" s="77">
        <v>0</v>
      </c>
      <c r="R133" s="77">
        <v>40.715464011999998</v>
      </c>
      <c r="S133" s="78">
        <v>1E-4</v>
      </c>
      <c r="T133" s="78">
        <v>5.0000000000000001E-4</v>
      </c>
      <c r="U133" s="78">
        <v>1E-4</v>
      </c>
    </row>
    <row r="134" spans="2:21">
      <c r="B134" t="s">
        <v>626</v>
      </c>
      <c r="C134" t="s">
        <v>627</v>
      </c>
      <c r="D134" t="s">
        <v>100</v>
      </c>
      <c r="E134" t="s">
        <v>123</v>
      </c>
      <c r="F134" t="s">
        <v>625</v>
      </c>
      <c r="G134" t="s">
        <v>364</v>
      </c>
      <c r="H134" t="s">
        <v>593</v>
      </c>
      <c r="I134" t="s">
        <v>208</v>
      </c>
      <c r="J134"/>
      <c r="K134" s="77">
        <v>3.78</v>
      </c>
      <c r="L134" t="s">
        <v>102</v>
      </c>
      <c r="M134" s="78">
        <v>1.23E-2</v>
      </c>
      <c r="N134" s="78">
        <v>2.5399999999999999E-2</v>
      </c>
      <c r="O134" s="77">
        <v>364068.84</v>
      </c>
      <c r="P134" s="77">
        <v>105.9</v>
      </c>
      <c r="Q134" s="77">
        <v>0</v>
      </c>
      <c r="R134" s="77">
        <v>385.54890155999999</v>
      </c>
      <c r="S134" s="78">
        <v>2.9999999999999997E-4</v>
      </c>
      <c r="T134" s="78">
        <v>5.1000000000000004E-3</v>
      </c>
      <c r="U134" s="78">
        <v>1.1000000000000001E-3</v>
      </c>
    </row>
    <row r="135" spans="2:21">
      <c r="B135" t="s">
        <v>628</v>
      </c>
      <c r="C135" t="s">
        <v>629</v>
      </c>
      <c r="D135" t="s">
        <v>100</v>
      </c>
      <c r="E135" t="s">
        <v>123</v>
      </c>
      <c r="F135" t="s">
        <v>630</v>
      </c>
      <c r="G135" t="s">
        <v>127</v>
      </c>
      <c r="H135" t="s">
        <v>593</v>
      </c>
      <c r="I135" t="s">
        <v>208</v>
      </c>
      <c r="J135"/>
      <c r="K135" s="77">
        <v>1.75</v>
      </c>
      <c r="L135" t="s">
        <v>102</v>
      </c>
      <c r="M135" s="78">
        <v>1.8499999999999999E-2</v>
      </c>
      <c r="N135" s="78">
        <v>3.7699999999999997E-2</v>
      </c>
      <c r="O135" s="77">
        <v>36989.910000000003</v>
      </c>
      <c r="P135" s="77">
        <v>105.7</v>
      </c>
      <c r="Q135" s="77">
        <v>0</v>
      </c>
      <c r="R135" s="77">
        <v>39.098334870000002</v>
      </c>
      <c r="S135" s="78">
        <v>0</v>
      </c>
      <c r="T135" s="78">
        <v>5.0000000000000001E-4</v>
      </c>
      <c r="U135" s="78">
        <v>1E-4</v>
      </c>
    </row>
    <row r="136" spans="2:21">
      <c r="B136" t="s">
        <v>631</v>
      </c>
      <c r="C136" t="s">
        <v>632</v>
      </c>
      <c r="D136" t="s">
        <v>100</v>
      </c>
      <c r="E136" t="s">
        <v>123</v>
      </c>
      <c r="F136" t="s">
        <v>630</v>
      </c>
      <c r="G136" t="s">
        <v>127</v>
      </c>
      <c r="H136" t="s">
        <v>593</v>
      </c>
      <c r="I136" t="s">
        <v>208</v>
      </c>
      <c r="J136"/>
      <c r="K136" s="77">
        <v>2.37</v>
      </c>
      <c r="L136" t="s">
        <v>102</v>
      </c>
      <c r="M136" s="78">
        <v>3.2000000000000001E-2</v>
      </c>
      <c r="N136" s="78">
        <v>3.7900000000000003E-2</v>
      </c>
      <c r="O136" s="77">
        <v>296134.63</v>
      </c>
      <c r="P136" s="77">
        <v>101.66</v>
      </c>
      <c r="Q136" s="77">
        <v>0</v>
      </c>
      <c r="R136" s="77">
        <v>301.050464858</v>
      </c>
      <c r="S136" s="78">
        <v>8.0000000000000004E-4</v>
      </c>
      <c r="T136" s="78">
        <v>4.0000000000000001E-3</v>
      </c>
      <c r="U136" s="78">
        <v>8.9999999999999998E-4</v>
      </c>
    </row>
    <row r="137" spans="2:21">
      <c r="B137" t="s">
        <v>633</v>
      </c>
      <c r="C137" t="s">
        <v>634</v>
      </c>
      <c r="D137" t="s">
        <v>100</v>
      </c>
      <c r="E137" t="s">
        <v>123</v>
      </c>
      <c r="F137" t="s">
        <v>635</v>
      </c>
      <c r="G137" t="s">
        <v>127</v>
      </c>
      <c r="H137" t="s">
        <v>593</v>
      </c>
      <c r="I137" t="s">
        <v>208</v>
      </c>
      <c r="J137"/>
      <c r="K137" s="77">
        <v>0.75</v>
      </c>
      <c r="L137" t="s">
        <v>102</v>
      </c>
      <c r="M137" s="78">
        <v>3.15E-2</v>
      </c>
      <c r="N137" s="78">
        <v>2.9700000000000001E-2</v>
      </c>
      <c r="O137" s="77">
        <v>114633.89</v>
      </c>
      <c r="P137" s="77">
        <v>111.26</v>
      </c>
      <c r="Q137" s="77">
        <v>0</v>
      </c>
      <c r="R137" s="77">
        <v>127.541666014</v>
      </c>
      <c r="S137" s="78">
        <v>8.0000000000000004E-4</v>
      </c>
      <c r="T137" s="78">
        <v>1.6999999999999999E-3</v>
      </c>
      <c r="U137" s="78">
        <v>4.0000000000000002E-4</v>
      </c>
    </row>
    <row r="138" spans="2:21">
      <c r="B138" t="s">
        <v>636</v>
      </c>
      <c r="C138" t="s">
        <v>637</v>
      </c>
      <c r="D138" t="s">
        <v>100</v>
      </c>
      <c r="E138" t="s">
        <v>123</v>
      </c>
      <c r="F138" t="s">
        <v>635</v>
      </c>
      <c r="G138" t="s">
        <v>127</v>
      </c>
      <c r="H138" t="s">
        <v>593</v>
      </c>
      <c r="I138" t="s">
        <v>208</v>
      </c>
      <c r="J138"/>
      <c r="K138" s="77">
        <v>3.08</v>
      </c>
      <c r="L138" t="s">
        <v>102</v>
      </c>
      <c r="M138" s="78">
        <v>0.01</v>
      </c>
      <c r="N138" s="78">
        <v>3.5099999999999999E-2</v>
      </c>
      <c r="O138" s="77">
        <v>259910.27</v>
      </c>
      <c r="P138" s="77">
        <v>99.47</v>
      </c>
      <c r="Q138" s="77">
        <v>71.492090000000005</v>
      </c>
      <c r="R138" s="77">
        <v>330.024835569</v>
      </c>
      <c r="S138" s="78">
        <v>6.9999999999999999E-4</v>
      </c>
      <c r="T138" s="78">
        <v>4.4000000000000003E-3</v>
      </c>
      <c r="U138" s="78">
        <v>1E-3</v>
      </c>
    </row>
    <row r="139" spans="2:21">
      <c r="B139" t="s">
        <v>638</v>
      </c>
      <c r="C139" t="s">
        <v>639</v>
      </c>
      <c r="D139" t="s">
        <v>100</v>
      </c>
      <c r="E139" t="s">
        <v>123</v>
      </c>
      <c r="F139" t="s">
        <v>635</v>
      </c>
      <c r="G139" t="s">
        <v>127</v>
      </c>
      <c r="H139" t="s">
        <v>593</v>
      </c>
      <c r="I139" t="s">
        <v>208</v>
      </c>
      <c r="J139"/>
      <c r="K139" s="77">
        <v>3.45</v>
      </c>
      <c r="L139" t="s">
        <v>102</v>
      </c>
      <c r="M139" s="78">
        <v>3.2300000000000002E-2</v>
      </c>
      <c r="N139" s="78">
        <v>3.85E-2</v>
      </c>
      <c r="O139" s="77">
        <v>297926.64</v>
      </c>
      <c r="P139" s="77">
        <v>101.9</v>
      </c>
      <c r="Q139" s="77">
        <v>0</v>
      </c>
      <c r="R139" s="77">
        <v>303.58724616000001</v>
      </c>
      <c r="S139" s="78">
        <v>5.9999999999999995E-4</v>
      </c>
      <c r="T139" s="78">
        <v>4.0000000000000001E-3</v>
      </c>
      <c r="U139" s="78">
        <v>8.9999999999999998E-4</v>
      </c>
    </row>
    <row r="140" spans="2:21">
      <c r="B140" t="s">
        <v>640</v>
      </c>
      <c r="C140" t="s">
        <v>641</v>
      </c>
      <c r="D140" t="s">
        <v>100</v>
      </c>
      <c r="E140" t="s">
        <v>123</v>
      </c>
      <c r="F140" t="s">
        <v>642</v>
      </c>
      <c r="G140" t="s">
        <v>353</v>
      </c>
      <c r="H140" t="s">
        <v>600</v>
      </c>
      <c r="I140" t="s">
        <v>150</v>
      </c>
      <c r="J140"/>
      <c r="K140" s="77">
        <v>2.2400000000000002</v>
      </c>
      <c r="L140" t="s">
        <v>102</v>
      </c>
      <c r="M140" s="78">
        <v>2.5000000000000001E-2</v>
      </c>
      <c r="N140" s="78">
        <v>3.15E-2</v>
      </c>
      <c r="O140" s="77">
        <v>135234.93</v>
      </c>
      <c r="P140" s="77">
        <v>110.23</v>
      </c>
      <c r="Q140" s="77">
        <v>1.88967</v>
      </c>
      <c r="R140" s="77">
        <v>150.959133339</v>
      </c>
      <c r="S140" s="78">
        <v>4.0000000000000002E-4</v>
      </c>
      <c r="T140" s="78">
        <v>2E-3</v>
      </c>
      <c r="U140" s="78">
        <v>4.0000000000000002E-4</v>
      </c>
    </row>
    <row r="141" spans="2:21">
      <c r="B141" t="s">
        <v>643</v>
      </c>
      <c r="C141" t="s">
        <v>644</v>
      </c>
      <c r="D141" t="s">
        <v>100</v>
      </c>
      <c r="E141" t="s">
        <v>123</v>
      </c>
      <c r="F141" t="s">
        <v>642</v>
      </c>
      <c r="G141" t="s">
        <v>353</v>
      </c>
      <c r="H141" t="s">
        <v>600</v>
      </c>
      <c r="I141" t="s">
        <v>150</v>
      </c>
      <c r="J141"/>
      <c r="K141" s="77">
        <v>5.25</v>
      </c>
      <c r="L141" t="s">
        <v>102</v>
      </c>
      <c r="M141" s="78">
        <v>1.9E-2</v>
      </c>
      <c r="N141" s="78">
        <v>3.56E-2</v>
      </c>
      <c r="O141" s="77">
        <v>159269.47</v>
      </c>
      <c r="P141" s="77">
        <v>101.98</v>
      </c>
      <c r="Q141" s="77">
        <v>1.6813</v>
      </c>
      <c r="R141" s="77">
        <v>164.104305506</v>
      </c>
      <c r="S141" s="78">
        <v>5.0000000000000001E-4</v>
      </c>
      <c r="T141" s="78">
        <v>2.2000000000000001E-3</v>
      </c>
      <c r="U141" s="78">
        <v>5.0000000000000001E-4</v>
      </c>
    </row>
    <row r="142" spans="2:21">
      <c r="B142" t="s">
        <v>645</v>
      </c>
      <c r="C142" t="s">
        <v>646</v>
      </c>
      <c r="D142" t="s">
        <v>100</v>
      </c>
      <c r="E142" t="s">
        <v>123</v>
      </c>
      <c r="F142" t="s">
        <v>642</v>
      </c>
      <c r="G142" t="s">
        <v>353</v>
      </c>
      <c r="H142" t="s">
        <v>600</v>
      </c>
      <c r="I142" t="s">
        <v>150</v>
      </c>
      <c r="J142"/>
      <c r="K142" s="77">
        <v>7.03</v>
      </c>
      <c r="L142" t="s">
        <v>102</v>
      </c>
      <c r="M142" s="78">
        <v>3.8999999999999998E-3</v>
      </c>
      <c r="N142" s="78">
        <v>3.8199999999999998E-2</v>
      </c>
      <c r="O142" s="77">
        <v>164964.99</v>
      </c>
      <c r="P142" s="77">
        <v>84.23</v>
      </c>
      <c r="Q142" s="77">
        <v>0.34699000000000002</v>
      </c>
      <c r="R142" s="77">
        <v>139.297001077</v>
      </c>
      <c r="S142" s="78">
        <v>6.9999999999999999E-4</v>
      </c>
      <c r="T142" s="78">
        <v>1.8E-3</v>
      </c>
      <c r="U142" s="78">
        <v>4.0000000000000002E-4</v>
      </c>
    </row>
    <row r="143" spans="2:21">
      <c r="B143" t="s">
        <v>647</v>
      </c>
      <c r="C143" t="s">
        <v>648</v>
      </c>
      <c r="D143" t="s">
        <v>100</v>
      </c>
      <c r="E143" t="s">
        <v>123</v>
      </c>
      <c r="F143" t="s">
        <v>649</v>
      </c>
      <c r="G143" t="s">
        <v>650</v>
      </c>
      <c r="H143" t="s">
        <v>651</v>
      </c>
      <c r="I143" t="s">
        <v>208</v>
      </c>
      <c r="J143"/>
      <c r="K143" s="77">
        <v>3.54</v>
      </c>
      <c r="L143" t="s">
        <v>102</v>
      </c>
      <c r="M143" s="78">
        <v>1.3299999999999999E-2</v>
      </c>
      <c r="N143" s="78">
        <v>3.5499999999999997E-2</v>
      </c>
      <c r="O143" s="77">
        <v>184314.87</v>
      </c>
      <c r="P143" s="77">
        <v>102.71</v>
      </c>
      <c r="Q143" s="77">
        <v>0</v>
      </c>
      <c r="R143" s="77">
        <v>189.309802977</v>
      </c>
      <c r="S143" s="78">
        <v>5.9999999999999995E-4</v>
      </c>
      <c r="T143" s="78">
        <v>2.5000000000000001E-3</v>
      </c>
      <c r="U143" s="78">
        <v>5.0000000000000001E-4</v>
      </c>
    </row>
    <row r="144" spans="2:21">
      <c r="B144" t="s">
        <v>652</v>
      </c>
      <c r="C144" t="s">
        <v>653</v>
      </c>
      <c r="D144" t="s">
        <v>100</v>
      </c>
      <c r="E144" t="s">
        <v>123</v>
      </c>
      <c r="F144" t="s">
        <v>654</v>
      </c>
      <c r="G144" t="s">
        <v>132</v>
      </c>
      <c r="H144" t="s">
        <v>651</v>
      </c>
      <c r="I144" t="s">
        <v>208</v>
      </c>
      <c r="J144"/>
      <c r="K144" s="77">
        <v>1.01</v>
      </c>
      <c r="L144" t="s">
        <v>102</v>
      </c>
      <c r="M144" s="78">
        <v>1.9800000000000002E-2</v>
      </c>
      <c r="N144" s="78">
        <v>2.98E-2</v>
      </c>
      <c r="O144" s="77">
        <v>76692.11</v>
      </c>
      <c r="P144" s="77">
        <v>109.45</v>
      </c>
      <c r="Q144" s="77">
        <v>86.46651</v>
      </c>
      <c r="R144" s="77">
        <v>170.406024395</v>
      </c>
      <c r="S144" s="78">
        <v>5.0000000000000001E-4</v>
      </c>
      <c r="T144" s="78">
        <v>2.3E-3</v>
      </c>
      <c r="U144" s="78">
        <v>5.0000000000000001E-4</v>
      </c>
    </row>
    <row r="145" spans="2:21">
      <c r="B145" t="s">
        <v>655</v>
      </c>
      <c r="C145" t="s">
        <v>656</v>
      </c>
      <c r="D145" t="s">
        <v>100</v>
      </c>
      <c r="E145" t="s">
        <v>123</v>
      </c>
      <c r="F145" t="s">
        <v>657</v>
      </c>
      <c r="G145" t="s">
        <v>650</v>
      </c>
      <c r="H145" t="s">
        <v>658</v>
      </c>
      <c r="I145" t="s">
        <v>150</v>
      </c>
      <c r="J145"/>
      <c r="K145" s="77">
        <v>2.66</v>
      </c>
      <c r="L145" t="s">
        <v>102</v>
      </c>
      <c r="M145" s="78">
        <v>2.5700000000000001E-2</v>
      </c>
      <c r="N145" s="78">
        <v>3.9399999999999998E-2</v>
      </c>
      <c r="O145" s="77">
        <v>361598.2</v>
      </c>
      <c r="P145" s="77">
        <v>108.2</v>
      </c>
      <c r="Q145" s="77">
        <v>0</v>
      </c>
      <c r="R145" s="77">
        <v>391.24925239999999</v>
      </c>
      <c r="S145" s="78">
        <v>2.9999999999999997E-4</v>
      </c>
      <c r="T145" s="78">
        <v>5.1999999999999998E-3</v>
      </c>
      <c r="U145" s="78">
        <v>1.1000000000000001E-3</v>
      </c>
    </row>
    <row r="146" spans="2:21">
      <c r="B146" t="s">
        <v>659</v>
      </c>
      <c r="C146" t="s">
        <v>660</v>
      </c>
      <c r="D146" t="s">
        <v>100</v>
      </c>
      <c r="E146" t="s">
        <v>123</v>
      </c>
      <c r="F146" t="s">
        <v>657</v>
      </c>
      <c r="G146" t="s">
        <v>650</v>
      </c>
      <c r="H146" t="s">
        <v>658</v>
      </c>
      <c r="I146" t="s">
        <v>150</v>
      </c>
      <c r="J146"/>
      <c r="K146" s="77">
        <v>1.49</v>
      </c>
      <c r="L146" t="s">
        <v>102</v>
      </c>
      <c r="M146" s="78">
        <v>1.2200000000000001E-2</v>
      </c>
      <c r="N146" s="78">
        <v>3.6299999999999999E-2</v>
      </c>
      <c r="O146" s="77">
        <v>52501.440000000002</v>
      </c>
      <c r="P146" s="77">
        <v>106.66</v>
      </c>
      <c r="Q146" s="77">
        <v>0.35375000000000001</v>
      </c>
      <c r="R146" s="77">
        <v>56.351785904000003</v>
      </c>
      <c r="S146" s="78">
        <v>1E-4</v>
      </c>
      <c r="T146" s="78">
        <v>6.9999999999999999E-4</v>
      </c>
      <c r="U146" s="78">
        <v>2.0000000000000001E-4</v>
      </c>
    </row>
    <row r="147" spans="2:21">
      <c r="B147" t="s">
        <v>661</v>
      </c>
      <c r="C147" t="s">
        <v>662</v>
      </c>
      <c r="D147" t="s">
        <v>100</v>
      </c>
      <c r="E147" t="s">
        <v>123</v>
      </c>
      <c r="F147" t="s">
        <v>657</v>
      </c>
      <c r="G147" t="s">
        <v>650</v>
      </c>
      <c r="H147" t="s">
        <v>658</v>
      </c>
      <c r="I147" t="s">
        <v>150</v>
      </c>
      <c r="J147"/>
      <c r="K147" s="77">
        <v>5.34</v>
      </c>
      <c r="L147" t="s">
        <v>102</v>
      </c>
      <c r="M147" s="78">
        <v>1.09E-2</v>
      </c>
      <c r="N147" s="78">
        <v>3.9899999999999998E-2</v>
      </c>
      <c r="O147" s="77">
        <v>139927.31</v>
      </c>
      <c r="P147" s="77">
        <v>93.67</v>
      </c>
      <c r="Q147" s="77">
        <v>0.83072000000000001</v>
      </c>
      <c r="R147" s="77">
        <v>131.900631277</v>
      </c>
      <c r="S147" s="78">
        <v>2.9999999999999997E-4</v>
      </c>
      <c r="T147" s="78">
        <v>1.6999999999999999E-3</v>
      </c>
      <c r="U147" s="78">
        <v>4.0000000000000002E-4</v>
      </c>
    </row>
    <row r="148" spans="2:21">
      <c r="B148" t="s">
        <v>663</v>
      </c>
      <c r="C148" t="s">
        <v>664</v>
      </c>
      <c r="D148" t="s">
        <v>100</v>
      </c>
      <c r="E148" t="s">
        <v>123</v>
      </c>
      <c r="F148" t="s">
        <v>657</v>
      </c>
      <c r="G148" t="s">
        <v>650</v>
      </c>
      <c r="H148" t="s">
        <v>658</v>
      </c>
      <c r="I148" t="s">
        <v>150</v>
      </c>
      <c r="J148"/>
      <c r="K148" s="77">
        <v>6.26</v>
      </c>
      <c r="L148" t="s">
        <v>102</v>
      </c>
      <c r="M148" s="78">
        <v>1.54E-2</v>
      </c>
      <c r="N148" s="78">
        <v>4.1700000000000001E-2</v>
      </c>
      <c r="O148" s="77">
        <v>156714.17000000001</v>
      </c>
      <c r="P148" s="77">
        <v>91.75</v>
      </c>
      <c r="Q148" s="77">
        <v>0</v>
      </c>
      <c r="R148" s="77">
        <v>143.785250975</v>
      </c>
      <c r="S148" s="78">
        <v>4.0000000000000002E-4</v>
      </c>
      <c r="T148" s="78">
        <v>1.9E-3</v>
      </c>
      <c r="U148" s="78">
        <v>4.0000000000000002E-4</v>
      </c>
    </row>
    <row r="149" spans="2:21">
      <c r="B149" t="s">
        <v>665</v>
      </c>
      <c r="C149" t="s">
        <v>666</v>
      </c>
      <c r="D149" t="s">
        <v>100</v>
      </c>
      <c r="E149" t="s">
        <v>123</v>
      </c>
      <c r="F149" t="s">
        <v>667</v>
      </c>
      <c r="G149" t="s">
        <v>599</v>
      </c>
      <c r="H149" t="s">
        <v>651</v>
      </c>
      <c r="I149" t="s">
        <v>208</v>
      </c>
      <c r="J149"/>
      <c r="K149" s="77">
        <v>4.4800000000000004</v>
      </c>
      <c r="L149" t="s">
        <v>102</v>
      </c>
      <c r="M149" s="78">
        <v>7.4999999999999997E-3</v>
      </c>
      <c r="N149" s="78">
        <v>3.7900000000000003E-2</v>
      </c>
      <c r="O149" s="77">
        <v>701771</v>
      </c>
      <c r="P149" s="77">
        <v>94.32</v>
      </c>
      <c r="Q149" s="77">
        <v>2.83867</v>
      </c>
      <c r="R149" s="77">
        <v>664.74907719999999</v>
      </c>
      <c r="S149" s="78">
        <v>5.0000000000000001E-4</v>
      </c>
      <c r="T149" s="78">
        <v>8.8000000000000005E-3</v>
      </c>
      <c r="U149" s="78">
        <v>1.9E-3</v>
      </c>
    </row>
    <row r="150" spans="2:21">
      <c r="B150" t="s">
        <v>668</v>
      </c>
      <c r="C150" t="s">
        <v>669</v>
      </c>
      <c r="D150" t="s">
        <v>100</v>
      </c>
      <c r="E150" t="s">
        <v>123</v>
      </c>
      <c r="F150" t="s">
        <v>670</v>
      </c>
      <c r="G150" t="s">
        <v>353</v>
      </c>
      <c r="H150" t="s">
        <v>651</v>
      </c>
      <c r="I150" t="s">
        <v>208</v>
      </c>
      <c r="J150"/>
      <c r="K150" s="77">
        <v>3.76</v>
      </c>
      <c r="L150" t="s">
        <v>102</v>
      </c>
      <c r="M150" s="78">
        <v>1.7999999999999999E-2</v>
      </c>
      <c r="N150" s="78">
        <v>3.2899999999999999E-2</v>
      </c>
      <c r="O150" s="77">
        <v>20898</v>
      </c>
      <c r="P150" s="77">
        <v>105.55</v>
      </c>
      <c r="Q150" s="77">
        <v>0.10481</v>
      </c>
      <c r="R150" s="77">
        <v>22.162648999999998</v>
      </c>
      <c r="S150" s="78">
        <v>0</v>
      </c>
      <c r="T150" s="78">
        <v>2.9999999999999997E-4</v>
      </c>
      <c r="U150" s="78">
        <v>1E-4</v>
      </c>
    </row>
    <row r="151" spans="2:21">
      <c r="B151" t="s">
        <v>671</v>
      </c>
      <c r="C151" t="s">
        <v>672</v>
      </c>
      <c r="D151" t="s">
        <v>100</v>
      </c>
      <c r="E151" t="s">
        <v>123</v>
      </c>
      <c r="F151" t="s">
        <v>673</v>
      </c>
      <c r="G151" t="s">
        <v>353</v>
      </c>
      <c r="H151" t="s">
        <v>651</v>
      </c>
      <c r="I151" t="s">
        <v>208</v>
      </c>
      <c r="J151"/>
      <c r="K151" s="77">
        <v>5</v>
      </c>
      <c r="L151" t="s">
        <v>102</v>
      </c>
      <c r="M151" s="78">
        <v>3.6200000000000003E-2</v>
      </c>
      <c r="N151" s="78">
        <v>4.1300000000000003E-2</v>
      </c>
      <c r="O151" s="77">
        <v>573491.51</v>
      </c>
      <c r="P151" s="77">
        <v>99.51</v>
      </c>
      <c r="Q151" s="77">
        <v>10.96786</v>
      </c>
      <c r="R151" s="77">
        <v>581.64926160100003</v>
      </c>
      <c r="S151" s="78">
        <v>2.9999999999999997E-4</v>
      </c>
      <c r="T151" s="78">
        <v>7.7000000000000002E-3</v>
      </c>
      <c r="U151" s="78">
        <v>1.6999999999999999E-3</v>
      </c>
    </row>
    <row r="152" spans="2:21">
      <c r="B152" t="s">
        <v>674</v>
      </c>
      <c r="C152" t="s">
        <v>675</v>
      </c>
      <c r="D152" t="s">
        <v>100</v>
      </c>
      <c r="E152" t="s">
        <v>123</v>
      </c>
      <c r="F152" t="s">
        <v>676</v>
      </c>
      <c r="G152" t="s">
        <v>364</v>
      </c>
      <c r="H152" t="s">
        <v>677</v>
      </c>
      <c r="I152" t="s">
        <v>208</v>
      </c>
      <c r="J152"/>
      <c r="K152" s="77">
        <v>3.72</v>
      </c>
      <c r="L152" t="s">
        <v>102</v>
      </c>
      <c r="M152" s="78">
        <v>2.75E-2</v>
      </c>
      <c r="N152" s="78">
        <v>3.5799999999999998E-2</v>
      </c>
      <c r="O152" s="77">
        <v>385462.51</v>
      </c>
      <c r="P152" s="77">
        <v>107.45</v>
      </c>
      <c r="Q152" s="77">
        <v>0</v>
      </c>
      <c r="R152" s="77">
        <v>414.17946699499998</v>
      </c>
      <c r="S152" s="78">
        <v>4.0000000000000002E-4</v>
      </c>
      <c r="T152" s="78">
        <v>5.4999999999999997E-3</v>
      </c>
      <c r="U152" s="78">
        <v>1.1999999999999999E-3</v>
      </c>
    </row>
    <row r="153" spans="2:21">
      <c r="B153" t="s">
        <v>678</v>
      </c>
      <c r="C153" t="s">
        <v>679</v>
      </c>
      <c r="D153" t="s">
        <v>100</v>
      </c>
      <c r="E153" t="s">
        <v>123</v>
      </c>
      <c r="F153" t="s">
        <v>649</v>
      </c>
      <c r="G153" t="s">
        <v>650</v>
      </c>
      <c r="H153" t="s">
        <v>677</v>
      </c>
      <c r="I153" t="s">
        <v>208</v>
      </c>
      <c r="J153"/>
      <c r="K153" s="77">
        <v>3.91</v>
      </c>
      <c r="L153" t="s">
        <v>102</v>
      </c>
      <c r="M153" s="78">
        <v>1.7899999999999999E-2</v>
      </c>
      <c r="N153" s="78">
        <v>8.5000000000000006E-2</v>
      </c>
      <c r="O153" s="77">
        <v>125863.48</v>
      </c>
      <c r="P153" s="77">
        <v>84.13</v>
      </c>
      <c r="Q153" s="77">
        <v>0</v>
      </c>
      <c r="R153" s="77">
        <v>105.888945724</v>
      </c>
      <c r="S153" s="78">
        <v>1E-4</v>
      </c>
      <c r="T153" s="78">
        <v>1.4E-3</v>
      </c>
      <c r="U153" s="78">
        <v>2.9999999999999997E-4</v>
      </c>
    </row>
    <row r="154" spans="2:21">
      <c r="B154" t="s">
        <v>680</v>
      </c>
      <c r="C154" t="s">
        <v>681</v>
      </c>
      <c r="D154" t="s">
        <v>100</v>
      </c>
      <c r="E154" t="s">
        <v>123</v>
      </c>
      <c r="F154" t="s">
        <v>649</v>
      </c>
      <c r="G154" t="s">
        <v>650</v>
      </c>
      <c r="H154" t="s">
        <v>677</v>
      </c>
      <c r="I154" t="s">
        <v>208</v>
      </c>
      <c r="J154"/>
      <c r="K154" s="77">
        <v>3.3</v>
      </c>
      <c r="L154" t="s">
        <v>102</v>
      </c>
      <c r="M154" s="78">
        <v>3.2800000000000003E-2</v>
      </c>
      <c r="N154" s="78">
        <v>9.4299999999999995E-2</v>
      </c>
      <c r="O154" s="77">
        <v>270404.40000000002</v>
      </c>
      <c r="P154" s="77">
        <v>92.19</v>
      </c>
      <c r="Q154" s="77">
        <v>24.18337</v>
      </c>
      <c r="R154" s="77">
        <v>273.46918635999998</v>
      </c>
      <c r="S154" s="78">
        <v>2.0000000000000001E-4</v>
      </c>
      <c r="T154" s="78">
        <v>3.5999999999999999E-3</v>
      </c>
      <c r="U154" s="78">
        <v>8.0000000000000004E-4</v>
      </c>
    </row>
    <row r="155" spans="2:21">
      <c r="B155" t="s">
        <v>682</v>
      </c>
      <c r="C155" t="s">
        <v>683</v>
      </c>
      <c r="D155" t="s">
        <v>100</v>
      </c>
      <c r="E155" t="s">
        <v>123</v>
      </c>
      <c r="F155" t="s">
        <v>649</v>
      </c>
      <c r="G155" t="s">
        <v>650</v>
      </c>
      <c r="H155" t="s">
        <v>677</v>
      </c>
      <c r="I155" t="s">
        <v>208</v>
      </c>
      <c r="J155"/>
      <c r="K155" s="77">
        <v>2.63</v>
      </c>
      <c r="L155" t="s">
        <v>102</v>
      </c>
      <c r="M155" s="78">
        <v>0.04</v>
      </c>
      <c r="N155" s="78">
        <v>9.3299999999999994E-2</v>
      </c>
      <c r="O155" s="77">
        <v>276713.24</v>
      </c>
      <c r="P155" s="77">
        <v>96.6</v>
      </c>
      <c r="Q155" s="77">
        <v>40.670119999999997</v>
      </c>
      <c r="R155" s="77">
        <v>307.97510984000002</v>
      </c>
      <c r="S155" s="78">
        <v>1E-4</v>
      </c>
      <c r="T155" s="78">
        <v>4.1000000000000003E-3</v>
      </c>
      <c r="U155" s="78">
        <v>8.9999999999999998E-4</v>
      </c>
    </row>
    <row r="156" spans="2:21">
      <c r="B156" t="s">
        <v>684</v>
      </c>
      <c r="C156" t="s">
        <v>685</v>
      </c>
      <c r="D156" t="s">
        <v>100</v>
      </c>
      <c r="E156" t="s">
        <v>123</v>
      </c>
      <c r="F156" t="s">
        <v>686</v>
      </c>
      <c r="G156" t="s">
        <v>885</v>
      </c>
      <c r="H156" t="s">
        <v>687</v>
      </c>
      <c r="I156" t="s">
        <v>150</v>
      </c>
      <c r="J156"/>
      <c r="K156" s="77">
        <v>4.2699999999999996</v>
      </c>
      <c r="L156" t="s">
        <v>102</v>
      </c>
      <c r="M156" s="78">
        <v>3.2500000000000001E-2</v>
      </c>
      <c r="N156" s="78">
        <v>4.9399999999999999E-2</v>
      </c>
      <c r="O156" s="77">
        <v>139197.95000000001</v>
      </c>
      <c r="P156" s="77">
        <v>97.23</v>
      </c>
      <c r="Q156" s="77">
        <v>2.35697</v>
      </c>
      <c r="R156" s="77">
        <v>137.69913678500001</v>
      </c>
      <c r="S156" s="78">
        <v>5.0000000000000001E-4</v>
      </c>
      <c r="T156" s="78">
        <v>1.8E-3</v>
      </c>
      <c r="U156" s="78">
        <v>4.0000000000000002E-4</v>
      </c>
    </row>
    <row r="157" spans="2:21">
      <c r="B157" t="s">
        <v>688</v>
      </c>
      <c r="C157" t="s">
        <v>689</v>
      </c>
      <c r="D157" t="s">
        <v>100</v>
      </c>
      <c r="E157" t="s">
        <v>123</v>
      </c>
      <c r="F157" t="s">
        <v>670</v>
      </c>
      <c r="G157" t="s">
        <v>353</v>
      </c>
      <c r="H157" t="s">
        <v>677</v>
      </c>
      <c r="I157" t="s">
        <v>208</v>
      </c>
      <c r="J157"/>
      <c r="K157" s="77">
        <v>3.01</v>
      </c>
      <c r="L157" t="s">
        <v>102</v>
      </c>
      <c r="M157" s="78">
        <v>3.3000000000000002E-2</v>
      </c>
      <c r="N157" s="78">
        <v>4.9799999999999997E-2</v>
      </c>
      <c r="O157" s="77">
        <v>327219.37</v>
      </c>
      <c r="P157" s="77">
        <v>105.04</v>
      </c>
      <c r="Q157" s="77">
        <v>5.9518800000000001</v>
      </c>
      <c r="R157" s="77">
        <v>349.66310624800002</v>
      </c>
      <c r="S157" s="78">
        <v>5.0000000000000001E-4</v>
      </c>
      <c r="T157" s="78">
        <v>4.5999999999999999E-3</v>
      </c>
      <c r="U157" s="78">
        <v>1E-3</v>
      </c>
    </row>
    <row r="158" spans="2:21">
      <c r="B158" t="s">
        <v>690</v>
      </c>
      <c r="C158" t="s">
        <v>691</v>
      </c>
      <c r="D158" t="s">
        <v>100</v>
      </c>
      <c r="E158" t="s">
        <v>123</v>
      </c>
      <c r="F158" t="s">
        <v>692</v>
      </c>
      <c r="G158" t="s">
        <v>353</v>
      </c>
      <c r="H158" t="s">
        <v>677</v>
      </c>
      <c r="I158" t="s">
        <v>208</v>
      </c>
      <c r="J158"/>
      <c r="K158" s="77">
        <v>2.5</v>
      </c>
      <c r="L158" t="s">
        <v>102</v>
      </c>
      <c r="M158" s="78">
        <v>1E-3</v>
      </c>
      <c r="N158" s="78">
        <v>2.75E-2</v>
      </c>
      <c r="O158" s="77">
        <v>344472.37</v>
      </c>
      <c r="P158" s="77">
        <v>103.46</v>
      </c>
      <c r="Q158" s="77">
        <v>0.19025</v>
      </c>
      <c r="R158" s="77">
        <v>356.58136400199999</v>
      </c>
      <c r="S158" s="78">
        <v>5.9999999999999995E-4</v>
      </c>
      <c r="T158" s="78">
        <v>4.7000000000000002E-3</v>
      </c>
      <c r="U158" s="78">
        <v>1E-3</v>
      </c>
    </row>
    <row r="159" spans="2:21">
      <c r="B159" t="s">
        <v>693</v>
      </c>
      <c r="C159" t="s">
        <v>694</v>
      </c>
      <c r="D159" t="s">
        <v>100</v>
      </c>
      <c r="E159" t="s">
        <v>123</v>
      </c>
      <c r="F159" t="s">
        <v>692</v>
      </c>
      <c r="G159" t="s">
        <v>353</v>
      </c>
      <c r="H159" t="s">
        <v>677</v>
      </c>
      <c r="I159" t="s">
        <v>208</v>
      </c>
      <c r="J159"/>
      <c r="K159" s="77">
        <v>5.21</v>
      </c>
      <c r="L159" t="s">
        <v>102</v>
      </c>
      <c r="M159" s="78">
        <v>3.0000000000000001E-3</v>
      </c>
      <c r="N159" s="78">
        <v>3.73E-2</v>
      </c>
      <c r="O159" s="77">
        <v>194260.16</v>
      </c>
      <c r="P159" s="77">
        <v>91.84</v>
      </c>
      <c r="Q159" s="77">
        <v>0</v>
      </c>
      <c r="R159" s="77">
        <v>178.40853094400001</v>
      </c>
      <c r="S159" s="78">
        <v>5.0000000000000001E-4</v>
      </c>
      <c r="T159" s="78">
        <v>2.3999999999999998E-3</v>
      </c>
      <c r="U159" s="78">
        <v>5.0000000000000001E-4</v>
      </c>
    </row>
    <row r="160" spans="2:21">
      <c r="B160" t="s">
        <v>695</v>
      </c>
      <c r="C160" t="s">
        <v>696</v>
      </c>
      <c r="D160" t="s">
        <v>100</v>
      </c>
      <c r="E160" t="s">
        <v>123</v>
      </c>
      <c r="F160" t="s">
        <v>692</v>
      </c>
      <c r="G160" t="s">
        <v>353</v>
      </c>
      <c r="H160" t="s">
        <v>677</v>
      </c>
      <c r="I160" t="s">
        <v>208</v>
      </c>
      <c r="J160"/>
      <c r="K160" s="77">
        <v>3.73</v>
      </c>
      <c r="L160" t="s">
        <v>102</v>
      </c>
      <c r="M160" s="78">
        <v>3.0000000000000001E-3</v>
      </c>
      <c r="N160" s="78">
        <v>3.6200000000000003E-2</v>
      </c>
      <c r="O160" s="77">
        <v>282147.23</v>
      </c>
      <c r="P160" s="77">
        <v>94.5</v>
      </c>
      <c r="Q160" s="77">
        <v>0</v>
      </c>
      <c r="R160" s="77">
        <v>266.62913235000002</v>
      </c>
      <c r="S160" s="78">
        <v>5.9999999999999995E-4</v>
      </c>
      <c r="T160" s="78">
        <v>3.5000000000000001E-3</v>
      </c>
      <c r="U160" s="78">
        <v>8.0000000000000004E-4</v>
      </c>
    </row>
    <row r="161" spans="2:21">
      <c r="B161" t="s">
        <v>697</v>
      </c>
      <c r="C161" t="s">
        <v>698</v>
      </c>
      <c r="D161" t="s">
        <v>100</v>
      </c>
      <c r="E161" t="s">
        <v>123</v>
      </c>
      <c r="F161" t="s">
        <v>692</v>
      </c>
      <c r="G161" t="s">
        <v>353</v>
      </c>
      <c r="H161" t="s">
        <v>677</v>
      </c>
      <c r="I161" t="s">
        <v>208</v>
      </c>
      <c r="J161"/>
      <c r="K161" s="77">
        <v>3.24</v>
      </c>
      <c r="L161" t="s">
        <v>102</v>
      </c>
      <c r="M161" s="78">
        <v>3.0000000000000001E-3</v>
      </c>
      <c r="N161" s="78">
        <v>3.5499999999999997E-2</v>
      </c>
      <c r="O161" s="77">
        <v>108601.99</v>
      </c>
      <c r="P161" s="77">
        <v>92.47</v>
      </c>
      <c r="Q161" s="77">
        <v>0</v>
      </c>
      <c r="R161" s="77">
        <v>100.42426015300001</v>
      </c>
      <c r="S161" s="78">
        <v>4.0000000000000002E-4</v>
      </c>
      <c r="T161" s="78">
        <v>1.2999999999999999E-3</v>
      </c>
      <c r="U161" s="78">
        <v>2.9999999999999997E-4</v>
      </c>
    </row>
    <row r="162" spans="2:21">
      <c r="B162" t="s">
        <v>699</v>
      </c>
      <c r="C162" t="s">
        <v>700</v>
      </c>
      <c r="D162" t="s">
        <v>100</v>
      </c>
      <c r="E162" t="s">
        <v>123</v>
      </c>
      <c r="F162" t="s">
        <v>701</v>
      </c>
      <c r="G162" t="s">
        <v>702</v>
      </c>
      <c r="H162" t="s">
        <v>210</v>
      </c>
      <c r="I162" t="s">
        <v>211</v>
      </c>
      <c r="J162"/>
      <c r="K162" s="77">
        <v>3.27</v>
      </c>
      <c r="L162" t="s">
        <v>102</v>
      </c>
      <c r="M162" s="78">
        <v>1.4800000000000001E-2</v>
      </c>
      <c r="N162" s="78">
        <v>4.2999999999999997E-2</v>
      </c>
      <c r="O162" s="77">
        <v>573952.80000000005</v>
      </c>
      <c r="P162" s="77">
        <v>99.03</v>
      </c>
      <c r="Q162" s="77">
        <v>74.242710000000002</v>
      </c>
      <c r="R162" s="77">
        <v>642.62816783999995</v>
      </c>
      <c r="S162" s="78">
        <v>6.9999999999999999E-4</v>
      </c>
      <c r="T162" s="78">
        <v>8.5000000000000006E-3</v>
      </c>
      <c r="U162" s="78">
        <v>1.9E-3</v>
      </c>
    </row>
    <row r="163" spans="2:21">
      <c r="B163" t="s">
        <v>703</v>
      </c>
      <c r="C163" t="s">
        <v>704</v>
      </c>
      <c r="D163" t="s">
        <v>100</v>
      </c>
      <c r="E163" t="s">
        <v>123</v>
      </c>
      <c r="F163" t="s">
        <v>705</v>
      </c>
      <c r="G163" t="s">
        <v>112</v>
      </c>
      <c r="H163" t="s">
        <v>210</v>
      </c>
      <c r="I163" t="s">
        <v>211</v>
      </c>
      <c r="J163"/>
      <c r="K163" s="77">
        <v>1.51</v>
      </c>
      <c r="L163" t="s">
        <v>102</v>
      </c>
      <c r="M163" s="78">
        <v>4.9000000000000002E-2</v>
      </c>
      <c r="N163" s="78">
        <v>1E-4</v>
      </c>
      <c r="O163" s="77">
        <v>95045.5</v>
      </c>
      <c r="P163" s="77">
        <v>23.05</v>
      </c>
      <c r="Q163" s="77">
        <v>0</v>
      </c>
      <c r="R163" s="77">
        <v>21.90798775</v>
      </c>
      <c r="S163" s="78">
        <v>2.0000000000000001E-4</v>
      </c>
      <c r="T163" s="78">
        <v>2.9999999999999997E-4</v>
      </c>
      <c r="U163" s="78">
        <v>1E-4</v>
      </c>
    </row>
    <row r="164" spans="2:21">
      <c r="B164" t="s">
        <v>706</v>
      </c>
      <c r="C164" t="s">
        <v>707</v>
      </c>
      <c r="D164" t="s">
        <v>123</v>
      </c>
      <c r="E164" t="s">
        <v>123</v>
      </c>
      <c r="F164" t="s">
        <v>708</v>
      </c>
      <c r="G164" t="s">
        <v>650</v>
      </c>
      <c r="H164" t="s">
        <v>210</v>
      </c>
      <c r="I164" t="s">
        <v>211</v>
      </c>
      <c r="J164"/>
      <c r="K164" s="77">
        <v>0.01</v>
      </c>
      <c r="L164" t="s">
        <v>102</v>
      </c>
      <c r="M164" s="78">
        <v>0.03</v>
      </c>
      <c r="N164" s="78">
        <v>1E-4</v>
      </c>
      <c r="O164" s="77">
        <v>353.8</v>
      </c>
      <c r="P164" s="77">
        <v>29.41732</v>
      </c>
      <c r="Q164" s="77">
        <v>0</v>
      </c>
      <c r="R164" s="77">
        <v>0.10407847816</v>
      </c>
      <c r="S164" s="78">
        <v>0</v>
      </c>
      <c r="T164" s="78">
        <v>0</v>
      </c>
      <c r="U164" s="78">
        <v>0</v>
      </c>
    </row>
    <row r="165" spans="2:21">
      <c r="B165" t="s">
        <v>709</v>
      </c>
      <c r="C165" t="s">
        <v>710</v>
      </c>
      <c r="D165" t="s">
        <v>100</v>
      </c>
      <c r="E165" t="s">
        <v>123</v>
      </c>
      <c r="F165" t="s">
        <v>711</v>
      </c>
      <c r="G165" t="s">
        <v>353</v>
      </c>
      <c r="H165" t="s">
        <v>210</v>
      </c>
      <c r="I165" t="s">
        <v>211</v>
      </c>
      <c r="J165"/>
      <c r="K165" s="77">
        <v>3.42</v>
      </c>
      <c r="L165" t="s">
        <v>102</v>
      </c>
      <c r="M165" s="78">
        <v>1.9E-2</v>
      </c>
      <c r="N165" s="78">
        <v>3.5000000000000003E-2</v>
      </c>
      <c r="O165" s="77">
        <v>283038.8</v>
      </c>
      <c r="P165" s="77">
        <v>101</v>
      </c>
      <c r="Q165" s="77">
        <v>0</v>
      </c>
      <c r="R165" s="77">
        <v>285.86918800000001</v>
      </c>
      <c r="S165" s="78">
        <v>5.0000000000000001E-4</v>
      </c>
      <c r="T165" s="78">
        <v>3.8E-3</v>
      </c>
      <c r="U165" s="78">
        <v>8.0000000000000004E-4</v>
      </c>
    </row>
    <row r="166" spans="2:21">
      <c r="B166" t="s">
        <v>712</v>
      </c>
      <c r="C166" t="s">
        <v>713</v>
      </c>
      <c r="D166" t="s">
        <v>100</v>
      </c>
      <c r="E166" t="s">
        <v>123</v>
      </c>
      <c r="F166" t="s">
        <v>714</v>
      </c>
      <c r="G166" t="s">
        <v>353</v>
      </c>
      <c r="H166" t="s">
        <v>210</v>
      </c>
      <c r="I166" t="s">
        <v>211</v>
      </c>
      <c r="J166"/>
      <c r="K166" s="77">
        <v>3.75</v>
      </c>
      <c r="L166" t="s">
        <v>102</v>
      </c>
      <c r="M166" s="78">
        <v>2.75E-2</v>
      </c>
      <c r="N166" s="78">
        <v>2.86E-2</v>
      </c>
      <c r="O166" s="77">
        <v>296445.33</v>
      </c>
      <c r="P166" s="77">
        <v>109.41</v>
      </c>
      <c r="Q166" s="77">
        <v>4.4759500000000001</v>
      </c>
      <c r="R166" s="77">
        <v>328.81678555299999</v>
      </c>
      <c r="S166" s="78">
        <v>5.9999999999999995E-4</v>
      </c>
      <c r="T166" s="78">
        <v>4.4000000000000003E-3</v>
      </c>
      <c r="U166" s="78">
        <v>8.9999999999999998E-4</v>
      </c>
    </row>
    <row r="167" spans="2:21">
      <c r="B167" t="s">
        <v>715</v>
      </c>
      <c r="C167" t="s">
        <v>716</v>
      </c>
      <c r="D167" t="s">
        <v>100</v>
      </c>
      <c r="E167" t="s">
        <v>123</v>
      </c>
      <c r="F167" t="s">
        <v>714</v>
      </c>
      <c r="G167" t="s">
        <v>353</v>
      </c>
      <c r="H167" t="s">
        <v>210</v>
      </c>
      <c r="I167" t="s">
        <v>211</v>
      </c>
      <c r="J167"/>
      <c r="K167" s="77">
        <v>5.41</v>
      </c>
      <c r="L167" t="s">
        <v>102</v>
      </c>
      <c r="M167" s="78">
        <v>8.5000000000000006E-3</v>
      </c>
      <c r="N167" s="78">
        <v>3.0200000000000001E-2</v>
      </c>
      <c r="O167" s="77">
        <v>228065.94</v>
      </c>
      <c r="P167" s="77">
        <v>97.44</v>
      </c>
      <c r="Q167" s="77">
        <v>0</v>
      </c>
      <c r="R167" s="77">
        <v>222.22745193599999</v>
      </c>
      <c r="S167" s="78">
        <v>4.0000000000000002E-4</v>
      </c>
      <c r="T167" s="78">
        <v>2.8999999999999998E-3</v>
      </c>
      <c r="U167" s="78">
        <v>5.9999999999999995E-4</v>
      </c>
    </row>
    <row r="168" spans="2:21">
      <c r="B168" t="s">
        <v>717</v>
      </c>
      <c r="C168" t="s">
        <v>718</v>
      </c>
      <c r="D168" t="s">
        <v>100</v>
      </c>
      <c r="E168" t="s">
        <v>123</v>
      </c>
      <c r="F168" t="s">
        <v>714</v>
      </c>
      <c r="G168" t="s">
        <v>353</v>
      </c>
      <c r="H168" t="s">
        <v>210</v>
      </c>
      <c r="I168" t="s">
        <v>211</v>
      </c>
      <c r="J168"/>
      <c r="K168" s="77">
        <v>6.73</v>
      </c>
      <c r="L168" t="s">
        <v>102</v>
      </c>
      <c r="M168" s="78">
        <v>3.1800000000000002E-2</v>
      </c>
      <c r="N168" s="78">
        <v>3.61E-2</v>
      </c>
      <c r="O168" s="77">
        <v>96930.18</v>
      </c>
      <c r="P168" s="77">
        <v>100.16</v>
      </c>
      <c r="Q168" s="77">
        <v>0</v>
      </c>
      <c r="R168" s="77">
        <v>97.085268287999995</v>
      </c>
      <c r="S168" s="78">
        <v>5.0000000000000001E-4</v>
      </c>
      <c r="T168" s="78">
        <v>1.2999999999999999E-3</v>
      </c>
      <c r="U168" s="78">
        <v>2.9999999999999997E-4</v>
      </c>
    </row>
    <row r="169" spans="2:21">
      <c r="B169" t="s">
        <v>719</v>
      </c>
      <c r="C169" t="s">
        <v>720</v>
      </c>
      <c r="D169" t="s">
        <v>100</v>
      </c>
      <c r="E169" t="s">
        <v>123</v>
      </c>
      <c r="F169" t="s">
        <v>721</v>
      </c>
      <c r="G169" t="s">
        <v>364</v>
      </c>
      <c r="H169" t="s">
        <v>210</v>
      </c>
      <c r="I169" t="s">
        <v>211</v>
      </c>
      <c r="J169"/>
      <c r="K169" s="77">
        <v>2.5099999999999998</v>
      </c>
      <c r="L169" t="s">
        <v>102</v>
      </c>
      <c r="M169" s="78">
        <v>1.6400000000000001E-2</v>
      </c>
      <c r="N169" s="78">
        <v>2.8799999999999999E-2</v>
      </c>
      <c r="O169" s="77">
        <v>126441.82</v>
      </c>
      <c r="P169" s="77">
        <v>107.69</v>
      </c>
      <c r="Q169" s="77">
        <v>0</v>
      </c>
      <c r="R169" s="77">
        <v>136.165195958</v>
      </c>
      <c r="S169" s="78">
        <v>5.0000000000000001E-4</v>
      </c>
      <c r="T169" s="78">
        <v>1.8E-3</v>
      </c>
      <c r="U169" s="78">
        <v>4.0000000000000002E-4</v>
      </c>
    </row>
    <row r="170" spans="2:21">
      <c r="B170" s="84" t="s">
        <v>251</v>
      </c>
      <c r="C170" s="16"/>
      <c r="D170" s="16"/>
      <c r="E170" s="16"/>
      <c r="F170" s="16"/>
      <c r="K170" s="85">
        <v>3.98</v>
      </c>
      <c r="N170" s="86">
        <v>5.6899999999999999E-2</v>
      </c>
      <c r="O170" s="85">
        <v>9904939.5800000001</v>
      </c>
      <c r="Q170" s="85">
        <v>155.31683000000001</v>
      </c>
      <c r="R170" s="85">
        <v>9229.7626021380001</v>
      </c>
      <c r="T170" s="86">
        <v>0.1221</v>
      </c>
      <c r="U170" s="86">
        <v>2.6599999999999999E-2</v>
      </c>
    </row>
    <row r="171" spans="2:21">
      <c r="B171" t="s">
        <v>722</v>
      </c>
      <c r="C171" t="s">
        <v>723</v>
      </c>
      <c r="D171" t="s">
        <v>100</v>
      </c>
      <c r="E171" t="s">
        <v>123</v>
      </c>
      <c r="F171" t="s">
        <v>547</v>
      </c>
      <c r="G171" t="s">
        <v>336</v>
      </c>
      <c r="H171" t="s">
        <v>207</v>
      </c>
      <c r="I171" t="s">
        <v>208</v>
      </c>
      <c r="J171"/>
      <c r="K171" s="77">
        <v>3.58</v>
      </c>
      <c r="L171" t="s">
        <v>102</v>
      </c>
      <c r="M171" s="78">
        <v>2.6800000000000001E-2</v>
      </c>
      <c r="N171" s="78">
        <v>4.5699999999999998E-2</v>
      </c>
      <c r="O171" s="77">
        <v>0.01</v>
      </c>
      <c r="P171" s="77">
        <v>95.02</v>
      </c>
      <c r="Q171" s="77">
        <v>0</v>
      </c>
      <c r="R171" s="77">
        <v>9.5019999999999998E-6</v>
      </c>
      <c r="S171" s="78">
        <v>0</v>
      </c>
      <c r="T171" s="78">
        <v>0</v>
      </c>
      <c r="U171" s="78">
        <v>0</v>
      </c>
    </row>
    <row r="172" spans="2:21">
      <c r="B172" t="s">
        <v>724</v>
      </c>
      <c r="C172" t="s">
        <v>725</v>
      </c>
      <c r="D172" t="s">
        <v>100</v>
      </c>
      <c r="E172" t="s">
        <v>123</v>
      </c>
      <c r="F172" t="s">
        <v>726</v>
      </c>
      <c r="G172" t="s">
        <v>727</v>
      </c>
      <c r="H172" t="s">
        <v>380</v>
      </c>
      <c r="I172" t="s">
        <v>208</v>
      </c>
      <c r="J172"/>
      <c r="K172" s="77">
        <v>0.42</v>
      </c>
      <c r="L172" t="s">
        <v>102</v>
      </c>
      <c r="M172" s="78">
        <v>1.0500000000000001E-2</v>
      </c>
      <c r="N172" s="78">
        <v>4.8399999999999999E-2</v>
      </c>
      <c r="O172" s="77">
        <v>0.02</v>
      </c>
      <c r="P172" s="77">
        <v>100.82</v>
      </c>
      <c r="Q172" s="77">
        <v>0</v>
      </c>
      <c r="R172" s="77">
        <v>2.0163999999999999E-5</v>
      </c>
      <c r="S172" s="78">
        <v>0</v>
      </c>
      <c r="T172" s="78">
        <v>0</v>
      </c>
      <c r="U172" s="78">
        <v>0</v>
      </c>
    </row>
    <row r="173" spans="2:21">
      <c r="B173" t="s">
        <v>728</v>
      </c>
      <c r="C173" t="s">
        <v>729</v>
      </c>
      <c r="D173" t="s">
        <v>100</v>
      </c>
      <c r="E173" t="s">
        <v>123</v>
      </c>
      <c r="F173" t="s">
        <v>730</v>
      </c>
      <c r="G173" t="s">
        <v>528</v>
      </c>
      <c r="H173" t="s">
        <v>397</v>
      </c>
      <c r="I173" t="s">
        <v>208</v>
      </c>
      <c r="J173"/>
      <c r="K173" s="77">
        <v>8.4700000000000006</v>
      </c>
      <c r="L173" t="s">
        <v>102</v>
      </c>
      <c r="M173" s="78">
        <v>2.4E-2</v>
      </c>
      <c r="N173" s="78">
        <v>5.0299999999999997E-2</v>
      </c>
      <c r="O173" s="77">
        <v>0.01</v>
      </c>
      <c r="P173" s="77">
        <v>80.430000000000007</v>
      </c>
      <c r="Q173" s="77">
        <v>0</v>
      </c>
      <c r="R173" s="77">
        <v>8.0430000000000008E-6</v>
      </c>
      <c r="S173" s="78">
        <v>0</v>
      </c>
      <c r="T173" s="78">
        <v>0</v>
      </c>
      <c r="U173" s="78">
        <v>0</v>
      </c>
    </row>
    <row r="174" spans="2:21">
      <c r="B174" t="s">
        <v>731</v>
      </c>
      <c r="C174" t="s">
        <v>732</v>
      </c>
      <c r="D174" t="s">
        <v>100</v>
      </c>
      <c r="E174" t="s">
        <v>123</v>
      </c>
      <c r="F174" t="s">
        <v>396</v>
      </c>
      <c r="G174" t="s">
        <v>353</v>
      </c>
      <c r="H174" t="s">
        <v>397</v>
      </c>
      <c r="I174" t="s">
        <v>208</v>
      </c>
      <c r="J174"/>
      <c r="K174" s="77">
        <v>0.01</v>
      </c>
      <c r="L174" t="s">
        <v>102</v>
      </c>
      <c r="M174" s="78">
        <v>3.5000000000000003E-2</v>
      </c>
      <c r="N174" s="78">
        <v>0.14069999999999999</v>
      </c>
      <c r="O174" s="77">
        <v>67198.91</v>
      </c>
      <c r="P174" s="77">
        <v>101.64</v>
      </c>
      <c r="Q174" s="77">
        <v>0</v>
      </c>
      <c r="R174" s="77">
        <v>68.300972123999998</v>
      </c>
      <c r="S174" s="78">
        <v>5.9999999999999995E-4</v>
      </c>
      <c r="T174" s="78">
        <v>8.9999999999999998E-4</v>
      </c>
      <c r="U174" s="78">
        <v>2.0000000000000001E-4</v>
      </c>
    </row>
    <row r="175" spans="2:21">
      <c r="B175" t="s">
        <v>733</v>
      </c>
      <c r="C175" t="s">
        <v>734</v>
      </c>
      <c r="D175" t="s">
        <v>100</v>
      </c>
      <c r="E175" t="s">
        <v>123</v>
      </c>
      <c r="F175" t="s">
        <v>404</v>
      </c>
      <c r="G175" t="s">
        <v>353</v>
      </c>
      <c r="H175" t="s">
        <v>397</v>
      </c>
      <c r="I175" t="s">
        <v>208</v>
      </c>
      <c r="J175"/>
      <c r="K175" s="77">
        <v>6.06</v>
      </c>
      <c r="L175" t="s">
        <v>102</v>
      </c>
      <c r="M175" s="78">
        <v>2.5499999999999998E-2</v>
      </c>
      <c r="N175" s="78">
        <v>5.2400000000000002E-2</v>
      </c>
      <c r="O175" s="77">
        <v>517798.88</v>
      </c>
      <c r="P175" s="77">
        <v>85.31</v>
      </c>
      <c r="Q175" s="77">
        <v>26.024190000000001</v>
      </c>
      <c r="R175" s="77">
        <v>467.758414528</v>
      </c>
      <c r="S175" s="78">
        <v>4.0000000000000002E-4</v>
      </c>
      <c r="T175" s="78">
        <v>6.1999999999999998E-3</v>
      </c>
      <c r="U175" s="78">
        <v>1.4E-3</v>
      </c>
    </row>
    <row r="176" spans="2:21">
      <c r="B176" t="s">
        <v>735</v>
      </c>
      <c r="C176" t="s">
        <v>736</v>
      </c>
      <c r="D176" t="s">
        <v>100</v>
      </c>
      <c r="E176" t="s">
        <v>123</v>
      </c>
      <c r="F176" t="s">
        <v>737</v>
      </c>
      <c r="G176" t="s">
        <v>738</v>
      </c>
      <c r="H176" t="s">
        <v>397</v>
      </c>
      <c r="I176" t="s">
        <v>208</v>
      </c>
      <c r="J176"/>
      <c r="K176" s="77">
        <v>4.05</v>
      </c>
      <c r="L176" t="s">
        <v>102</v>
      </c>
      <c r="M176" s="78">
        <v>2.24E-2</v>
      </c>
      <c r="N176" s="78">
        <v>5.0200000000000002E-2</v>
      </c>
      <c r="O176" s="77">
        <v>0.01</v>
      </c>
      <c r="P176" s="77">
        <v>90.04</v>
      </c>
      <c r="Q176" s="77">
        <v>0</v>
      </c>
      <c r="R176" s="77">
        <v>9.0040000000000005E-6</v>
      </c>
      <c r="S176" s="78">
        <v>0</v>
      </c>
      <c r="T176" s="78">
        <v>0</v>
      </c>
      <c r="U176" s="78">
        <v>0</v>
      </c>
    </row>
    <row r="177" spans="2:21">
      <c r="B177" t="s">
        <v>739</v>
      </c>
      <c r="C177" t="s">
        <v>740</v>
      </c>
      <c r="D177" t="s">
        <v>100</v>
      </c>
      <c r="E177" t="s">
        <v>123</v>
      </c>
      <c r="F177" t="s">
        <v>741</v>
      </c>
      <c r="G177" t="s">
        <v>742</v>
      </c>
      <c r="H177" t="s">
        <v>397</v>
      </c>
      <c r="I177" t="s">
        <v>208</v>
      </c>
      <c r="J177"/>
      <c r="K177" s="77">
        <v>4.18</v>
      </c>
      <c r="L177" t="s">
        <v>102</v>
      </c>
      <c r="M177" s="78">
        <v>3.5200000000000002E-2</v>
      </c>
      <c r="N177" s="78">
        <v>4.7500000000000001E-2</v>
      </c>
      <c r="O177" s="77">
        <v>0.02</v>
      </c>
      <c r="P177" s="77">
        <v>96.46</v>
      </c>
      <c r="Q177" s="77">
        <v>0</v>
      </c>
      <c r="R177" s="77">
        <v>1.9292000000000001E-5</v>
      </c>
      <c r="S177" s="78">
        <v>0</v>
      </c>
      <c r="T177" s="78">
        <v>0</v>
      </c>
      <c r="U177" s="78">
        <v>0</v>
      </c>
    </row>
    <row r="178" spans="2:21">
      <c r="B178" t="s">
        <v>743</v>
      </c>
      <c r="C178" t="s">
        <v>744</v>
      </c>
      <c r="D178" t="s">
        <v>100</v>
      </c>
      <c r="E178" t="s">
        <v>123</v>
      </c>
      <c r="F178" t="s">
        <v>456</v>
      </c>
      <c r="G178" t="s">
        <v>353</v>
      </c>
      <c r="H178" t="s">
        <v>397</v>
      </c>
      <c r="I178" t="s">
        <v>208</v>
      </c>
      <c r="J178"/>
      <c r="K178" s="77">
        <v>6.36</v>
      </c>
      <c r="L178" t="s">
        <v>102</v>
      </c>
      <c r="M178" s="78">
        <v>2.4400000000000002E-2</v>
      </c>
      <c r="N178" s="78">
        <v>5.21E-2</v>
      </c>
      <c r="O178" s="77">
        <v>0.01</v>
      </c>
      <c r="P178" s="77">
        <v>85.25</v>
      </c>
      <c r="Q178" s="77">
        <v>0</v>
      </c>
      <c r="R178" s="77">
        <v>8.5250000000000005E-6</v>
      </c>
      <c r="S178" s="78">
        <v>0</v>
      </c>
      <c r="T178" s="78">
        <v>0</v>
      </c>
      <c r="U178" s="78">
        <v>0</v>
      </c>
    </row>
    <row r="179" spans="2:21">
      <c r="B179" t="s">
        <v>745</v>
      </c>
      <c r="C179" t="s">
        <v>746</v>
      </c>
      <c r="D179" t="s">
        <v>100</v>
      </c>
      <c r="E179" t="s">
        <v>123</v>
      </c>
      <c r="F179" t="s">
        <v>747</v>
      </c>
      <c r="G179" t="s">
        <v>353</v>
      </c>
      <c r="H179" t="s">
        <v>397</v>
      </c>
      <c r="I179" t="s">
        <v>208</v>
      </c>
      <c r="J179"/>
      <c r="K179" s="77">
        <v>1.31</v>
      </c>
      <c r="L179" t="s">
        <v>102</v>
      </c>
      <c r="M179" s="78">
        <v>2.5499999999999998E-2</v>
      </c>
      <c r="N179" s="78">
        <v>4.9399999999999999E-2</v>
      </c>
      <c r="O179" s="77">
        <v>106139.55</v>
      </c>
      <c r="P179" s="77">
        <v>97.06</v>
      </c>
      <c r="Q179" s="77">
        <v>0</v>
      </c>
      <c r="R179" s="77">
        <v>103.01904723</v>
      </c>
      <c r="S179" s="78">
        <v>5.0000000000000001E-4</v>
      </c>
      <c r="T179" s="78">
        <v>1.4E-3</v>
      </c>
      <c r="U179" s="78">
        <v>2.9999999999999997E-4</v>
      </c>
    </row>
    <row r="180" spans="2:21">
      <c r="B180" t="s">
        <v>748</v>
      </c>
      <c r="C180" t="s">
        <v>749</v>
      </c>
      <c r="D180" t="s">
        <v>100</v>
      </c>
      <c r="E180" t="s">
        <v>123</v>
      </c>
      <c r="F180" t="s">
        <v>750</v>
      </c>
      <c r="G180" t="s">
        <v>468</v>
      </c>
      <c r="H180" t="s">
        <v>469</v>
      </c>
      <c r="I180" t="s">
        <v>150</v>
      </c>
      <c r="J180"/>
      <c r="K180" s="77">
        <v>1</v>
      </c>
      <c r="L180" t="s">
        <v>102</v>
      </c>
      <c r="M180" s="78">
        <v>4.1000000000000002E-2</v>
      </c>
      <c r="N180" s="78">
        <v>5.5E-2</v>
      </c>
      <c r="O180" s="77">
        <v>73716.259999999995</v>
      </c>
      <c r="P180" s="77">
        <v>98.7</v>
      </c>
      <c r="Q180" s="77">
        <v>1.51118</v>
      </c>
      <c r="R180" s="77">
        <v>74.269128620000004</v>
      </c>
      <c r="S180" s="78">
        <v>2.0000000000000001E-4</v>
      </c>
      <c r="T180" s="78">
        <v>1E-3</v>
      </c>
      <c r="U180" s="78">
        <v>2.0000000000000001E-4</v>
      </c>
    </row>
    <row r="181" spans="2:21">
      <c r="B181" t="s">
        <v>751</v>
      </c>
      <c r="C181" t="s">
        <v>752</v>
      </c>
      <c r="D181" t="s">
        <v>100</v>
      </c>
      <c r="E181" t="s">
        <v>123</v>
      </c>
      <c r="F181" t="s">
        <v>501</v>
      </c>
      <c r="G181" t="s">
        <v>127</v>
      </c>
      <c r="H181" t="s">
        <v>397</v>
      </c>
      <c r="I181" t="s">
        <v>208</v>
      </c>
      <c r="J181"/>
      <c r="K181" s="77">
        <v>1.54</v>
      </c>
      <c r="L181" t="s">
        <v>102</v>
      </c>
      <c r="M181" s="78">
        <v>2.7E-2</v>
      </c>
      <c r="N181" s="78">
        <v>5.0500000000000003E-2</v>
      </c>
      <c r="O181" s="77">
        <v>3236.58</v>
      </c>
      <c r="P181" s="77">
        <v>96.65</v>
      </c>
      <c r="Q181" s="77">
        <v>0</v>
      </c>
      <c r="R181" s="77">
        <v>3.12815457</v>
      </c>
      <c r="S181" s="78">
        <v>0</v>
      </c>
      <c r="T181" s="78">
        <v>0</v>
      </c>
      <c r="U181" s="78">
        <v>0</v>
      </c>
    </row>
    <row r="182" spans="2:21">
      <c r="B182" t="s">
        <v>753</v>
      </c>
      <c r="C182" t="s">
        <v>754</v>
      </c>
      <c r="D182" t="s">
        <v>100</v>
      </c>
      <c r="E182" t="s">
        <v>123</v>
      </c>
      <c r="F182" t="s">
        <v>501</v>
      </c>
      <c r="G182" t="s">
        <v>127</v>
      </c>
      <c r="H182" t="s">
        <v>397</v>
      </c>
      <c r="I182" t="s">
        <v>208</v>
      </c>
      <c r="J182"/>
      <c r="K182" s="77">
        <v>3.82</v>
      </c>
      <c r="L182" t="s">
        <v>102</v>
      </c>
      <c r="M182" s="78">
        <v>4.5600000000000002E-2</v>
      </c>
      <c r="N182" s="78">
        <v>5.2600000000000001E-2</v>
      </c>
      <c r="O182" s="77">
        <v>130770.24000000001</v>
      </c>
      <c r="P182" s="77">
        <v>97.85</v>
      </c>
      <c r="Q182" s="77">
        <v>0</v>
      </c>
      <c r="R182" s="77">
        <v>127.95867984</v>
      </c>
      <c r="S182" s="78">
        <v>5.0000000000000001E-4</v>
      </c>
      <c r="T182" s="78">
        <v>1.6999999999999999E-3</v>
      </c>
      <c r="U182" s="78">
        <v>4.0000000000000002E-4</v>
      </c>
    </row>
    <row r="183" spans="2:21">
      <c r="B183" t="s">
        <v>755</v>
      </c>
      <c r="C183" t="s">
        <v>756</v>
      </c>
      <c r="D183" t="s">
        <v>100</v>
      </c>
      <c r="E183" t="s">
        <v>123</v>
      </c>
      <c r="F183" t="s">
        <v>531</v>
      </c>
      <c r="G183" t="s">
        <v>132</v>
      </c>
      <c r="H183" t="s">
        <v>506</v>
      </c>
      <c r="I183" t="s">
        <v>208</v>
      </c>
      <c r="J183"/>
      <c r="K183" s="77">
        <v>8.8699999999999992</v>
      </c>
      <c r="L183" t="s">
        <v>102</v>
      </c>
      <c r="M183" s="78">
        <v>2.7900000000000001E-2</v>
      </c>
      <c r="N183" s="78">
        <v>5.1200000000000002E-2</v>
      </c>
      <c r="O183" s="77">
        <v>123829.48</v>
      </c>
      <c r="P183" s="77">
        <v>82.09</v>
      </c>
      <c r="Q183" s="77">
        <v>0</v>
      </c>
      <c r="R183" s="77">
        <v>101.65162013200001</v>
      </c>
      <c r="S183" s="78">
        <v>2.9999999999999997E-4</v>
      </c>
      <c r="T183" s="78">
        <v>1.2999999999999999E-3</v>
      </c>
      <c r="U183" s="78">
        <v>2.9999999999999997E-4</v>
      </c>
    </row>
    <row r="184" spans="2:21">
      <c r="B184" t="s">
        <v>757</v>
      </c>
      <c r="C184" t="s">
        <v>758</v>
      </c>
      <c r="D184" t="s">
        <v>100</v>
      </c>
      <c r="E184" t="s">
        <v>123</v>
      </c>
      <c r="F184" t="s">
        <v>531</v>
      </c>
      <c r="G184" t="s">
        <v>132</v>
      </c>
      <c r="H184" t="s">
        <v>506</v>
      </c>
      <c r="I184" t="s">
        <v>208</v>
      </c>
      <c r="J184"/>
      <c r="K184" s="77">
        <v>1.38</v>
      </c>
      <c r="L184" t="s">
        <v>102</v>
      </c>
      <c r="M184" s="78">
        <v>3.6499999999999998E-2</v>
      </c>
      <c r="N184" s="78">
        <v>5.0299999999999997E-2</v>
      </c>
      <c r="O184" s="77">
        <v>0.01</v>
      </c>
      <c r="P184" s="77">
        <v>98.51</v>
      </c>
      <c r="Q184" s="77">
        <v>0</v>
      </c>
      <c r="R184" s="77">
        <v>9.8509999999999994E-6</v>
      </c>
      <c r="S184" s="78">
        <v>0</v>
      </c>
      <c r="T184" s="78">
        <v>0</v>
      </c>
      <c r="U184" s="78">
        <v>0</v>
      </c>
    </row>
    <row r="185" spans="2:21">
      <c r="B185" t="s">
        <v>759</v>
      </c>
      <c r="C185" t="s">
        <v>760</v>
      </c>
      <c r="D185" t="s">
        <v>100</v>
      </c>
      <c r="E185" t="s">
        <v>123</v>
      </c>
      <c r="F185" t="s">
        <v>761</v>
      </c>
      <c r="G185" t="s">
        <v>128</v>
      </c>
      <c r="H185" t="s">
        <v>511</v>
      </c>
      <c r="I185" t="s">
        <v>150</v>
      </c>
      <c r="J185"/>
      <c r="K185" s="77">
        <v>1.76</v>
      </c>
      <c r="L185" t="s">
        <v>102</v>
      </c>
      <c r="M185" s="78">
        <v>6.0999999999999999E-2</v>
      </c>
      <c r="N185" s="78">
        <v>6.4000000000000001E-2</v>
      </c>
      <c r="O185" s="77">
        <v>265348.88</v>
      </c>
      <c r="P185" s="77">
        <v>100.83</v>
      </c>
      <c r="Q185" s="77">
        <v>0</v>
      </c>
      <c r="R185" s="77">
        <v>267.55127570399998</v>
      </c>
      <c r="S185" s="78">
        <v>6.9999999999999999E-4</v>
      </c>
      <c r="T185" s="78">
        <v>3.5000000000000001E-3</v>
      </c>
      <c r="U185" s="78">
        <v>8.0000000000000004E-4</v>
      </c>
    </row>
    <row r="186" spans="2:21">
      <c r="B186" t="s">
        <v>762</v>
      </c>
      <c r="C186" t="s">
        <v>763</v>
      </c>
      <c r="D186" t="s">
        <v>100</v>
      </c>
      <c r="E186" t="s">
        <v>123</v>
      </c>
      <c r="F186" t="s">
        <v>559</v>
      </c>
      <c r="G186" t="s">
        <v>468</v>
      </c>
      <c r="H186" t="s">
        <v>506</v>
      </c>
      <c r="I186" t="s">
        <v>208</v>
      </c>
      <c r="J186"/>
      <c r="K186" s="77">
        <v>7.46</v>
      </c>
      <c r="L186" t="s">
        <v>102</v>
      </c>
      <c r="M186" s="78">
        <v>3.0499999999999999E-2</v>
      </c>
      <c r="N186" s="78">
        <v>5.2299999999999999E-2</v>
      </c>
      <c r="O186" s="77">
        <v>220425.9</v>
      </c>
      <c r="P186" s="77">
        <v>85.55</v>
      </c>
      <c r="Q186" s="77">
        <v>3.3614899999999999</v>
      </c>
      <c r="R186" s="77">
        <v>191.93584745000001</v>
      </c>
      <c r="S186" s="78">
        <v>2.9999999999999997E-4</v>
      </c>
      <c r="T186" s="78">
        <v>2.5000000000000001E-3</v>
      </c>
      <c r="U186" s="78">
        <v>5.9999999999999995E-4</v>
      </c>
    </row>
    <row r="187" spans="2:21">
      <c r="B187" t="s">
        <v>764</v>
      </c>
      <c r="C187" t="s">
        <v>765</v>
      </c>
      <c r="D187" t="s">
        <v>100</v>
      </c>
      <c r="E187" t="s">
        <v>123</v>
      </c>
      <c r="F187" t="s">
        <v>559</v>
      </c>
      <c r="G187" t="s">
        <v>468</v>
      </c>
      <c r="H187" t="s">
        <v>506</v>
      </c>
      <c r="I187" t="s">
        <v>208</v>
      </c>
      <c r="J187"/>
      <c r="K187" s="77">
        <v>2.89</v>
      </c>
      <c r="L187" t="s">
        <v>102</v>
      </c>
      <c r="M187" s="78">
        <v>2.9100000000000001E-2</v>
      </c>
      <c r="N187" s="78">
        <v>5.04E-2</v>
      </c>
      <c r="O187" s="77">
        <v>108940.8</v>
      </c>
      <c r="P187" s="77">
        <v>94.28</v>
      </c>
      <c r="Q187" s="77">
        <v>1.5850900000000001</v>
      </c>
      <c r="R187" s="77">
        <v>104.29447623999999</v>
      </c>
      <c r="S187" s="78">
        <v>2.0000000000000001E-4</v>
      </c>
      <c r="T187" s="78">
        <v>1.4E-3</v>
      </c>
      <c r="U187" s="78">
        <v>2.9999999999999997E-4</v>
      </c>
    </row>
    <row r="188" spans="2:21">
      <c r="B188" t="s">
        <v>766</v>
      </c>
      <c r="C188" t="s">
        <v>767</v>
      </c>
      <c r="D188" t="s">
        <v>100</v>
      </c>
      <c r="E188" t="s">
        <v>123</v>
      </c>
      <c r="F188" t="s">
        <v>559</v>
      </c>
      <c r="G188" t="s">
        <v>468</v>
      </c>
      <c r="H188" t="s">
        <v>506</v>
      </c>
      <c r="I188" t="s">
        <v>208</v>
      </c>
      <c r="J188"/>
      <c r="K188" s="77">
        <v>6.7</v>
      </c>
      <c r="L188" t="s">
        <v>102</v>
      </c>
      <c r="M188" s="78">
        <v>3.0499999999999999E-2</v>
      </c>
      <c r="N188" s="78">
        <v>5.1499999999999997E-2</v>
      </c>
      <c r="O188" s="77">
        <v>296351.14</v>
      </c>
      <c r="P188" s="77">
        <v>87.42</v>
      </c>
      <c r="Q188" s="77">
        <v>4.5193500000000002</v>
      </c>
      <c r="R188" s="77">
        <v>263.58951658799998</v>
      </c>
      <c r="S188" s="78">
        <v>4.0000000000000002E-4</v>
      </c>
      <c r="T188" s="78">
        <v>3.5000000000000001E-3</v>
      </c>
      <c r="U188" s="78">
        <v>8.0000000000000004E-4</v>
      </c>
    </row>
    <row r="189" spans="2:21">
      <c r="B189" t="s">
        <v>768</v>
      </c>
      <c r="C189" t="s">
        <v>769</v>
      </c>
      <c r="D189" t="s">
        <v>100</v>
      </c>
      <c r="E189" t="s">
        <v>123</v>
      </c>
      <c r="F189" t="s">
        <v>559</v>
      </c>
      <c r="G189" t="s">
        <v>468</v>
      </c>
      <c r="H189" t="s">
        <v>506</v>
      </c>
      <c r="I189" t="s">
        <v>208</v>
      </c>
      <c r="J189"/>
      <c r="K189" s="77">
        <v>8.33</v>
      </c>
      <c r="L189" t="s">
        <v>102</v>
      </c>
      <c r="M189" s="78">
        <v>2.63E-2</v>
      </c>
      <c r="N189" s="78">
        <v>5.28E-2</v>
      </c>
      <c r="O189" s="77">
        <v>318418.65000000002</v>
      </c>
      <c r="P189" s="77">
        <v>80.77</v>
      </c>
      <c r="Q189" s="77">
        <v>4.1872100000000003</v>
      </c>
      <c r="R189" s="77">
        <v>261.373953605</v>
      </c>
      <c r="S189" s="78">
        <v>5.0000000000000001E-4</v>
      </c>
      <c r="T189" s="78">
        <v>3.5000000000000001E-3</v>
      </c>
      <c r="U189" s="78">
        <v>8.0000000000000004E-4</v>
      </c>
    </row>
    <row r="190" spans="2:21">
      <c r="B190" t="s">
        <v>770</v>
      </c>
      <c r="C190" t="s">
        <v>771</v>
      </c>
      <c r="D190" t="s">
        <v>100</v>
      </c>
      <c r="E190" t="s">
        <v>123</v>
      </c>
      <c r="F190" t="s">
        <v>559</v>
      </c>
      <c r="G190" t="s">
        <v>468</v>
      </c>
      <c r="H190" t="s">
        <v>506</v>
      </c>
      <c r="I190" t="s">
        <v>208</v>
      </c>
      <c r="J190"/>
      <c r="K190" s="77">
        <v>4.99</v>
      </c>
      <c r="L190" t="s">
        <v>102</v>
      </c>
      <c r="M190" s="78">
        <v>3.95E-2</v>
      </c>
      <c r="N190" s="78">
        <v>4.7800000000000002E-2</v>
      </c>
      <c r="O190" s="77">
        <v>0.01</v>
      </c>
      <c r="P190" s="77">
        <v>96.27</v>
      </c>
      <c r="Q190" s="77">
        <v>0</v>
      </c>
      <c r="R190" s="77">
        <v>9.6269999999999995E-6</v>
      </c>
      <c r="S190" s="78">
        <v>0</v>
      </c>
      <c r="T190" s="78">
        <v>0</v>
      </c>
      <c r="U190" s="78">
        <v>0</v>
      </c>
    </row>
    <row r="191" spans="2:21">
      <c r="B191" t="s">
        <v>772</v>
      </c>
      <c r="C191" t="s">
        <v>773</v>
      </c>
      <c r="D191" t="s">
        <v>100</v>
      </c>
      <c r="E191" t="s">
        <v>123</v>
      </c>
      <c r="F191" t="s">
        <v>774</v>
      </c>
      <c r="G191" t="s">
        <v>775</v>
      </c>
      <c r="H191" t="s">
        <v>506</v>
      </c>
      <c r="I191" t="s">
        <v>208</v>
      </c>
      <c r="J191"/>
      <c r="K191" s="77">
        <v>0.11</v>
      </c>
      <c r="L191" t="s">
        <v>102</v>
      </c>
      <c r="M191" s="78">
        <v>3.4000000000000002E-2</v>
      </c>
      <c r="N191" s="78">
        <v>6.59E-2</v>
      </c>
      <c r="O191" s="77">
        <v>813.23</v>
      </c>
      <c r="P191" s="77">
        <v>100.13</v>
      </c>
      <c r="Q191" s="77">
        <v>0</v>
      </c>
      <c r="R191" s="77">
        <v>0.81428719900000002</v>
      </c>
      <c r="S191" s="78">
        <v>0</v>
      </c>
      <c r="T191" s="78">
        <v>0</v>
      </c>
      <c r="U191" s="78">
        <v>0</v>
      </c>
    </row>
    <row r="192" spans="2:21">
      <c r="B192" t="s">
        <v>776</v>
      </c>
      <c r="C192" t="s">
        <v>777</v>
      </c>
      <c r="D192" t="s">
        <v>100</v>
      </c>
      <c r="E192" t="s">
        <v>123</v>
      </c>
      <c r="F192" t="s">
        <v>571</v>
      </c>
      <c r="G192" t="s">
        <v>468</v>
      </c>
      <c r="H192" t="s">
        <v>506</v>
      </c>
      <c r="I192" t="s">
        <v>208</v>
      </c>
      <c r="J192"/>
      <c r="K192" s="77">
        <v>1.06</v>
      </c>
      <c r="L192" t="s">
        <v>102</v>
      </c>
      <c r="M192" s="78">
        <v>3.9199999999999999E-2</v>
      </c>
      <c r="N192" s="78">
        <v>5.5399999999999998E-2</v>
      </c>
      <c r="O192" s="77">
        <v>0.01</v>
      </c>
      <c r="P192" s="77">
        <v>100</v>
      </c>
      <c r="Q192" s="77">
        <v>0</v>
      </c>
      <c r="R192" s="77">
        <v>1.0000000000000001E-5</v>
      </c>
      <c r="S192" s="78">
        <v>0</v>
      </c>
      <c r="T192" s="78">
        <v>0</v>
      </c>
      <c r="U192" s="78">
        <v>0</v>
      </c>
    </row>
    <row r="193" spans="2:21">
      <c r="B193" t="s">
        <v>778</v>
      </c>
      <c r="C193" t="s">
        <v>779</v>
      </c>
      <c r="D193" t="s">
        <v>100</v>
      </c>
      <c r="E193" t="s">
        <v>123</v>
      </c>
      <c r="F193" t="s">
        <v>571</v>
      </c>
      <c r="G193" t="s">
        <v>468</v>
      </c>
      <c r="H193" t="s">
        <v>506</v>
      </c>
      <c r="I193" t="s">
        <v>208</v>
      </c>
      <c r="J193"/>
      <c r="K193" s="77">
        <v>6.13</v>
      </c>
      <c r="L193" t="s">
        <v>102</v>
      </c>
      <c r="M193" s="78">
        <v>2.64E-2</v>
      </c>
      <c r="N193" s="78">
        <v>5.2200000000000003E-2</v>
      </c>
      <c r="O193" s="77">
        <v>543160.75</v>
      </c>
      <c r="P193" s="77">
        <v>86.46</v>
      </c>
      <c r="Q193" s="77">
        <v>0</v>
      </c>
      <c r="R193" s="77">
        <v>469.61678445000001</v>
      </c>
      <c r="S193" s="78">
        <v>2.9999999999999997E-4</v>
      </c>
      <c r="T193" s="78">
        <v>6.1999999999999998E-3</v>
      </c>
      <c r="U193" s="78">
        <v>1.4E-3</v>
      </c>
    </row>
    <row r="194" spans="2:21">
      <c r="B194" t="s">
        <v>780</v>
      </c>
      <c r="C194" t="s">
        <v>781</v>
      </c>
      <c r="D194" t="s">
        <v>100</v>
      </c>
      <c r="E194" t="s">
        <v>123</v>
      </c>
      <c r="F194" t="s">
        <v>571</v>
      </c>
      <c r="G194" t="s">
        <v>468</v>
      </c>
      <c r="H194" t="s">
        <v>506</v>
      </c>
      <c r="I194" t="s">
        <v>208</v>
      </c>
      <c r="J194"/>
      <c r="K194" s="77">
        <v>7.74</v>
      </c>
      <c r="L194" t="s">
        <v>102</v>
      </c>
      <c r="M194" s="78">
        <v>2.5000000000000001E-2</v>
      </c>
      <c r="N194" s="78">
        <v>5.4399999999999997E-2</v>
      </c>
      <c r="O194" s="77">
        <v>302226.36</v>
      </c>
      <c r="P194" s="77">
        <v>80.78</v>
      </c>
      <c r="Q194" s="77">
        <v>0</v>
      </c>
      <c r="R194" s="77">
        <v>244.13845360799999</v>
      </c>
      <c r="S194" s="78">
        <v>2.0000000000000001E-4</v>
      </c>
      <c r="T194" s="78">
        <v>3.2000000000000002E-3</v>
      </c>
      <c r="U194" s="78">
        <v>6.9999999999999999E-4</v>
      </c>
    </row>
    <row r="195" spans="2:21">
      <c r="B195" t="s">
        <v>782</v>
      </c>
      <c r="C195" t="s">
        <v>783</v>
      </c>
      <c r="D195" t="s">
        <v>100</v>
      </c>
      <c r="E195" t="s">
        <v>123</v>
      </c>
      <c r="F195" t="s">
        <v>784</v>
      </c>
      <c r="G195" t="s">
        <v>468</v>
      </c>
      <c r="H195" t="s">
        <v>511</v>
      </c>
      <c r="I195" t="s">
        <v>150</v>
      </c>
      <c r="J195"/>
      <c r="K195" s="77">
        <v>6.71</v>
      </c>
      <c r="L195" t="s">
        <v>102</v>
      </c>
      <c r="M195" s="78">
        <v>2.98E-2</v>
      </c>
      <c r="N195" s="78">
        <v>5.3100000000000001E-2</v>
      </c>
      <c r="O195" s="77">
        <v>172791.65</v>
      </c>
      <c r="P195" s="77">
        <v>86.08</v>
      </c>
      <c r="Q195" s="77">
        <v>2.5746000000000002</v>
      </c>
      <c r="R195" s="77">
        <v>151.31365231999999</v>
      </c>
      <c r="S195" s="78">
        <v>4.0000000000000002E-4</v>
      </c>
      <c r="T195" s="78">
        <v>2E-3</v>
      </c>
      <c r="U195" s="78">
        <v>4.0000000000000002E-4</v>
      </c>
    </row>
    <row r="196" spans="2:21">
      <c r="B196" t="s">
        <v>785</v>
      </c>
      <c r="C196" t="s">
        <v>786</v>
      </c>
      <c r="D196" t="s">
        <v>100</v>
      </c>
      <c r="E196" t="s">
        <v>123</v>
      </c>
      <c r="F196" t="s">
        <v>784</v>
      </c>
      <c r="G196" t="s">
        <v>468</v>
      </c>
      <c r="H196" t="s">
        <v>511</v>
      </c>
      <c r="I196" t="s">
        <v>150</v>
      </c>
      <c r="J196"/>
      <c r="K196" s="77">
        <v>5.45</v>
      </c>
      <c r="L196" t="s">
        <v>102</v>
      </c>
      <c r="M196" s="78">
        <v>3.4299999999999997E-2</v>
      </c>
      <c r="N196" s="78">
        <v>5.0099999999999999E-2</v>
      </c>
      <c r="O196" s="77">
        <v>217854.3</v>
      </c>
      <c r="P196" s="77">
        <v>92.15</v>
      </c>
      <c r="Q196" s="77">
        <v>3.7362000000000002</v>
      </c>
      <c r="R196" s="77">
        <v>204.48893745000001</v>
      </c>
      <c r="S196" s="78">
        <v>6.9999999999999999E-4</v>
      </c>
      <c r="T196" s="78">
        <v>2.7000000000000001E-3</v>
      </c>
      <c r="U196" s="78">
        <v>5.9999999999999995E-4</v>
      </c>
    </row>
    <row r="197" spans="2:21">
      <c r="B197" t="s">
        <v>787</v>
      </c>
      <c r="C197" t="s">
        <v>788</v>
      </c>
      <c r="D197" t="s">
        <v>100</v>
      </c>
      <c r="E197" t="s">
        <v>123</v>
      </c>
      <c r="F197" t="s">
        <v>589</v>
      </c>
      <c r="G197" t="s">
        <v>468</v>
      </c>
      <c r="H197" t="s">
        <v>506</v>
      </c>
      <c r="I197" t="s">
        <v>208</v>
      </c>
      <c r="J197"/>
      <c r="K197" s="77">
        <v>2</v>
      </c>
      <c r="L197" t="s">
        <v>102</v>
      </c>
      <c r="M197" s="78">
        <v>3.61E-2</v>
      </c>
      <c r="N197" s="78">
        <v>4.9399999999999999E-2</v>
      </c>
      <c r="O197" s="77">
        <v>448403.67</v>
      </c>
      <c r="P197" s="77">
        <v>98.99</v>
      </c>
      <c r="Q197" s="77">
        <v>0</v>
      </c>
      <c r="R197" s="77">
        <v>443.87479293299998</v>
      </c>
      <c r="S197" s="78">
        <v>5.9999999999999995E-4</v>
      </c>
      <c r="T197" s="78">
        <v>5.8999999999999999E-3</v>
      </c>
      <c r="U197" s="78">
        <v>1.2999999999999999E-3</v>
      </c>
    </row>
    <row r="198" spans="2:21">
      <c r="B198" t="s">
        <v>789</v>
      </c>
      <c r="C198" t="s">
        <v>790</v>
      </c>
      <c r="D198" t="s">
        <v>100</v>
      </c>
      <c r="E198" t="s">
        <v>123</v>
      </c>
      <c r="F198" t="s">
        <v>589</v>
      </c>
      <c r="G198" t="s">
        <v>468</v>
      </c>
      <c r="H198" t="s">
        <v>506</v>
      </c>
      <c r="I198" t="s">
        <v>208</v>
      </c>
      <c r="J198"/>
      <c r="K198" s="77">
        <v>3</v>
      </c>
      <c r="L198" t="s">
        <v>102</v>
      </c>
      <c r="M198" s="78">
        <v>3.3000000000000002E-2</v>
      </c>
      <c r="N198" s="78">
        <v>4.4900000000000002E-2</v>
      </c>
      <c r="O198" s="77">
        <v>147578.85</v>
      </c>
      <c r="P198" s="77">
        <v>97.75</v>
      </c>
      <c r="Q198" s="77">
        <v>0</v>
      </c>
      <c r="R198" s="77">
        <v>144.258325875</v>
      </c>
      <c r="S198" s="78">
        <v>5.0000000000000001E-4</v>
      </c>
      <c r="T198" s="78">
        <v>1.9E-3</v>
      </c>
      <c r="U198" s="78">
        <v>4.0000000000000002E-4</v>
      </c>
    </row>
    <row r="199" spans="2:21">
      <c r="B199" t="s">
        <v>791</v>
      </c>
      <c r="C199" t="s">
        <v>792</v>
      </c>
      <c r="D199" t="s">
        <v>100</v>
      </c>
      <c r="E199" t="s">
        <v>123</v>
      </c>
      <c r="F199" t="s">
        <v>589</v>
      </c>
      <c r="G199" t="s">
        <v>468</v>
      </c>
      <c r="H199" t="s">
        <v>506</v>
      </c>
      <c r="I199" t="s">
        <v>208</v>
      </c>
      <c r="J199"/>
      <c r="K199" s="77">
        <v>5.39</v>
      </c>
      <c r="L199" t="s">
        <v>102</v>
      </c>
      <c r="M199" s="78">
        <v>2.6200000000000001E-2</v>
      </c>
      <c r="N199" s="78">
        <v>5.11E-2</v>
      </c>
      <c r="O199" s="77">
        <v>389605.91</v>
      </c>
      <c r="P199" s="77">
        <v>88.3</v>
      </c>
      <c r="Q199" s="77">
        <v>0</v>
      </c>
      <c r="R199" s="77">
        <v>344.02201853000003</v>
      </c>
      <c r="S199" s="78">
        <v>2.9999999999999997E-4</v>
      </c>
      <c r="T199" s="78">
        <v>4.5999999999999999E-3</v>
      </c>
      <c r="U199" s="78">
        <v>1E-3</v>
      </c>
    </row>
    <row r="200" spans="2:21">
      <c r="B200" t="s">
        <v>793</v>
      </c>
      <c r="C200" t="s">
        <v>794</v>
      </c>
      <c r="D200" t="s">
        <v>100</v>
      </c>
      <c r="E200" t="s">
        <v>123</v>
      </c>
      <c r="F200" t="s">
        <v>795</v>
      </c>
      <c r="G200" t="s">
        <v>775</v>
      </c>
      <c r="H200" t="s">
        <v>506</v>
      </c>
      <c r="I200" t="s">
        <v>208</v>
      </c>
      <c r="J200"/>
      <c r="K200" s="77">
        <v>0.54</v>
      </c>
      <c r="L200" t="s">
        <v>102</v>
      </c>
      <c r="M200" s="78">
        <v>2.4E-2</v>
      </c>
      <c r="N200" s="78">
        <v>5.9499999999999997E-2</v>
      </c>
      <c r="O200" s="77">
        <v>16748.830000000002</v>
      </c>
      <c r="P200" s="77">
        <v>98.35</v>
      </c>
      <c r="Q200" s="77">
        <v>0</v>
      </c>
      <c r="R200" s="77">
        <v>16.472474304999999</v>
      </c>
      <c r="S200" s="78">
        <v>2.0000000000000001E-4</v>
      </c>
      <c r="T200" s="78">
        <v>2.0000000000000001E-4</v>
      </c>
      <c r="U200" s="78">
        <v>0</v>
      </c>
    </row>
    <row r="201" spans="2:21">
      <c r="B201" t="s">
        <v>796</v>
      </c>
      <c r="C201" t="s">
        <v>797</v>
      </c>
      <c r="D201" t="s">
        <v>100</v>
      </c>
      <c r="E201" t="s">
        <v>123</v>
      </c>
      <c r="F201" t="s">
        <v>795</v>
      </c>
      <c r="G201" t="s">
        <v>775</v>
      </c>
      <c r="H201" t="s">
        <v>506</v>
      </c>
      <c r="I201" t="s">
        <v>208</v>
      </c>
      <c r="J201"/>
      <c r="K201" s="77">
        <v>2.2999999999999998</v>
      </c>
      <c r="L201" t="s">
        <v>102</v>
      </c>
      <c r="M201" s="78">
        <v>2.3E-2</v>
      </c>
      <c r="N201" s="78">
        <v>5.8099999999999999E-2</v>
      </c>
      <c r="O201" s="77">
        <v>165083.54999999999</v>
      </c>
      <c r="P201" s="77">
        <v>93.13</v>
      </c>
      <c r="Q201" s="77">
        <v>0</v>
      </c>
      <c r="R201" s="77">
        <v>153.74231011500001</v>
      </c>
      <c r="S201" s="78">
        <v>2.0000000000000001E-4</v>
      </c>
      <c r="T201" s="78">
        <v>2E-3</v>
      </c>
      <c r="U201" s="78">
        <v>4.0000000000000002E-4</v>
      </c>
    </row>
    <row r="202" spans="2:21">
      <c r="B202" t="s">
        <v>798</v>
      </c>
      <c r="C202" t="s">
        <v>799</v>
      </c>
      <c r="D202" t="s">
        <v>100</v>
      </c>
      <c r="E202" t="s">
        <v>123</v>
      </c>
      <c r="F202" t="s">
        <v>795</v>
      </c>
      <c r="G202" t="s">
        <v>775</v>
      </c>
      <c r="H202" t="s">
        <v>506</v>
      </c>
      <c r="I202" t="s">
        <v>208</v>
      </c>
      <c r="J202"/>
      <c r="K202" s="77">
        <v>1.6</v>
      </c>
      <c r="L202" t="s">
        <v>102</v>
      </c>
      <c r="M202" s="78">
        <v>2.75E-2</v>
      </c>
      <c r="N202" s="78">
        <v>5.5899999999999998E-2</v>
      </c>
      <c r="O202" s="77">
        <v>95770.1</v>
      </c>
      <c r="P202" s="77">
        <v>96.59</v>
      </c>
      <c r="Q202" s="77">
        <v>0</v>
      </c>
      <c r="R202" s="77">
        <v>92.504339590000001</v>
      </c>
      <c r="S202" s="78">
        <v>2.9999999999999997E-4</v>
      </c>
      <c r="T202" s="78">
        <v>1.1999999999999999E-3</v>
      </c>
      <c r="U202" s="78">
        <v>2.9999999999999997E-4</v>
      </c>
    </row>
    <row r="203" spans="2:21">
      <c r="B203" t="s">
        <v>800</v>
      </c>
      <c r="C203" t="s">
        <v>801</v>
      </c>
      <c r="D203" t="s">
        <v>100</v>
      </c>
      <c r="E203" t="s">
        <v>123</v>
      </c>
      <c r="F203" t="s">
        <v>795</v>
      </c>
      <c r="G203" t="s">
        <v>775</v>
      </c>
      <c r="H203" t="s">
        <v>506</v>
      </c>
      <c r="I203" t="s">
        <v>208</v>
      </c>
      <c r="J203"/>
      <c r="K203" s="77">
        <v>2.59</v>
      </c>
      <c r="L203" t="s">
        <v>102</v>
      </c>
      <c r="M203" s="78">
        <v>2.1499999999999998E-2</v>
      </c>
      <c r="N203" s="78">
        <v>5.8299999999999998E-2</v>
      </c>
      <c r="O203" s="77">
        <v>91646.8</v>
      </c>
      <c r="P203" s="77">
        <v>91.16</v>
      </c>
      <c r="Q203" s="77">
        <v>4.8739299999999997</v>
      </c>
      <c r="R203" s="77">
        <v>88.419152879999999</v>
      </c>
      <c r="S203" s="78">
        <v>2.0000000000000001E-4</v>
      </c>
      <c r="T203" s="78">
        <v>1.1999999999999999E-3</v>
      </c>
      <c r="U203" s="78">
        <v>2.9999999999999997E-4</v>
      </c>
    </row>
    <row r="204" spans="2:21">
      <c r="B204" t="s">
        <v>802</v>
      </c>
      <c r="C204" t="s">
        <v>803</v>
      </c>
      <c r="D204" t="s">
        <v>100</v>
      </c>
      <c r="E204" t="s">
        <v>123</v>
      </c>
      <c r="F204" t="s">
        <v>804</v>
      </c>
      <c r="G204" t="s">
        <v>112</v>
      </c>
      <c r="H204" t="s">
        <v>593</v>
      </c>
      <c r="I204" t="s">
        <v>208</v>
      </c>
      <c r="J204"/>
      <c r="K204" s="77">
        <v>1.93</v>
      </c>
      <c r="L204" t="s">
        <v>102</v>
      </c>
      <c r="M204" s="78">
        <v>0.04</v>
      </c>
      <c r="N204" s="78">
        <v>4.9299999999999997E-2</v>
      </c>
      <c r="O204" s="77">
        <v>3063.51</v>
      </c>
      <c r="P204" s="77">
        <v>98.36</v>
      </c>
      <c r="Q204" s="77">
        <v>1.10286</v>
      </c>
      <c r="R204" s="77">
        <v>4.1161284360000003</v>
      </c>
      <c r="S204" s="78">
        <v>0</v>
      </c>
      <c r="T204" s="78">
        <v>1E-4</v>
      </c>
      <c r="U204" s="78">
        <v>0</v>
      </c>
    </row>
    <row r="205" spans="2:21">
      <c r="B205" t="s">
        <v>805</v>
      </c>
      <c r="C205" t="s">
        <v>806</v>
      </c>
      <c r="D205" t="s">
        <v>100</v>
      </c>
      <c r="E205" t="s">
        <v>123</v>
      </c>
      <c r="F205" t="s">
        <v>804</v>
      </c>
      <c r="G205" t="s">
        <v>112</v>
      </c>
      <c r="H205" t="s">
        <v>593</v>
      </c>
      <c r="I205" t="s">
        <v>208</v>
      </c>
      <c r="J205"/>
      <c r="K205" s="77">
        <v>3.55</v>
      </c>
      <c r="L205" t="s">
        <v>102</v>
      </c>
      <c r="M205" s="78">
        <v>0.04</v>
      </c>
      <c r="N205" s="78">
        <v>5.1299999999999998E-2</v>
      </c>
      <c r="O205" s="77">
        <v>26329.26</v>
      </c>
      <c r="P205" s="77">
        <v>98.13</v>
      </c>
      <c r="Q205" s="77">
        <v>0</v>
      </c>
      <c r="R205" s="77">
        <v>25.836902838</v>
      </c>
      <c r="S205" s="78">
        <v>0</v>
      </c>
      <c r="T205" s="78">
        <v>2.9999999999999997E-4</v>
      </c>
      <c r="U205" s="78">
        <v>1E-4</v>
      </c>
    </row>
    <row r="206" spans="2:21">
      <c r="B206" t="s">
        <v>807</v>
      </c>
      <c r="C206" t="s">
        <v>808</v>
      </c>
      <c r="D206" t="s">
        <v>100</v>
      </c>
      <c r="E206" t="s">
        <v>123</v>
      </c>
      <c r="F206" t="s">
        <v>598</v>
      </c>
      <c r="G206" t="s">
        <v>599</v>
      </c>
      <c r="H206" t="s">
        <v>600</v>
      </c>
      <c r="I206" t="s">
        <v>150</v>
      </c>
      <c r="J206"/>
      <c r="K206" s="77">
        <v>1.31</v>
      </c>
      <c r="L206" t="s">
        <v>102</v>
      </c>
      <c r="M206" s="78">
        <v>3.0499999999999999E-2</v>
      </c>
      <c r="N206" s="78">
        <v>5.6899999999999999E-2</v>
      </c>
      <c r="O206" s="77">
        <v>6479.76</v>
      </c>
      <c r="P206" s="77">
        <v>96.75</v>
      </c>
      <c r="Q206" s="77">
        <v>4.4845300000000003</v>
      </c>
      <c r="R206" s="77">
        <v>10.753697799999999</v>
      </c>
      <c r="S206" s="78">
        <v>1E-4</v>
      </c>
      <c r="T206" s="78">
        <v>1E-4</v>
      </c>
      <c r="U206" s="78">
        <v>0</v>
      </c>
    </row>
    <row r="207" spans="2:21">
      <c r="B207" t="s">
        <v>809</v>
      </c>
      <c r="C207" t="s">
        <v>810</v>
      </c>
      <c r="D207" t="s">
        <v>100</v>
      </c>
      <c r="E207" t="s">
        <v>123</v>
      </c>
      <c r="F207" t="s">
        <v>598</v>
      </c>
      <c r="G207" t="s">
        <v>599</v>
      </c>
      <c r="H207" t="s">
        <v>600</v>
      </c>
      <c r="I207" t="s">
        <v>150</v>
      </c>
      <c r="J207"/>
      <c r="K207" s="77">
        <v>2.93</v>
      </c>
      <c r="L207" t="s">
        <v>102</v>
      </c>
      <c r="M207" s="78">
        <v>2.58E-2</v>
      </c>
      <c r="N207" s="78">
        <v>5.5300000000000002E-2</v>
      </c>
      <c r="O207" s="77">
        <v>94179.29</v>
      </c>
      <c r="P207" s="77">
        <v>92</v>
      </c>
      <c r="Q207" s="77">
        <v>1.2149099999999999</v>
      </c>
      <c r="R207" s="77">
        <v>87.859856800000003</v>
      </c>
      <c r="S207" s="78">
        <v>2.9999999999999997E-4</v>
      </c>
      <c r="T207" s="78">
        <v>1.1999999999999999E-3</v>
      </c>
      <c r="U207" s="78">
        <v>2.9999999999999997E-4</v>
      </c>
    </row>
    <row r="208" spans="2:21">
      <c r="B208" t="s">
        <v>811</v>
      </c>
      <c r="C208" t="s">
        <v>812</v>
      </c>
      <c r="D208" t="s">
        <v>100</v>
      </c>
      <c r="E208" t="s">
        <v>123</v>
      </c>
      <c r="F208" t="s">
        <v>625</v>
      </c>
      <c r="G208" t="s">
        <v>364</v>
      </c>
      <c r="H208" t="s">
        <v>593</v>
      </c>
      <c r="I208" t="s">
        <v>208</v>
      </c>
      <c r="J208"/>
      <c r="K208" s="77">
        <v>4.9400000000000004</v>
      </c>
      <c r="L208" t="s">
        <v>102</v>
      </c>
      <c r="M208" s="78">
        <v>2.4299999999999999E-2</v>
      </c>
      <c r="N208" s="78">
        <v>5.16E-2</v>
      </c>
      <c r="O208" s="77">
        <v>341150.04</v>
      </c>
      <c r="P208" s="77">
        <v>87.92</v>
      </c>
      <c r="Q208" s="77">
        <v>0</v>
      </c>
      <c r="R208" s="77">
        <v>299.939115168</v>
      </c>
      <c r="S208" s="78">
        <v>2.0000000000000001E-4</v>
      </c>
      <c r="T208" s="78">
        <v>4.0000000000000001E-3</v>
      </c>
      <c r="U208" s="78">
        <v>8.9999999999999998E-4</v>
      </c>
    </row>
    <row r="209" spans="2:21">
      <c r="B209" t="s">
        <v>813</v>
      </c>
      <c r="C209" t="s">
        <v>814</v>
      </c>
      <c r="D209" t="s">
        <v>100</v>
      </c>
      <c r="E209" t="s">
        <v>123</v>
      </c>
      <c r="F209" t="s">
        <v>625</v>
      </c>
      <c r="G209" t="s">
        <v>364</v>
      </c>
      <c r="H209" t="s">
        <v>593</v>
      </c>
      <c r="I209" t="s">
        <v>208</v>
      </c>
      <c r="J209"/>
      <c r="K209" s="77">
        <v>0.9</v>
      </c>
      <c r="L209" t="s">
        <v>102</v>
      </c>
      <c r="M209" s="78">
        <v>6.4000000000000001E-2</v>
      </c>
      <c r="N209" s="78">
        <v>5.6399999999999999E-2</v>
      </c>
      <c r="O209" s="77">
        <v>0.01</v>
      </c>
      <c r="P209" s="77">
        <v>101.3</v>
      </c>
      <c r="Q209" s="77">
        <v>0</v>
      </c>
      <c r="R209" s="77">
        <v>1.013E-5</v>
      </c>
      <c r="S209" s="78">
        <v>0</v>
      </c>
      <c r="T209" s="78">
        <v>0</v>
      </c>
      <c r="U209" s="78">
        <v>0</v>
      </c>
    </row>
    <row r="210" spans="2:21">
      <c r="B210" t="s">
        <v>815</v>
      </c>
      <c r="C210" t="s">
        <v>816</v>
      </c>
      <c r="D210" t="s">
        <v>100</v>
      </c>
      <c r="E210" t="s">
        <v>123</v>
      </c>
      <c r="F210" t="s">
        <v>817</v>
      </c>
      <c r="G210" t="s">
        <v>132</v>
      </c>
      <c r="H210" t="s">
        <v>593</v>
      </c>
      <c r="I210" t="s">
        <v>208</v>
      </c>
      <c r="J210"/>
      <c r="K210" s="77">
        <v>2.96</v>
      </c>
      <c r="L210" t="s">
        <v>102</v>
      </c>
      <c r="M210" s="78">
        <v>0.04</v>
      </c>
      <c r="N210" s="78">
        <v>5.0500000000000003E-2</v>
      </c>
      <c r="O210" s="77">
        <v>0.01</v>
      </c>
      <c r="P210" s="77">
        <v>97.11</v>
      </c>
      <c r="Q210" s="77">
        <v>0</v>
      </c>
      <c r="R210" s="77">
        <v>9.7110000000000007E-6</v>
      </c>
      <c r="S210" s="78">
        <v>0</v>
      </c>
      <c r="T210" s="78">
        <v>0</v>
      </c>
      <c r="U210" s="78">
        <v>0</v>
      </c>
    </row>
    <row r="211" spans="2:21">
      <c r="B211" t="s">
        <v>818</v>
      </c>
      <c r="C211" t="s">
        <v>819</v>
      </c>
      <c r="D211" t="s">
        <v>100</v>
      </c>
      <c r="E211" t="s">
        <v>123</v>
      </c>
      <c r="F211" t="s">
        <v>820</v>
      </c>
      <c r="G211" t="s">
        <v>821</v>
      </c>
      <c r="H211" t="s">
        <v>593</v>
      </c>
      <c r="I211" t="s">
        <v>208</v>
      </c>
      <c r="J211"/>
      <c r="K211" s="77">
        <v>1.21</v>
      </c>
      <c r="L211" t="s">
        <v>102</v>
      </c>
      <c r="M211" s="78">
        <v>3.3500000000000002E-2</v>
      </c>
      <c r="N211" s="78">
        <v>5.0700000000000002E-2</v>
      </c>
      <c r="O211" s="77">
        <v>0.01</v>
      </c>
      <c r="P211" s="77">
        <v>98.83</v>
      </c>
      <c r="Q211" s="77">
        <v>0</v>
      </c>
      <c r="R211" s="77">
        <v>9.8830000000000001E-6</v>
      </c>
      <c r="S211" s="78">
        <v>0</v>
      </c>
      <c r="T211" s="78">
        <v>0</v>
      </c>
      <c r="U211" s="78">
        <v>0</v>
      </c>
    </row>
    <row r="212" spans="2:21">
      <c r="B212" t="s">
        <v>822</v>
      </c>
      <c r="C212" t="s">
        <v>823</v>
      </c>
      <c r="D212" t="s">
        <v>100</v>
      </c>
      <c r="E212" t="s">
        <v>123</v>
      </c>
      <c r="F212" t="s">
        <v>820</v>
      </c>
      <c r="G212" t="s">
        <v>821</v>
      </c>
      <c r="H212" t="s">
        <v>593</v>
      </c>
      <c r="I212" t="s">
        <v>208</v>
      </c>
      <c r="J212"/>
      <c r="K212" s="77">
        <v>3.71</v>
      </c>
      <c r="L212" t="s">
        <v>102</v>
      </c>
      <c r="M212" s="78">
        <v>2.6200000000000001E-2</v>
      </c>
      <c r="N212" s="78">
        <v>5.1999999999999998E-2</v>
      </c>
      <c r="O212" s="77">
        <v>0.01</v>
      </c>
      <c r="P212" s="77">
        <v>91.08</v>
      </c>
      <c r="Q212" s="77">
        <v>0</v>
      </c>
      <c r="R212" s="77">
        <v>9.1079999999999999E-6</v>
      </c>
      <c r="S212" s="78">
        <v>0</v>
      </c>
      <c r="T212" s="78">
        <v>0</v>
      </c>
      <c r="U212" s="78">
        <v>0</v>
      </c>
    </row>
    <row r="213" spans="2:21">
      <c r="B213" t="s">
        <v>824</v>
      </c>
      <c r="C213" t="s">
        <v>825</v>
      </c>
      <c r="D213" t="s">
        <v>100</v>
      </c>
      <c r="E213" t="s">
        <v>123</v>
      </c>
      <c r="F213" t="s">
        <v>630</v>
      </c>
      <c r="G213" t="s">
        <v>127</v>
      </c>
      <c r="H213" t="s">
        <v>593</v>
      </c>
      <c r="I213" t="s">
        <v>208</v>
      </c>
      <c r="J213"/>
      <c r="K213" s="77">
        <v>1.69</v>
      </c>
      <c r="L213" t="s">
        <v>102</v>
      </c>
      <c r="M213" s="78">
        <v>3.2500000000000001E-2</v>
      </c>
      <c r="N213" s="78">
        <v>6.0499999999999998E-2</v>
      </c>
      <c r="O213" s="77">
        <v>1906.36</v>
      </c>
      <c r="P213" s="77">
        <v>96.25</v>
      </c>
      <c r="Q213" s="77">
        <v>0</v>
      </c>
      <c r="R213" s="77">
        <v>1.8348715</v>
      </c>
      <c r="S213" s="78">
        <v>0</v>
      </c>
      <c r="T213" s="78">
        <v>0</v>
      </c>
      <c r="U213" s="78">
        <v>0</v>
      </c>
    </row>
    <row r="214" spans="2:21">
      <c r="B214" t="s">
        <v>826</v>
      </c>
      <c r="C214" t="s">
        <v>827</v>
      </c>
      <c r="D214" t="s">
        <v>100</v>
      </c>
      <c r="E214" t="s">
        <v>123</v>
      </c>
      <c r="F214" t="s">
        <v>630</v>
      </c>
      <c r="G214" t="s">
        <v>127</v>
      </c>
      <c r="H214" t="s">
        <v>593</v>
      </c>
      <c r="I214" t="s">
        <v>208</v>
      </c>
      <c r="J214"/>
      <c r="K214" s="77">
        <v>2.37</v>
      </c>
      <c r="L214" t="s">
        <v>102</v>
      </c>
      <c r="M214" s="78">
        <v>5.7000000000000002E-2</v>
      </c>
      <c r="N214" s="78">
        <v>6.3899999999999998E-2</v>
      </c>
      <c r="O214" s="77">
        <v>343329.46</v>
      </c>
      <c r="P214" s="77">
        <v>98.88</v>
      </c>
      <c r="Q214" s="77">
        <v>0</v>
      </c>
      <c r="R214" s="77">
        <v>339.48417004800001</v>
      </c>
      <c r="S214" s="78">
        <v>8.9999999999999998E-4</v>
      </c>
      <c r="T214" s="78">
        <v>4.4999999999999997E-3</v>
      </c>
      <c r="U214" s="78">
        <v>1E-3</v>
      </c>
    </row>
    <row r="215" spans="2:21">
      <c r="B215" t="s">
        <v>828</v>
      </c>
      <c r="C215" t="s">
        <v>829</v>
      </c>
      <c r="D215" t="s">
        <v>100</v>
      </c>
      <c r="E215" t="s">
        <v>123</v>
      </c>
      <c r="F215" t="s">
        <v>635</v>
      </c>
      <c r="G215" t="s">
        <v>127</v>
      </c>
      <c r="H215" t="s">
        <v>593</v>
      </c>
      <c r="I215" t="s">
        <v>208</v>
      </c>
      <c r="J215"/>
      <c r="K215" s="77">
        <v>1.91</v>
      </c>
      <c r="L215" t="s">
        <v>102</v>
      </c>
      <c r="M215" s="78">
        <v>2.8000000000000001E-2</v>
      </c>
      <c r="N215" s="78">
        <v>5.8400000000000001E-2</v>
      </c>
      <c r="O215" s="77">
        <v>103688.57</v>
      </c>
      <c r="P215" s="77">
        <v>94.56</v>
      </c>
      <c r="Q215" s="77">
        <v>1.45164</v>
      </c>
      <c r="R215" s="77">
        <v>99.499551792000005</v>
      </c>
      <c r="S215" s="78">
        <v>2.9999999999999997E-4</v>
      </c>
      <c r="T215" s="78">
        <v>1.2999999999999999E-3</v>
      </c>
      <c r="U215" s="78">
        <v>2.9999999999999997E-4</v>
      </c>
    </row>
    <row r="216" spans="2:21">
      <c r="B216" t="s">
        <v>830</v>
      </c>
      <c r="C216" t="s">
        <v>831</v>
      </c>
      <c r="D216" t="s">
        <v>100</v>
      </c>
      <c r="E216" t="s">
        <v>123</v>
      </c>
      <c r="F216" t="s">
        <v>635</v>
      </c>
      <c r="G216" t="s">
        <v>127</v>
      </c>
      <c r="H216" t="s">
        <v>593</v>
      </c>
      <c r="I216" t="s">
        <v>208</v>
      </c>
      <c r="J216"/>
      <c r="K216" s="77">
        <v>3.49</v>
      </c>
      <c r="L216" t="s">
        <v>102</v>
      </c>
      <c r="M216" s="78">
        <v>5.6500000000000002E-2</v>
      </c>
      <c r="N216" s="78">
        <v>6.25E-2</v>
      </c>
      <c r="O216" s="77">
        <v>254345.26</v>
      </c>
      <c r="P216" s="77">
        <v>100.78</v>
      </c>
      <c r="Q216" s="77">
        <v>0</v>
      </c>
      <c r="R216" s="77">
        <v>256.32915302800001</v>
      </c>
      <c r="S216" s="78">
        <v>5.9999999999999995E-4</v>
      </c>
      <c r="T216" s="78">
        <v>3.3999999999999998E-3</v>
      </c>
      <c r="U216" s="78">
        <v>6.9999999999999999E-4</v>
      </c>
    </row>
    <row r="217" spans="2:21">
      <c r="B217" t="s">
        <v>832</v>
      </c>
      <c r="C217" t="s">
        <v>833</v>
      </c>
      <c r="D217" t="s">
        <v>100</v>
      </c>
      <c r="E217" t="s">
        <v>123</v>
      </c>
      <c r="F217" t="s">
        <v>834</v>
      </c>
      <c r="G217" t="s">
        <v>364</v>
      </c>
      <c r="H217" t="s">
        <v>593</v>
      </c>
      <c r="I217" t="s">
        <v>208</v>
      </c>
      <c r="J217"/>
      <c r="K217" s="77">
        <v>0.99</v>
      </c>
      <c r="L217" t="s">
        <v>102</v>
      </c>
      <c r="M217" s="78">
        <v>5.8999999999999997E-2</v>
      </c>
      <c r="N217" s="78">
        <v>5.45E-2</v>
      </c>
      <c r="O217" s="77">
        <v>4231.6899999999996</v>
      </c>
      <c r="P217" s="77">
        <v>100.49</v>
      </c>
      <c r="Q217" s="77">
        <v>4.4813499999999999</v>
      </c>
      <c r="R217" s="77">
        <v>8.7337752809999998</v>
      </c>
      <c r="S217" s="78">
        <v>0</v>
      </c>
      <c r="T217" s="78">
        <v>1E-4</v>
      </c>
      <c r="U217" s="78">
        <v>0</v>
      </c>
    </row>
    <row r="218" spans="2:21">
      <c r="B218" t="s">
        <v>835</v>
      </c>
      <c r="C218" t="s">
        <v>836</v>
      </c>
      <c r="D218" t="s">
        <v>100</v>
      </c>
      <c r="E218" t="s">
        <v>123</v>
      </c>
      <c r="F218" t="s">
        <v>834</v>
      </c>
      <c r="G218" t="s">
        <v>364</v>
      </c>
      <c r="H218" t="s">
        <v>593</v>
      </c>
      <c r="I218" t="s">
        <v>208</v>
      </c>
      <c r="J218"/>
      <c r="K218" s="77">
        <v>3.2</v>
      </c>
      <c r="L218" t="s">
        <v>102</v>
      </c>
      <c r="M218" s="78">
        <v>2.7E-2</v>
      </c>
      <c r="N218" s="78">
        <v>5.7000000000000002E-2</v>
      </c>
      <c r="O218" s="77">
        <v>7.0000000000000007E-2</v>
      </c>
      <c r="P218" s="77">
        <v>91.75</v>
      </c>
      <c r="Q218" s="77">
        <v>0</v>
      </c>
      <c r="R218" s="77">
        <v>6.4225000000000003E-5</v>
      </c>
      <c r="S218" s="78">
        <v>0</v>
      </c>
      <c r="T218" s="78">
        <v>0</v>
      </c>
      <c r="U218" s="78">
        <v>0</v>
      </c>
    </row>
    <row r="219" spans="2:21">
      <c r="B219" t="s">
        <v>837</v>
      </c>
      <c r="C219" t="s">
        <v>838</v>
      </c>
      <c r="D219" t="s">
        <v>100</v>
      </c>
      <c r="E219" t="s">
        <v>123</v>
      </c>
      <c r="F219" t="s">
        <v>839</v>
      </c>
      <c r="G219" t="s">
        <v>127</v>
      </c>
      <c r="H219" t="s">
        <v>593</v>
      </c>
      <c r="I219" t="s">
        <v>208</v>
      </c>
      <c r="J219"/>
      <c r="K219" s="77">
        <v>0.99</v>
      </c>
      <c r="L219" t="s">
        <v>102</v>
      </c>
      <c r="M219" s="78">
        <v>2.9499999999999998E-2</v>
      </c>
      <c r="N219" s="78">
        <v>4.6600000000000003E-2</v>
      </c>
      <c r="O219" s="77">
        <v>36567.65</v>
      </c>
      <c r="P219" s="77">
        <v>98.38</v>
      </c>
      <c r="Q219" s="77">
        <v>12.908340000000001</v>
      </c>
      <c r="R219" s="77">
        <v>48.883594070000001</v>
      </c>
      <c r="S219" s="78">
        <v>6.9999999999999999E-4</v>
      </c>
      <c r="T219" s="78">
        <v>5.9999999999999995E-4</v>
      </c>
      <c r="U219" s="78">
        <v>1E-4</v>
      </c>
    </row>
    <row r="220" spans="2:21">
      <c r="B220" t="s">
        <v>840</v>
      </c>
      <c r="C220" t="s">
        <v>841</v>
      </c>
      <c r="D220" t="s">
        <v>100</v>
      </c>
      <c r="E220" t="s">
        <v>123</v>
      </c>
      <c r="F220" t="s">
        <v>842</v>
      </c>
      <c r="G220" t="s">
        <v>599</v>
      </c>
      <c r="H220" t="s">
        <v>658</v>
      </c>
      <c r="I220" t="s">
        <v>150</v>
      </c>
      <c r="J220"/>
      <c r="K220" s="77">
        <v>2.1</v>
      </c>
      <c r="L220" t="s">
        <v>102</v>
      </c>
      <c r="M220" s="78">
        <v>2.9499999999999998E-2</v>
      </c>
      <c r="N220" s="78">
        <v>6.08E-2</v>
      </c>
      <c r="O220" s="77">
        <v>228387.97</v>
      </c>
      <c r="P220" s="77">
        <v>93.88</v>
      </c>
      <c r="Q220" s="77">
        <v>3.3687200000000002</v>
      </c>
      <c r="R220" s="77">
        <v>217.77934623600001</v>
      </c>
      <c r="S220" s="78">
        <v>5.9999999999999995E-4</v>
      </c>
      <c r="T220" s="78">
        <v>2.8999999999999998E-3</v>
      </c>
      <c r="U220" s="78">
        <v>5.9999999999999995E-4</v>
      </c>
    </row>
    <row r="221" spans="2:21">
      <c r="B221" t="s">
        <v>843</v>
      </c>
      <c r="C221" t="s">
        <v>844</v>
      </c>
      <c r="D221" t="s">
        <v>100</v>
      </c>
      <c r="E221" t="s">
        <v>123</v>
      </c>
      <c r="F221" t="s">
        <v>842</v>
      </c>
      <c r="G221" t="s">
        <v>599</v>
      </c>
      <c r="H221" t="s">
        <v>658</v>
      </c>
      <c r="I221" t="s">
        <v>150</v>
      </c>
      <c r="J221"/>
      <c r="K221" s="77">
        <v>3.43</v>
      </c>
      <c r="L221" t="s">
        <v>102</v>
      </c>
      <c r="M221" s="78">
        <v>2.5499999999999998E-2</v>
      </c>
      <c r="N221" s="78">
        <v>0.06</v>
      </c>
      <c r="O221" s="77">
        <v>20685.21</v>
      </c>
      <c r="P221" s="77">
        <v>89.23</v>
      </c>
      <c r="Q221" s="77">
        <v>0.26373999999999997</v>
      </c>
      <c r="R221" s="77">
        <v>18.721152882999998</v>
      </c>
      <c r="S221" s="78">
        <v>0</v>
      </c>
      <c r="T221" s="78">
        <v>2.0000000000000001E-4</v>
      </c>
      <c r="U221" s="78">
        <v>1E-4</v>
      </c>
    </row>
    <row r="222" spans="2:21">
      <c r="B222" t="s">
        <v>845</v>
      </c>
      <c r="C222" t="s">
        <v>846</v>
      </c>
      <c r="D222" t="s">
        <v>100</v>
      </c>
      <c r="E222" t="s">
        <v>123</v>
      </c>
      <c r="F222" t="s">
        <v>847</v>
      </c>
      <c r="G222" t="s">
        <v>702</v>
      </c>
      <c r="H222" t="s">
        <v>658</v>
      </c>
      <c r="I222" t="s">
        <v>150</v>
      </c>
      <c r="J222"/>
      <c r="K222" s="77">
        <v>2.39</v>
      </c>
      <c r="L222" t="s">
        <v>102</v>
      </c>
      <c r="M222" s="78">
        <v>3.4500000000000003E-2</v>
      </c>
      <c r="N222" s="78">
        <v>5.2499999999999998E-2</v>
      </c>
      <c r="O222" s="77">
        <v>117921.97</v>
      </c>
      <c r="P222" s="77">
        <v>97.08</v>
      </c>
      <c r="Q222" s="77">
        <v>0</v>
      </c>
      <c r="R222" s="77">
        <v>114.478648476</v>
      </c>
      <c r="S222" s="78">
        <v>2.9999999999999997E-4</v>
      </c>
      <c r="T222" s="78">
        <v>1.5E-3</v>
      </c>
      <c r="U222" s="78">
        <v>2.9999999999999997E-4</v>
      </c>
    </row>
    <row r="223" spans="2:21">
      <c r="B223" t="s">
        <v>848</v>
      </c>
      <c r="C223" t="s">
        <v>849</v>
      </c>
      <c r="D223" t="s">
        <v>100</v>
      </c>
      <c r="E223" t="s">
        <v>123</v>
      </c>
      <c r="F223" t="s">
        <v>847</v>
      </c>
      <c r="G223" t="s">
        <v>702</v>
      </c>
      <c r="H223" t="s">
        <v>658</v>
      </c>
      <c r="I223" t="s">
        <v>150</v>
      </c>
      <c r="J223"/>
      <c r="K223" s="77">
        <v>5.0599999999999996</v>
      </c>
      <c r="L223" t="s">
        <v>102</v>
      </c>
      <c r="M223" s="78">
        <v>7.4999999999999997E-3</v>
      </c>
      <c r="N223" s="78">
        <v>4.5199999999999997E-2</v>
      </c>
      <c r="O223" s="77">
        <v>262270.83</v>
      </c>
      <c r="P223" s="77">
        <v>83.2</v>
      </c>
      <c r="Q223" s="77">
        <v>0</v>
      </c>
      <c r="R223" s="77">
        <v>218.20933056000001</v>
      </c>
      <c r="S223" s="78">
        <v>5.0000000000000001E-4</v>
      </c>
      <c r="T223" s="78">
        <v>2.8999999999999998E-3</v>
      </c>
      <c r="U223" s="78">
        <v>5.9999999999999995E-4</v>
      </c>
    </row>
    <row r="224" spans="2:21">
      <c r="B224" t="s">
        <v>850</v>
      </c>
      <c r="C224" t="s">
        <v>851</v>
      </c>
      <c r="D224" t="s">
        <v>100</v>
      </c>
      <c r="E224" t="s">
        <v>123</v>
      </c>
      <c r="F224" t="s">
        <v>852</v>
      </c>
      <c r="G224" t="s">
        <v>702</v>
      </c>
      <c r="H224" t="s">
        <v>651</v>
      </c>
      <c r="I224" t="s">
        <v>208</v>
      </c>
      <c r="J224"/>
      <c r="K224" s="77">
        <v>3.26</v>
      </c>
      <c r="L224" t="s">
        <v>102</v>
      </c>
      <c r="M224" s="78">
        <v>2.0500000000000001E-2</v>
      </c>
      <c r="N224" s="78">
        <v>5.3199999999999997E-2</v>
      </c>
      <c r="O224" s="77">
        <v>3725.23</v>
      </c>
      <c r="P224" s="77">
        <v>90.8</v>
      </c>
      <c r="Q224" s="77">
        <v>0</v>
      </c>
      <c r="R224" s="77">
        <v>3.3825088399999999</v>
      </c>
      <c r="S224" s="78">
        <v>0</v>
      </c>
      <c r="T224" s="78">
        <v>0</v>
      </c>
      <c r="U224" s="78">
        <v>0</v>
      </c>
    </row>
    <row r="225" spans="2:21">
      <c r="B225" t="s">
        <v>853</v>
      </c>
      <c r="C225" t="s">
        <v>854</v>
      </c>
      <c r="D225" t="s">
        <v>100</v>
      </c>
      <c r="E225" t="s">
        <v>123</v>
      </c>
      <c r="F225" t="s">
        <v>852</v>
      </c>
      <c r="G225" t="s">
        <v>702</v>
      </c>
      <c r="H225" t="s">
        <v>651</v>
      </c>
      <c r="I225" t="s">
        <v>208</v>
      </c>
      <c r="J225"/>
      <c r="K225" s="77">
        <v>4.0599999999999996</v>
      </c>
      <c r="L225" t="s">
        <v>102</v>
      </c>
      <c r="M225" s="78">
        <v>2.5000000000000001E-3</v>
      </c>
      <c r="N225" s="78">
        <v>5.4800000000000001E-2</v>
      </c>
      <c r="O225" s="77">
        <v>154665.59</v>
      </c>
      <c r="P225" s="77">
        <v>81.400000000000006</v>
      </c>
      <c r="Q225" s="77">
        <v>0</v>
      </c>
      <c r="R225" s="77">
        <v>125.89779025999999</v>
      </c>
      <c r="S225" s="78">
        <v>2.9999999999999997E-4</v>
      </c>
      <c r="T225" s="78">
        <v>1.6999999999999999E-3</v>
      </c>
      <c r="U225" s="78">
        <v>4.0000000000000002E-4</v>
      </c>
    </row>
    <row r="226" spans="2:21">
      <c r="B226" t="s">
        <v>855</v>
      </c>
      <c r="C226" t="s">
        <v>856</v>
      </c>
      <c r="D226" t="s">
        <v>100</v>
      </c>
      <c r="E226" t="s">
        <v>123</v>
      </c>
      <c r="F226" t="s">
        <v>857</v>
      </c>
      <c r="G226" t="s">
        <v>599</v>
      </c>
      <c r="H226" t="s">
        <v>658</v>
      </c>
      <c r="I226" t="s">
        <v>150</v>
      </c>
      <c r="J226"/>
      <c r="K226" s="77">
        <v>2.83</v>
      </c>
      <c r="L226" t="s">
        <v>102</v>
      </c>
      <c r="M226" s="78">
        <v>2.4E-2</v>
      </c>
      <c r="N226" s="78">
        <v>5.8099999999999999E-2</v>
      </c>
      <c r="O226" s="77">
        <v>0.1</v>
      </c>
      <c r="P226" s="77">
        <v>91.67</v>
      </c>
      <c r="Q226" s="77">
        <v>0</v>
      </c>
      <c r="R226" s="77">
        <v>9.1669999999999995E-5</v>
      </c>
      <c r="S226" s="78">
        <v>0</v>
      </c>
      <c r="T226" s="78">
        <v>0</v>
      </c>
      <c r="U226" s="78">
        <v>0</v>
      </c>
    </row>
    <row r="227" spans="2:21">
      <c r="B227" t="s">
        <v>858</v>
      </c>
      <c r="C227" t="s">
        <v>859</v>
      </c>
      <c r="D227" t="s">
        <v>100</v>
      </c>
      <c r="E227" t="s">
        <v>123</v>
      </c>
      <c r="F227" t="s">
        <v>654</v>
      </c>
      <c r="G227" t="s">
        <v>132</v>
      </c>
      <c r="H227" t="s">
        <v>651</v>
      </c>
      <c r="I227" t="s">
        <v>208</v>
      </c>
      <c r="J227"/>
      <c r="K227" s="77">
        <v>1.48</v>
      </c>
      <c r="L227" t="s">
        <v>102</v>
      </c>
      <c r="M227" s="78">
        <v>4.1399999999999999E-2</v>
      </c>
      <c r="N227" s="78">
        <v>5.4100000000000002E-2</v>
      </c>
      <c r="O227" s="77">
        <v>9922.31</v>
      </c>
      <c r="P227" s="77">
        <v>98.21</v>
      </c>
      <c r="Q227" s="77">
        <v>5.2692399999999999</v>
      </c>
      <c r="R227" s="77">
        <v>15.013940651</v>
      </c>
      <c r="S227" s="78">
        <v>0</v>
      </c>
      <c r="T227" s="78">
        <v>2.0000000000000001E-4</v>
      </c>
      <c r="U227" s="78">
        <v>0</v>
      </c>
    </row>
    <row r="228" spans="2:21">
      <c r="B228" t="s">
        <v>860</v>
      </c>
      <c r="C228" t="s">
        <v>861</v>
      </c>
      <c r="D228" t="s">
        <v>100</v>
      </c>
      <c r="E228" t="s">
        <v>123</v>
      </c>
      <c r="F228" t="s">
        <v>654</v>
      </c>
      <c r="G228" t="s">
        <v>132</v>
      </c>
      <c r="H228" t="s">
        <v>651</v>
      </c>
      <c r="I228" t="s">
        <v>208</v>
      </c>
      <c r="J228"/>
      <c r="K228" s="77">
        <v>2.0299999999999998</v>
      </c>
      <c r="L228" t="s">
        <v>102</v>
      </c>
      <c r="M228" s="78">
        <v>3.5499999999999997E-2</v>
      </c>
      <c r="N228" s="78">
        <v>5.6099999999999997E-2</v>
      </c>
      <c r="O228" s="77">
        <v>88263.42</v>
      </c>
      <c r="P228" s="77">
        <v>96.08</v>
      </c>
      <c r="Q228" s="77">
        <v>26.06579</v>
      </c>
      <c r="R228" s="77">
        <v>110.869283936</v>
      </c>
      <c r="S228" s="78">
        <v>2.0000000000000001E-4</v>
      </c>
      <c r="T228" s="78">
        <v>1.5E-3</v>
      </c>
      <c r="U228" s="78">
        <v>2.9999999999999997E-4</v>
      </c>
    </row>
    <row r="229" spans="2:21">
      <c r="B229" t="s">
        <v>862</v>
      </c>
      <c r="C229" t="s">
        <v>863</v>
      </c>
      <c r="D229" t="s">
        <v>100</v>
      </c>
      <c r="E229" t="s">
        <v>123</v>
      </c>
      <c r="F229" t="s">
        <v>654</v>
      </c>
      <c r="G229" t="s">
        <v>132</v>
      </c>
      <c r="H229" t="s">
        <v>651</v>
      </c>
      <c r="I229" t="s">
        <v>208</v>
      </c>
      <c r="J229"/>
      <c r="K229" s="77">
        <v>2.5299999999999998</v>
      </c>
      <c r="L229" t="s">
        <v>102</v>
      </c>
      <c r="M229" s="78">
        <v>2.5000000000000001E-2</v>
      </c>
      <c r="N229" s="78">
        <v>5.5800000000000002E-2</v>
      </c>
      <c r="O229" s="77">
        <v>380365.66</v>
      </c>
      <c r="P229" s="77">
        <v>93.8</v>
      </c>
      <c r="Q229" s="77">
        <v>0</v>
      </c>
      <c r="R229" s="77">
        <v>356.78298907999999</v>
      </c>
      <c r="S229" s="78">
        <v>2.9999999999999997E-4</v>
      </c>
      <c r="T229" s="78">
        <v>4.7000000000000002E-3</v>
      </c>
      <c r="U229" s="78">
        <v>1E-3</v>
      </c>
    </row>
    <row r="230" spans="2:21">
      <c r="B230" t="s">
        <v>864</v>
      </c>
      <c r="C230" t="s">
        <v>865</v>
      </c>
      <c r="D230" t="s">
        <v>100</v>
      </c>
      <c r="E230" t="s">
        <v>123</v>
      </c>
      <c r="F230" t="s">
        <v>654</v>
      </c>
      <c r="G230" t="s">
        <v>132</v>
      </c>
      <c r="H230" t="s">
        <v>651</v>
      </c>
      <c r="I230" t="s">
        <v>208</v>
      </c>
      <c r="J230"/>
      <c r="K230" s="77">
        <v>4.32</v>
      </c>
      <c r="L230" t="s">
        <v>102</v>
      </c>
      <c r="M230" s="78">
        <v>4.7300000000000002E-2</v>
      </c>
      <c r="N230" s="78">
        <v>5.79E-2</v>
      </c>
      <c r="O230" s="77">
        <v>177797.9</v>
      </c>
      <c r="P230" s="77">
        <v>95.85</v>
      </c>
      <c r="Q230" s="77">
        <v>4.2282799999999998</v>
      </c>
      <c r="R230" s="77">
        <v>174.64756714999999</v>
      </c>
      <c r="S230" s="78">
        <v>5.0000000000000001E-4</v>
      </c>
      <c r="T230" s="78">
        <v>2.3E-3</v>
      </c>
      <c r="U230" s="78">
        <v>5.0000000000000001E-4</v>
      </c>
    </row>
    <row r="231" spans="2:21">
      <c r="B231" t="s">
        <v>866</v>
      </c>
      <c r="C231" t="s">
        <v>867</v>
      </c>
      <c r="D231" t="s">
        <v>100</v>
      </c>
      <c r="E231" t="s">
        <v>123</v>
      </c>
      <c r="F231" t="s">
        <v>868</v>
      </c>
      <c r="G231" t="s">
        <v>468</v>
      </c>
      <c r="H231" t="s">
        <v>658</v>
      </c>
      <c r="I231" t="s">
        <v>150</v>
      </c>
      <c r="J231"/>
      <c r="K231" s="77">
        <v>2.2999999999999998</v>
      </c>
      <c r="L231" t="s">
        <v>102</v>
      </c>
      <c r="M231" s="78">
        <v>3.27E-2</v>
      </c>
      <c r="N231" s="78">
        <v>5.2400000000000002E-2</v>
      </c>
      <c r="O231" s="77">
        <v>93662.79</v>
      </c>
      <c r="P231" s="77">
        <v>96.17</v>
      </c>
      <c r="Q231" s="77">
        <v>0</v>
      </c>
      <c r="R231" s="77">
        <v>90.075505143000001</v>
      </c>
      <c r="S231" s="78">
        <v>2.9999999999999997E-4</v>
      </c>
      <c r="T231" s="78">
        <v>1.1999999999999999E-3</v>
      </c>
      <c r="U231" s="78">
        <v>2.9999999999999997E-4</v>
      </c>
    </row>
    <row r="232" spans="2:21">
      <c r="B232" t="s">
        <v>869</v>
      </c>
      <c r="C232" t="s">
        <v>870</v>
      </c>
      <c r="D232" t="s">
        <v>100</v>
      </c>
      <c r="E232" t="s">
        <v>123</v>
      </c>
      <c r="F232" t="s">
        <v>667</v>
      </c>
      <c r="G232" t="s">
        <v>599</v>
      </c>
      <c r="H232" t="s">
        <v>651</v>
      </c>
      <c r="I232" t="s">
        <v>208</v>
      </c>
      <c r="J232"/>
      <c r="K232" s="77">
        <v>2.5099999999999998</v>
      </c>
      <c r="L232" t="s">
        <v>102</v>
      </c>
      <c r="M232" s="78">
        <v>4.2999999999999997E-2</v>
      </c>
      <c r="N232" s="78">
        <v>6.0699999999999997E-2</v>
      </c>
      <c r="O232" s="77">
        <v>177666.99</v>
      </c>
      <c r="P232" s="77">
        <v>97.81</v>
      </c>
      <c r="Q232" s="77">
        <v>0</v>
      </c>
      <c r="R232" s="77">
        <v>173.776082919</v>
      </c>
      <c r="S232" s="78">
        <v>1E-4</v>
      </c>
      <c r="T232" s="78">
        <v>2.3E-3</v>
      </c>
      <c r="U232" s="78">
        <v>5.0000000000000001E-4</v>
      </c>
    </row>
    <row r="233" spans="2:21">
      <c r="B233" t="s">
        <v>871</v>
      </c>
      <c r="C233" t="s">
        <v>872</v>
      </c>
      <c r="D233" t="s">
        <v>100</v>
      </c>
      <c r="E233" t="s">
        <v>123</v>
      </c>
      <c r="F233" t="s">
        <v>873</v>
      </c>
      <c r="G233" t="s">
        <v>650</v>
      </c>
      <c r="H233" t="s">
        <v>658</v>
      </c>
      <c r="I233" t="s">
        <v>150</v>
      </c>
      <c r="J233"/>
      <c r="K233" s="77">
        <v>1.08</v>
      </c>
      <c r="L233" t="s">
        <v>102</v>
      </c>
      <c r="M233" s="78">
        <v>3.5000000000000003E-2</v>
      </c>
      <c r="N233" s="78">
        <v>5.96E-2</v>
      </c>
      <c r="O233" s="77">
        <v>103191.23</v>
      </c>
      <c r="P233" s="77">
        <v>98.76</v>
      </c>
      <c r="Q233" s="77">
        <v>0</v>
      </c>
      <c r="R233" s="77">
        <v>101.91165874799999</v>
      </c>
      <c r="S233" s="78">
        <v>4.0000000000000002E-4</v>
      </c>
      <c r="T233" s="78">
        <v>1.2999999999999999E-3</v>
      </c>
      <c r="U233" s="78">
        <v>2.9999999999999997E-4</v>
      </c>
    </row>
    <row r="234" spans="2:21">
      <c r="B234" t="s">
        <v>874</v>
      </c>
      <c r="C234" t="s">
        <v>875</v>
      </c>
      <c r="D234" t="s">
        <v>100</v>
      </c>
      <c r="E234" t="s">
        <v>123</v>
      </c>
      <c r="F234" t="s">
        <v>873</v>
      </c>
      <c r="G234" t="s">
        <v>650</v>
      </c>
      <c r="H234" t="s">
        <v>658</v>
      </c>
      <c r="I234" t="s">
        <v>150</v>
      </c>
      <c r="J234"/>
      <c r="K234" s="77">
        <v>2.17</v>
      </c>
      <c r="L234" t="s">
        <v>102</v>
      </c>
      <c r="M234" s="78">
        <v>4.99E-2</v>
      </c>
      <c r="N234" s="78">
        <v>5.62E-2</v>
      </c>
      <c r="O234" s="77">
        <v>60105.51</v>
      </c>
      <c r="P234" s="77">
        <v>100.04</v>
      </c>
      <c r="Q234" s="77">
        <v>0</v>
      </c>
      <c r="R234" s="77">
        <v>60.129552203999999</v>
      </c>
      <c r="S234" s="78">
        <v>2.9999999999999997E-4</v>
      </c>
      <c r="T234" s="78">
        <v>8.0000000000000004E-4</v>
      </c>
      <c r="U234" s="78">
        <v>2.0000000000000001E-4</v>
      </c>
    </row>
    <row r="235" spans="2:21">
      <c r="B235" t="s">
        <v>876</v>
      </c>
      <c r="C235" t="s">
        <v>877</v>
      </c>
      <c r="D235" t="s">
        <v>100</v>
      </c>
      <c r="E235" t="s">
        <v>123</v>
      </c>
      <c r="F235" t="s">
        <v>873</v>
      </c>
      <c r="G235" t="s">
        <v>650</v>
      </c>
      <c r="H235" t="s">
        <v>658</v>
      </c>
      <c r="I235" t="s">
        <v>150</v>
      </c>
      <c r="J235"/>
      <c r="K235" s="77">
        <v>2.41</v>
      </c>
      <c r="L235" t="s">
        <v>102</v>
      </c>
      <c r="M235" s="78">
        <v>2.6499999999999999E-2</v>
      </c>
      <c r="N235" s="78">
        <v>6.4399999999999999E-2</v>
      </c>
      <c r="O235" s="77">
        <v>78980.179999999993</v>
      </c>
      <c r="P235" s="77">
        <v>92.35</v>
      </c>
      <c r="Q235" s="77">
        <v>0</v>
      </c>
      <c r="R235" s="77">
        <v>72.938196230000003</v>
      </c>
      <c r="S235" s="78">
        <v>1E-4</v>
      </c>
      <c r="T235" s="78">
        <v>1E-3</v>
      </c>
      <c r="U235" s="78">
        <v>2.0000000000000001E-4</v>
      </c>
    </row>
    <row r="236" spans="2:21">
      <c r="B236" t="s">
        <v>878</v>
      </c>
      <c r="C236" t="s">
        <v>879</v>
      </c>
      <c r="D236" t="s">
        <v>100</v>
      </c>
      <c r="E236" t="s">
        <v>123</v>
      </c>
      <c r="F236" t="s">
        <v>880</v>
      </c>
      <c r="G236" t="s">
        <v>599</v>
      </c>
      <c r="H236" t="s">
        <v>651</v>
      </c>
      <c r="I236" t="s">
        <v>208</v>
      </c>
      <c r="J236"/>
      <c r="K236" s="77">
        <v>3.92</v>
      </c>
      <c r="L236" t="s">
        <v>102</v>
      </c>
      <c r="M236" s="78">
        <v>5.3400000000000003E-2</v>
      </c>
      <c r="N236" s="78">
        <v>6.0999999999999999E-2</v>
      </c>
      <c r="O236" s="77">
        <v>255737.23</v>
      </c>
      <c r="P236" s="77">
        <v>97.88</v>
      </c>
      <c r="Q236" s="77">
        <v>0</v>
      </c>
      <c r="R236" s="77">
        <v>250.31560072400001</v>
      </c>
      <c r="S236" s="78">
        <v>5.9999999999999995E-4</v>
      </c>
      <c r="T236" s="78">
        <v>3.3E-3</v>
      </c>
      <c r="U236" s="78">
        <v>6.9999999999999999E-4</v>
      </c>
    </row>
    <row r="237" spans="2:21">
      <c r="B237" t="s">
        <v>881</v>
      </c>
      <c r="C237" t="s">
        <v>882</v>
      </c>
      <c r="D237" t="s">
        <v>100</v>
      </c>
      <c r="E237" t="s">
        <v>123</v>
      </c>
      <c r="F237" t="s">
        <v>676</v>
      </c>
      <c r="G237" t="s">
        <v>364</v>
      </c>
      <c r="H237" t="s">
        <v>677</v>
      </c>
      <c r="I237" t="s">
        <v>208</v>
      </c>
      <c r="J237"/>
      <c r="K237" s="77">
        <v>3.97</v>
      </c>
      <c r="L237" t="s">
        <v>102</v>
      </c>
      <c r="M237" s="78">
        <v>2.5000000000000001E-2</v>
      </c>
      <c r="N237" s="78">
        <v>5.9700000000000003E-2</v>
      </c>
      <c r="O237" s="77">
        <v>37154.31</v>
      </c>
      <c r="P237" s="77">
        <v>88.16</v>
      </c>
      <c r="Q237" s="77">
        <v>0</v>
      </c>
      <c r="R237" s="77">
        <v>32.755239695999997</v>
      </c>
      <c r="S237" s="78">
        <v>0</v>
      </c>
      <c r="T237" s="78">
        <v>4.0000000000000002E-4</v>
      </c>
      <c r="U237" s="78">
        <v>1E-4</v>
      </c>
    </row>
    <row r="238" spans="2:21">
      <c r="B238" t="s">
        <v>883</v>
      </c>
      <c r="C238" t="s">
        <v>884</v>
      </c>
      <c r="D238" t="s">
        <v>100</v>
      </c>
      <c r="E238" t="s">
        <v>123</v>
      </c>
      <c r="F238" t="s">
        <v>686</v>
      </c>
      <c r="G238" t="s">
        <v>885</v>
      </c>
      <c r="H238" t="s">
        <v>687</v>
      </c>
      <c r="I238" t="s">
        <v>150</v>
      </c>
      <c r="J238"/>
      <c r="K238" s="77">
        <v>1.91</v>
      </c>
      <c r="L238" t="s">
        <v>102</v>
      </c>
      <c r="M238" s="78">
        <v>3.7499999999999999E-2</v>
      </c>
      <c r="N238" s="78">
        <v>5.8200000000000002E-2</v>
      </c>
      <c r="O238" s="77">
        <v>95620.86</v>
      </c>
      <c r="P238" s="77">
        <v>96.32</v>
      </c>
      <c r="Q238" s="77">
        <v>15.70139</v>
      </c>
      <c r="R238" s="77">
        <v>107.80340235200001</v>
      </c>
      <c r="S238" s="78">
        <v>2.9999999999999997E-4</v>
      </c>
      <c r="T238" s="78">
        <v>1.4E-3</v>
      </c>
      <c r="U238" s="78">
        <v>2.9999999999999997E-4</v>
      </c>
    </row>
    <row r="239" spans="2:21">
      <c r="B239" t="s">
        <v>886</v>
      </c>
      <c r="C239" t="s">
        <v>887</v>
      </c>
      <c r="D239" t="s">
        <v>100</v>
      </c>
      <c r="E239" t="s">
        <v>123</v>
      </c>
      <c r="F239" t="s">
        <v>686</v>
      </c>
      <c r="G239" t="s">
        <v>885</v>
      </c>
      <c r="H239" t="s">
        <v>687</v>
      </c>
      <c r="I239" t="s">
        <v>150</v>
      </c>
      <c r="J239"/>
      <c r="K239" s="77">
        <v>3.67</v>
      </c>
      <c r="L239" t="s">
        <v>102</v>
      </c>
      <c r="M239" s="78">
        <v>2.6599999999999999E-2</v>
      </c>
      <c r="N239" s="78">
        <v>6.9000000000000006E-2</v>
      </c>
      <c r="O239" s="77">
        <v>590360.24</v>
      </c>
      <c r="P239" s="77">
        <v>86.57</v>
      </c>
      <c r="Q239" s="77">
        <v>0</v>
      </c>
      <c r="R239" s="77">
        <v>511.07485976800001</v>
      </c>
      <c r="S239" s="78">
        <v>6.9999999999999999E-4</v>
      </c>
      <c r="T239" s="78">
        <v>6.7999999999999996E-3</v>
      </c>
      <c r="U239" s="78">
        <v>1.5E-3</v>
      </c>
    </row>
    <row r="240" spans="2:21">
      <c r="B240" t="s">
        <v>888</v>
      </c>
      <c r="C240" t="s">
        <v>889</v>
      </c>
      <c r="D240" t="s">
        <v>100</v>
      </c>
      <c r="E240" t="s">
        <v>123</v>
      </c>
      <c r="F240" t="s">
        <v>890</v>
      </c>
      <c r="G240" t="s">
        <v>599</v>
      </c>
      <c r="H240" t="s">
        <v>687</v>
      </c>
      <c r="I240" t="s">
        <v>150</v>
      </c>
      <c r="J240"/>
      <c r="K240" s="77">
        <v>3.37</v>
      </c>
      <c r="L240" t="s">
        <v>102</v>
      </c>
      <c r="M240" s="78">
        <v>4.53E-2</v>
      </c>
      <c r="N240" s="78">
        <v>6.1499999999999999E-2</v>
      </c>
      <c r="O240" s="77">
        <v>494467.72</v>
      </c>
      <c r="P240" s="77">
        <v>95.06</v>
      </c>
      <c r="Q240" s="77">
        <v>11.19969</v>
      </c>
      <c r="R240" s="77">
        <v>481.24070463200002</v>
      </c>
      <c r="S240" s="78">
        <v>6.9999999999999999E-4</v>
      </c>
      <c r="T240" s="78">
        <v>6.4000000000000003E-3</v>
      </c>
      <c r="U240" s="78">
        <v>1.4E-3</v>
      </c>
    </row>
    <row r="241" spans="2:21">
      <c r="B241" t="s">
        <v>891</v>
      </c>
      <c r="C241" t="s">
        <v>892</v>
      </c>
      <c r="D241" t="s">
        <v>100</v>
      </c>
      <c r="E241" t="s">
        <v>123</v>
      </c>
      <c r="F241" t="s">
        <v>893</v>
      </c>
      <c r="G241" t="s">
        <v>599</v>
      </c>
      <c r="H241" t="s">
        <v>687</v>
      </c>
      <c r="I241" t="s">
        <v>150</v>
      </c>
      <c r="J241"/>
      <c r="K241" s="77">
        <v>3.42</v>
      </c>
      <c r="L241" t="s">
        <v>102</v>
      </c>
      <c r="M241" s="78">
        <v>2.5000000000000001E-2</v>
      </c>
      <c r="N241" s="78">
        <v>6.3500000000000001E-2</v>
      </c>
      <c r="O241" s="77">
        <v>176899.25</v>
      </c>
      <c r="P241" s="77">
        <v>88.04</v>
      </c>
      <c r="Q241" s="77">
        <v>2.2112400000000001</v>
      </c>
      <c r="R241" s="77">
        <v>157.95333969999999</v>
      </c>
      <c r="S241" s="78">
        <v>8.0000000000000004E-4</v>
      </c>
      <c r="T241" s="78">
        <v>2.0999999999999999E-3</v>
      </c>
      <c r="U241" s="78">
        <v>5.0000000000000001E-4</v>
      </c>
    </row>
    <row r="242" spans="2:21">
      <c r="B242" t="s">
        <v>894</v>
      </c>
      <c r="C242" t="s">
        <v>895</v>
      </c>
      <c r="D242" t="s">
        <v>100</v>
      </c>
      <c r="E242" t="s">
        <v>123</v>
      </c>
      <c r="F242" t="s">
        <v>847</v>
      </c>
      <c r="G242" t="s">
        <v>702</v>
      </c>
      <c r="H242" t="s">
        <v>210</v>
      </c>
      <c r="I242" t="s">
        <v>211</v>
      </c>
      <c r="J242"/>
      <c r="K242" s="77">
        <v>1.47</v>
      </c>
      <c r="L242" t="s">
        <v>102</v>
      </c>
      <c r="M242" s="78">
        <v>4.2500000000000003E-2</v>
      </c>
      <c r="N242" s="78">
        <v>4.7500000000000001E-2</v>
      </c>
      <c r="O242" s="77">
        <v>14965.14</v>
      </c>
      <c r="P242" s="77">
        <v>100.73</v>
      </c>
      <c r="Q242" s="77">
        <v>0</v>
      </c>
      <c r="R242" s="77">
        <v>15.074385522</v>
      </c>
      <c r="S242" s="78">
        <v>2.0000000000000001E-4</v>
      </c>
      <c r="T242" s="78">
        <v>2.0000000000000001E-4</v>
      </c>
      <c r="U242" s="78">
        <v>0</v>
      </c>
    </row>
    <row r="243" spans="2:21">
      <c r="B243" t="s">
        <v>896</v>
      </c>
      <c r="C243" t="s">
        <v>897</v>
      </c>
      <c r="D243" t="s">
        <v>100</v>
      </c>
      <c r="E243" t="s">
        <v>123</v>
      </c>
      <c r="F243" t="s">
        <v>898</v>
      </c>
      <c r="G243" t="s">
        <v>702</v>
      </c>
      <c r="H243" t="s">
        <v>210</v>
      </c>
      <c r="I243" t="s">
        <v>211</v>
      </c>
      <c r="J243"/>
      <c r="K243" s="77">
        <v>3.73</v>
      </c>
      <c r="L243" t="s">
        <v>102</v>
      </c>
      <c r="M243" s="78">
        <v>6.0499999999999998E-2</v>
      </c>
      <c r="N243" s="78">
        <v>6.0299999999999999E-2</v>
      </c>
      <c r="O243" s="77">
        <v>161250.74</v>
      </c>
      <c r="P243" s="77">
        <v>101.87</v>
      </c>
      <c r="Q243" s="77">
        <v>0</v>
      </c>
      <c r="R243" s="77">
        <v>164.26612883799999</v>
      </c>
      <c r="S243" s="78">
        <v>6.9999999999999999E-4</v>
      </c>
      <c r="T243" s="78">
        <v>2.2000000000000001E-3</v>
      </c>
      <c r="U243" s="78">
        <v>5.0000000000000001E-4</v>
      </c>
    </row>
    <row r="244" spans="2:21">
      <c r="B244" t="s">
        <v>899</v>
      </c>
      <c r="C244" t="s">
        <v>900</v>
      </c>
      <c r="D244" t="s">
        <v>100</v>
      </c>
      <c r="E244" t="s">
        <v>123</v>
      </c>
      <c r="F244" t="s">
        <v>898</v>
      </c>
      <c r="G244" t="s">
        <v>702</v>
      </c>
      <c r="H244" t="s">
        <v>210</v>
      </c>
      <c r="I244" t="s">
        <v>211</v>
      </c>
      <c r="J244"/>
      <c r="K244" s="77">
        <v>1.46</v>
      </c>
      <c r="L244" t="s">
        <v>102</v>
      </c>
      <c r="M244" s="78">
        <v>3.5499999999999997E-2</v>
      </c>
      <c r="N244" s="78">
        <v>6.9699999999999998E-2</v>
      </c>
      <c r="O244" s="77">
        <v>32124.16</v>
      </c>
      <c r="P244" s="77">
        <v>95.38</v>
      </c>
      <c r="Q244" s="77">
        <v>8.7437900000000006</v>
      </c>
      <c r="R244" s="77">
        <v>39.383813807999999</v>
      </c>
      <c r="S244" s="78">
        <v>1E-4</v>
      </c>
      <c r="T244" s="78">
        <v>5.0000000000000001E-4</v>
      </c>
      <c r="U244" s="78">
        <v>1E-4</v>
      </c>
    </row>
    <row r="245" spans="2:21">
      <c r="B245" t="s">
        <v>901</v>
      </c>
      <c r="C245" t="s">
        <v>902</v>
      </c>
      <c r="D245" t="s">
        <v>100</v>
      </c>
      <c r="E245" t="s">
        <v>123</v>
      </c>
      <c r="F245" t="s">
        <v>903</v>
      </c>
      <c r="G245" t="s">
        <v>353</v>
      </c>
      <c r="H245" t="s">
        <v>210</v>
      </c>
      <c r="I245" t="s">
        <v>211</v>
      </c>
      <c r="J245"/>
      <c r="K245" s="77">
        <v>2.48</v>
      </c>
      <c r="L245" t="s">
        <v>102</v>
      </c>
      <c r="M245" s="78">
        <v>0.01</v>
      </c>
      <c r="N245" s="78">
        <v>6.7299999999999999E-2</v>
      </c>
      <c r="O245" s="77">
        <v>49616.7</v>
      </c>
      <c r="P245" s="77">
        <v>87.2</v>
      </c>
      <c r="Q245" s="77">
        <v>0.24807999999999999</v>
      </c>
      <c r="R245" s="77">
        <v>43.513842400000001</v>
      </c>
      <c r="S245" s="78">
        <v>2.9999999999999997E-4</v>
      </c>
      <c r="T245" s="78">
        <v>5.9999999999999995E-4</v>
      </c>
      <c r="U245" s="78">
        <v>1E-4</v>
      </c>
    </row>
    <row r="246" spans="2:21">
      <c r="B246" s="84" t="s">
        <v>330</v>
      </c>
      <c r="C246" s="16"/>
      <c r="D246" s="16"/>
      <c r="E246" s="16"/>
      <c r="F246" s="16"/>
      <c r="K246" s="85">
        <v>3.68</v>
      </c>
      <c r="N246" s="86">
        <v>7.8299999999999995E-2</v>
      </c>
      <c r="O246" s="85">
        <v>963804.15</v>
      </c>
      <c r="Q246" s="85">
        <v>28.024069999999998</v>
      </c>
      <c r="R246" s="85">
        <v>955.65140412899996</v>
      </c>
      <c r="T246" s="86">
        <v>1.26E-2</v>
      </c>
      <c r="U246" s="86">
        <v>2.8E-3</v>
      </c>
    </row>
    <row r="247" spans="2:21">
      <c r="B247" t="s">
        <v>904</v>
      </c>
      <c r="C247" t="s">
        <v>905</v>
      </c>
      <c r="D247" t="s">
        <v>100</v>
      </c>
      <c r="E247" t="s">
        <v>123</v>
      </c>
      <c r="F247" t="s">
        <v>737</v>
      </c>
      <c r="G247" t="s">
        <v>738</v>
      </c>
      <c r="H247" t="s">
        <v>397</v>
      </c>
      <c r="I247" t="s">
        <v>208</v>
      </c>
      <c r="J247"/>
      <c r="K247" s="77">
        <v>3.89</v>
      </c>
      <c r="L247" t="s">
        <v>102</v>
      </c>
      <c r="M247" s="78">
        <v>3.7699999999999997E-2</v>
      </c>
      <c r="N247" s="78">
        <v>6.8099999999999994E-2</v>
      </c>
      <c r="O247" s="77">
        <v>0.01</v>
      </c>
      <c r="P247" s="77">
        <v>97.67</v>
      </c>
      <c r="Q247" s="77">
        <v>0</v>
      </c>
      <c r="R247" s="77">
        <v>9.7669999999999998E-6</v>
      </c>
      <c r="S247" s="78">
        <v>0</v>
      </c>
      <c r="T247" s="78">
        <v>0</v>
      </c>
      <c r="U247" s="78">
        <v>0</v>
      </c>
    </row>
    <row r="248" spans="2:21">
      <c r="B248" t="s">
        <v>906</v>
      </c>
      <c r="C248" t="s">
        <v>907</v>
      </c>
      <c r="D248" t="s">
        <v>100</v>
      </c>
      <c r="E248" t="s">
        <v>123</v>
      </c>
      <c r="F248" t="s">
        <v>737</v>
      </c>
      <c r="G248" t="s">
        <v>738</v>
      </c>
      <c r="H248" t="s">
        <v>397</v>
      </c>
      <c r="I248" t="s">
        <v>208</v>
      </c>
      <c r="J248"/>
      <c r="K248" s="77">
        <v>1.23</v>
      </c>
      <c r="L248" t="s">
        <v>102</v>
      </c>
      <c r="M248" s="78">
        <v>3.49E-2</v>
      </c>
      <c r="N248" s="78">
        <v>6.6699999999999995E-2</v>
      </c>
      <c r="O248" s="77">
        <v>0.01</v>
      </c>
      <c r="P248" s="77">
        <v>99.45</v>
      </c>
      <c r="Q248" s="77">
        <v>0</v>
      </c>
      <c r="R248" s="77">
        <v>9.9450000000000005E-6</v>
      </c>
      <c r="S248" s="78">
        <v>0</v>
      </c>
      <c r="T248" s="78">
        <v>0</v>
      </c>
      <c r="U248" s="78">
        <v>0</v>
      </c>
    </row>
    <row r="249" spans="2:21">
      <c r="B249" t="s">
        <v>908</v>
      </c>
      <c r="C249" t="s">
        <v>909</v>
      </c>
      <c r="D249" t="s">
        <v>100</v>
      </c>
      <c r="E249" t="s">
        <v>123</v>
      </c>
      <c r="F249" t="s">
        <v>910</v>
      </c>
      <c r="G249" t="s">
        <v>727</v>
      </c>
      <c r="H249" t="s">
        <v>397</v>
      </c>
      <c r="I249" t="s">
        <v>208</v>
      </c>
      <c r="J249"/>
      <c r="K249" s="77">
        <v>3.28</v>
      </c>
      <c r="L249" t="s">
        <v>102</v>
      </c>
      <c r="M249" s="78">
        <v>2.12E-2</v>
      </c>
      <c r="N249" s="78">
        <v>5.0200000000000002E-2</v>
      </c>
      <c r="O249" s="77">
        <v>126907.19</v>
      </c>
      <c r="P249" s="77">
        <v>102.95</v>
      </c>
      <c r="Q249" s="77">
        <v>25.16414</v>
      </c>
      <c r="R249" s="77">
        <v>155.81509210499999</v>
      </c>
      <c r="S249" s="78">
        <v>8.0000000000000004E-4</v>
      </c>
      <c r="T249" s="78">
        <v>2.0999999999999999E-3</v>
      </c>
      <c r="U249" s="78">
        <v>4.0000000000000002E-4</v>
      </c>
    </row>
    <row r="250" spans="2:21">
      <c r="B250" t="s">
        <v>911</v>
      </c>
      <c r="C250" t="s">
        <v>912</v>
      </c>
      <c r="D250" t="s">
        <v>100</v>
      </c>
      <c r="E250" t="s">
        <v>123</v>
      </c>
      <c r="F250" t="s">
        <v>913</v>
      </c>
      <c r="G250" t="s">
        <v>727</v>
      </c>
      <c r="H250" t="s">
        <v>397</v>
      </c>
      <c r="I250" t="s">
        <v>208</v>
      </c>
      <c r="J250"/>
      <c r="K250" s="77">
        <v>5.61</v>
      </c>
      <c r="L250" t="s">
        <v>102</v>
      </c>
      <c r="M250" s="78">
        <v>2.6700000000000002E-2</v>
      </c>
      <c r="N250" s="78">
        <v>5.1499999999999997E-2</v>
      </c>
      <c r="O250" s="77">
        <v>26436.58</v>
      </c>
      <c r="P250" s="77">
        <v>98.6</v>
      </c>
      <c r="Q250" s="77">
        <v>2.8599299999999999</v>
      </c>
      <c r="R250" s="77">
        <v>28.92639788</v>
      </c>
      <c r="S250" s="78">
        <v>2.0000000000000001E-4</v>
      </c>
      <c r="T250" s="78">
        <v>4.0000000000000002E-4</v>
      </c>
      <c r="U250" s="78">
        <v>1E-4</v>
      </c>
    </row>
    <row r="251" spans="2:21">
      <c r="B251" t="s">
        <v>914</v>
      </c>
      <c r="C251" t="s">
        <v>915</v>
      </c>
      <c r="D251" t="s">
        <v>100</v>
      </c>
      <c r="E251" t="s">
        <v>123</v>
      </c>
      <c r="F251" t="s">
        <v>916</v>
      </c>
      <c r="G251" t="s">
        <v>738</v>
      </c>
      <c r="H251" t="s">
        <v>600</v>
      </c>
      <c r="I251" t="s">
        <v>150</v>
      </c>
      <c r="J251"/>
      <c r="K251" s="77">
        <v>3.69</v>
      </c>
      <c r="L251" t="s">
        <v>102</v>
      </c>
      <c r="M251" s="78">
        <v>4.6899999999999997E-2</v>
      </c>
      <c r="N251" s="78">
        <v>8.5000000000000006E-2</v>
      </c>
      <c r="O251" s="77">
        <v>810460.36</v>
      </c>
      <c r="P251" s="77">
        <v>95.12</v>
      </c>
      <c r="Q251" s="77">
        <v>0</v>
      </c>
      <c r="R251" s="77">
        <v>770.90989443199999</v>
      </c>
      <c r="S251" s="78">
        <v>5.9999999999999995E-4</v>
      </c>
      <c r="T251" s="78">
        <v>1.0200000000000001E-2</v>
      </c>
      <c r="U251" s="78">
        <v>2.2000000000000001E-3</v>
      </c>
    </row>
    <row r="252" spans="2:21">
      <c r="B252" s="84" t="s">
        <v>917</v>
      </c>
      <c r="C252" s="16"/>
      <c r="D252" s="16"/>
      <c r="E252" s="16"/>
      <c r="F252" s="16"/>
      <c r="K252" s="85">
        <v>0</v>
      </c>
      <c r="N252" s="86">
        <v>0</v>
      </c>
      <c r="O252" s="85">
        <v>0</v>
      </c>
      <c r="Q252" s="85">
        <v>0</v>
      </c>
      <c r="R252" s="85">
        <v>0</v>
      </c>
      <c r="T252" s="86">
        <v>0</v>
      </c>
      <c r="U252" s="86">
        <v>0</v>
      </c>
    </row>
    <row r="253" spans="2:21">
      <c r="B253" t="s">
        <v>210</v>
      </c>
      <c r="C253" t="s">
        <v>210</v>
      </c>
      <c r="D253" s="16"/>
      <c r="E253" s="16"/>
      <c r="F253" s="16"/>
      <c r="G253" t="s">
        <v>210</v>
      </c>
      <c r="H253" t="s">
        <v>210</v>
      </c>
      <c r="K253" s="77">
        <v>0</v>
      </c>
      <c r="L253" t="s">
        <v>210</v>
      </c>
      <c r="M253" s="78">
        <v>0</v>
      </c>
      <c r="N253" s="78">
        <v>0</v>
      </c>
      <c r="O253" s="77">
        <v>0</v>
      </c>
      <c r="P253" s="77">
        <v>0</v>
      </c>
      <c r="R253" s="77">
        <v>0</v>
      </c>
      <c r="S253" s="78">
        <v>0</v>
      </c>
      <c r="T253" s="78">
        <v>0</v>
      </c>
      <c r="U253" s="78">
        <v>0</v>
      </c>
    </row>
    <row r="254" spans="2:21">
      <c r="B254" s="84" t="s">
        <v>223</v>
      </c>
      <c r="C254" s="16"/>
      <c r="D254" s="16"/>
      <c r="E254" s="16"/>
      <c r="F254" s="16"/>
      <c r="K254" s="85">
        <v>5.1100000000000003</v>
      </c>
      <c r="N254" s="86">
        <v>7.1099999999999997E-2</v>
      </c>
      <c r="O254" s="85">
        <v>4484556.42</v>
      </c>
      <c r="Q254" s="85">
        <v>0</v>
      </c>
      <c r="R254" s="85">
        <v>15987.530717098343</v>
      </c>
      <c r="T254" s="86">
        <v>0.21149999999999999</v>
      </c>
      <c r="U254" s="86">
        <v>4.6199999999999998E-2</v>
      </c>
    </row>
    <row r="255" spans="2:21">
      <c r="B255" s="84" t="s">
        <v>331</v>
      </c>
      <c r="C255" s="16"/>
      <c r="D255" s="16"/>
      <c r="E255" s="16"/>
      <c r="F255" s="16"/>
      <c r="K255" s="85">
        <v>5.23</v>
      </c>
      <c r="N255" s="86">
        <v>6.7199999999999996E-2</v>
      </c>
      <c r="O255" s="85">
        <v>744921.51</v>
      </c>
      <c r="Q255" s="85">
        <v>0</v>
      </c>
      <c r="R255" s="85">
        <v>2645.0234464506357</v>
      </c>
      <c r="T255" s="86">
        <v>3.5000000000000003E-2</v>
      </c>
      <c r="U255" s="86">
        <v>7.6E-3</v>
      </c>
    </row>
    <row r="256" spans="2:21">
      <c r="B256" t="s">
        <v>918</v>
      </c>
      <c r="C256" t="s">
        <v>919</v>
      </c>
      <c r="D256" t="s">
        <v>123</v>
      </c>
      <c r="E256" t="s">
        <v>920</v>
      </c>
      <c r="F256" t="s">
        <v>921</v>
      </c>
      <c r="G256" t="s">
        <v>922</v>
      </c>
      <c r="H256" t="s">
        <v>210</v>
      </c>
      <c r="I256" t="s">
        <v>211</v>
      </c>
      <c r="J256"/>
      <c r="K256" s="77">
        <v>0.01</v>
      </c>
      <c r="L256" t="s">
        <v>106</v>
      </c>
      <c r="M256" s="78">
        <v>0</v>
      </c>
      <c r="N256" s="78">
        <v>-7.3800000000000004E-2</v>
      </c>
      <c r="O256" s="77">
        <v>25104.01</v>
      </c>
      <c r="P256" s="77">
        <v>115.23099999999978</v>
      </c>
      <c r="Q256" s="77">
        <v>0</v>
      </c>
      <c r="R256" s="77">
        <v>106.800705709365</v>
      </c>
      <c r="S256" s="78">
        <v>0</v>
      </c>
      <c r="T256" s="78">
        <v>1.4E-3</v>
      </c>
      <c r="U256" s="78">
        <v>2.9999999999999997E-4</v>
      </c>
    </row>
    <row r="257" spans="2:21">
      <c r="B257" t="s">
        <v>924</v>
      </c>
      <c r="C257" t="s">
        <v>925</v>
      </c>
      <c r="D257" t="s">
        <v>123</v>
      </c>
      <c r="E257" t="s">
        <v>920</v>
      </c>
      <c r="F257" t="s">
        <v>363</v>
      </c>
      <c r="G257" t="s">
        <v>364</v>
      </c>
      <c r="H257" t="s">
        <v>926</v>
      </c>
      <c r="I257" t="s">
        <v>212</v>
      </c>
      <c r="J257"/>
      <c r="K257" s="77">
        <v>7.22</v>
      </c>
      <c r="L257" t="s">
        <v>106</v>
      </c>
      <c r="M257" s="78">
        <v>3.7499999999999999E-2</v>
      </c>
      <c r="N257" s="78">
        <v>5.91E-2</v>
      </c>
      <c r="O257" s="77">
        <v>61905</v>
      </c>
      <c r="P257" s="77">
        <v>86.310916727243352</v>
      </c>
      <c r="Q257" s="77">
        <v>0</v>
      </c>
      <c r="R257" s="77">
        <v>197.266413916</v>
      </c>
      <c r="S257" s="78">
        <v>1E-4</v>
      </c>
      <c r="T257" s="78">
        <v>2.5999999999999999E-3</v>
      </c>
      <c r="U257" s="78">
        <v>5.9999999999999995E-4</v>
      </c>
    </row>
    <row r="258" spans="2:21">
      <c r="B258" t="s">
        <v>927</v>
      </c>
      <c r="C258" t="s">
        <v>928</v>
      </c>
      <c r="D258" t="s">
        <v>123</v>
      </c>
      <c r="E258" t="s">
        <v>920</v>
      </c>
      <c r="F258" t="s">
        <v>493</v>
      </c>
      <c r="G258" t="s">
        <v>336</v>
      </c>
      <c r="H258" t="s">
        <v>929</v>
      </c>
      <c r="I258" t="s">
        <v>212</v>
      </c>
      <c r="J258"/>
      <c r="K258" s="77">
        <v>3.08</v>
      </c>
      <c r="L258" t="s">
        <v>106</v>
      </c>
      <c r="M258" s="78">
        <v>3.2599999999999997E-2</v>
      </c>
      <c r="N258" s="78">
        <v>8.3000000000000004E-2</v>
      </c>
      <c r="O258" s="77">
        <v>79387.039999999994</v>
      </c>
      <c r="P258" s="77">
        <v>86.731583305284957</v>
      </c>
      <c r="Q258" s="77">
        <v>0</v>
      </c>
      <c r="R258" s="77">
        <v>254.20762681158999</v>
      </c>
      <c r="S258" s="78">
        <v>1E-4</v>
      </c>
      <c r="T258" s="78">
        <v>3.3999999999999998E-3</v>
      </c>
      <c r="U258" s="78">
        <v>6.9999999999999999E-4</v>
      </c>
    </row>
    <row r="259" spans="2:21">
      <c r="B259" t="s">
        <v>930</v>
      </c>
      <c r="C259" t="s">
        <v>931</v>
      </c>
      <c r="D259" t="s">
        <v>123</v>
      </c>
      <c r="E259" t="s">
        <v>920</v>
      </c>
      <c r="F259" t="s">
        <v>335</v>
      </c>
      <c r="G259" t="s">
        <v>336</v>
      </c>
      <c r="H259" t="s">
        <v>929</v>
      </c>
      <c r="I259" t="s">
        <v>212</v>
      </c>
      <c r="J259"/>
      <c r="K259" s="77">
        <v>2.44</v>
      </c>
      <c r="L259" t="s">
        <v>106</v>
      </c>
      <c r="M259" s="78">
        <v>3.2800000000000003E-2</v>
      </c>
      <c r="N259" s="78">
        <v>7.85E-2</v>
      </c>
      <c r="O259" s="77">
        <v>112371.51</v>
      </c>
      <c r="P259" s="77">
        <v>90.366583336114189</v>
      </c>
      <c r="Q259" s="77">
        <v>0</v>
      </c>
      <c r="R259" s="77">
        <v>374.90891829789803</v>
      </c>
      <c r="S259" s="78">
        <v>1E-4</v>
      </c>
      <c r="T259" s="78">
        <v>5.0000000000000001E-3</v>
      </c>
      <c r="U259" s="78">
        <v>1.1000000000000001E-3</v>
      </c>
    </row>
    <row r="260" spans="2:21">
      <c r="B260" t="s">
        <v>932</v>
      </c>
      <c r="C260" t="s">
        <v>933</v>
      </c>
      <c r="D260" t="s">
        <v>123</v>
      </c>
      <c r="E260" t="s">
        <v>920</v>
      </c>
      <c r="F260" t="s">
        <v>335</v>
      </c>
      <c r="G260" t="s">
        <v>336</v>
      </c>
      <c r="H260" t="s">
        <v>929</v>
      </c>
      <c r="I260" t="s">
        <v>212</v>
      </c>
      <c r="J260"/>
      <c r="K260" s="77">
        <v>4.18</v>
      </c>
      <c r="L260" t="s">
        <v>106</v>
      </c>
      <c r="M260" s="78">
        <v>7.1300000000000002E-2</v>
      </c>
      <c r="N260" s="78">
        <v>7.3200000000000001E-2</v>
      </c>
      <c r="O260" s="77">
        <v>64185.27</v>
      </c>
      <c r="P260" s="77">
        <v>101.86924724115033</v>
      </c>
      <c r="Q260" s="77">
        <v>0</v>
      </c>
      <c r="R260" s="77">
        <v>241.40160972708</v>
      </c>
      <c r="S260" s="78">
        <v>1E-4</v>
      </c>
      <c r="T260" s="78">
        <v>3.2000000000000002E-3</v>
      </c>
      <c r="U260" s="78">
        <v>6.9999999999999999E-4</v>
      </c>
    </row>
    <row r="261" spans="2:21">
      <c r="B261" t="s">
        <v>934</v>
      </c>
      <c r="C261" t="s">
        <v>935</v>
      </c>
      <c r="D261" t="s">
        <v>123</v>
      </c>
      <c r="E261" t="s">
        <v>920</v>
      </c>
      <c r="F261" t="s">
        <v>730</v>
      </c>
      <c r="G261" t="s">
        <v>528</v>
      </c>
      <c r="H261" t="s">
        <v>936</v>
      </c>
      <c r="I261" t="s">
        <v>212</v>
      </c>
      <c r="J261"/>
      <c r="K261" s="77">
        <v>9.61</v>
      </c>
      <c r="L261" t="s">
        <v>106</v>
      </c>
      <c r="M261" s="78">
        <v>6.3799999999999996E-2</v>
      </c>
      <c r="N261" s="78">
        <v>6.2300000000000001E-2</v>
      </c>
      <c r="O261" s="77">
        <v>160632.07999999999</v>
      </c>
      <c r="P261" s="77">
        <v>100.88854169104951</v>
      </c>
      <c r="Q261" s="77">
        <v>0</v>
      </c>
      <c r="R261" s="77">
        <v>598.32316819599998</v>
      </c>
      <c r="S261" s="78">
        <v>2.0000000000000001E-4</v>
      </c>
      <c r="T261" s="78">
        <v>7.9000000000000008E-3</v>
      </c>
      <c r="U261" s="78">
        <v>1.6999999999999999E-3</v>
      </c>
    </row>
    <row r="262" spans="2:21">
      <c r="B262" t="s">
        <v>937</v>
      </c>
      <c r="C262" t="s">
        <v>938</v>
      </c>
      <c r="D262" t="s">
        <v>123</v>
      </c>
      <c r="E262" t="s">
        <v>920</v>
      </c>
      <c r="F262" t="s">
        <v>939</v>
      </c>
      <c r="G262" t="s">
        <v>336</v>
      </c>
      <c r="H262" t="s">
        <v>936</v>
      </c>
      <c r="I262" t="s">
        <v>212</v>
      </c>
      <c r="J262"/>
      <c r="K262" s="77">
        <v>2.63</v>
      </c>
      <c r="L262" t="s">
        <v>106</v>
      </c>
      <c r="M262" s="78">
        <v>3.0800000000000001E-2</v>
      </c>
      <c r="N262" s="78">
        <v>8.2199999999999995E-2</v>
      </c>
      <c r="O262" s="77">
        <v>90163.41</v>
      </c>
      <c r="P262" s="77">
        <v>87.776872227436769</v>
      </c>
      <c r="Q262" s="77">
        <v>0</v>
      </c>
      <c r="R262" s="77">
        <v>292.19455743938698</v>
      </c>
      <c r="S262" s="78">
        <v>2.0000000000000001E-4</v>
      </c>
      <c r="T262" s="78">
        <v>3.8999999999999998E-3</v>
      </c>
      <c r="U262" s="78">
        <v>8.0000000000000004E-4</v>
      </c>
    </row>
    <row r="263" spans="2:21">
      <c r="B263" t="s">
        <v>940</v>
      </c>
      <c r="C263" t="s">
        <v>941</v>
      </c>
      <c r="D263" t="s">
        <v>123</v>
      </c>
      <c r="E263" t="s">
        <v>920</v>
      </c>
      <c r="F263" t="s">
        <v>942</v>
      </c>
      <c r="G263" t="s">
        <v>943</v>
      </c>
      <c r="H263" t="s">
        <v>944</v>
      </c>
      <c r="I263" t="s">
        <v>212</v>
      </c>
      <c r="J263"/>
      <c r="K263" s="77">
        <v>5.56</v>
      </c>
      <c r="L263" t="s">
        <v>106</v>
      </c>
      <c r="M263" s="78">
        <v>8.5000000000000006E-2</v>
      </c>
      <c r="N263" s="78">
        <v>8.4000000000000005E-2</v>
      </c>
      <c r="O263" s="77">
        <v>67563.44</v>
      </c>
      <c r="P263" s="77">
        <v>100.5</v>
      </c>
      <c r="Q263" s="77">
        <v>0</v>
      </c>
      <c r="R263" s="77">
        <v>250.69144158239999</v>
      </c>
      <c r="S263" s="78">
        <v>1E-4</v>
      </c>
      <c r="T263" s="78">
        <v>3.3E-3</v>
      </c>
      <c r="U263" s="78">
        <v>6.9999999999999999E-4</v>
      </c>
    </row>
    <row r="264" spans="2:21">
      <c r="B264" t="s">
        <v>945</v>
      </c>
      <c r="C264" t="s">
        <v>946</v>
      </c>
      <c r="D264" t="s">
        <v>123</v>
      </c>
      <c r="E264" t="s">
        <v>920</v>
      </c>
      <c r="F264" t="s">
        <v>947</v>
      </c>
      <c r="G264" t="s">
        <v>948</v>
      </c>
      <c r="H264" t="s">
        <v>944</v>
      </c>
      <c r="I264" t="s">
        <v>212</v>
      </c>
      <c r="J264"/>
      <c r="K264" s="77">
        <v>5.86</v>
      </c>
      <c r="L264" t="s">
        <v>110</v>
      </c>
      <c r="M264" s="78">
        <v>4.3799999999999999E-2</v>
      </c>
      <c r="N264" s="78">
        <v>7.1400000000000005E-2</v>
      </c>
      <c r="O264" s="77">
        <v>16890.86</v>
      </c>
      <c r="P264" s="77">
        <v>85.372638687432143</v>
      </c>
      <c r="Q264" s="77">
        <v>0</v>
      </c>
      <c r="R264" s="77">
        <v>58.162325290158599</v>
      </c>
      <c r="S264" s="78">
        <v>0</v>
      </c>
      <c r="T264" s="78">
        <v>8.0000000000000004E-4</v>
      </c>
      <c r="U264" s="78">
        <v>2.0000000000000001E-4</v>
      </c>
    </row>
    <row r="265" spans="2:21">
      <c r="B265" t="s">
        <v>949</v>
      </c>
      <c r="C265" t="s">
        <v>950</v>
      </c>
      <c r="D265" t="s">
        <v>123</v>
      </c>
      <c r="E265" t="s">
        <v>920</v>
      </c>
      <c r="F265" t="s">
        <v>947</v>
      </c>
      <c r="G265" t="s">
        <v>948</v>
      </c>
      <c r="H265" t="s">
        <v>944</v>
      </c>
      <c r="I265" t="s">
        <v>212</v>
      </c>
      <c r="J265"/>
      <c r="K265" s="77">
        <v>4.83</v>
      </c>
      <c r="L265" t="s">
        <v>110</v>
      </c>
      <c r="M265" s="78">
        <v>7.3800000000000004E-2</v>
      </c>
      <c r="N265" s="78">
        <v>6.9599999999999995E-2</v>
      </c>
      <c r="O265" s="77">
        <v>34626.26</v>
      </c>
      <c r="P265" s="77">
        <v>103.8574723646155</v>
      </c>
      <c r="Q265" s="77">
        <v>0</v>
      </c>
      <c r="R265" s="77">
        <v>145.04896305250699</v>
      </c>
      <c r="S265" s="78">
        <v>0</v>
      </c>
      <c r="T265" s="78">
        <v>1.9E-3</v>
      </c>
      <c r="U265" s="78">
        <v>4.0000000000000002E-4</v>
      </c>
    </row>
    <row r="266" spans="2:21">
      <c r="B266" t="s">
        <v>951</v>
      </c>
      <c r="C266" t="s">
        <v>952</v>
      </c>
      <c r="D266" t="s">
        <v>123</v>
      </c>
      <c r="E266" t="s">
        <v>920</v>
      </c>
      <c r="F266" t="s">
        <v>947</v>
      </c>
      <c r="G266" t="s">
        <v>948</v>
      </c>
      <c r="H266" t="s">
        <v>944</v>
      </c>
      <c r="I266" t="s">
        <v>212</v>
      </c>
      <c r="J266"/>
      <c r="K266" s="77">
        <v>5.91</v>
      </c>
      <c r="L266" t="s">
        <v>106</v>
      </c>
      <c r="M266" s="78">
        <v>8.1299999999999997E-2</v>
      </c>
      <c r="N266" s="78">
        <v>7.3899999999999993E-2</v>
      </c>
      <c r="O266" s="77">
        <v>32092.63</v>
      </c>
      <c r="P266" s="77">
        <v>106.35663884885686</v>
      </c>
      <c r="Q266" s="77">
        <v>0</v>
      </c>
      <c r="R266" s="77">
        <v>126.01771642825</v>
      </c>
      <c r="S266" s="78">
        <v>1E-4</v>
      </c>
      <c r="T266" s="78">
        <v>1.6999999999999999E-3</v>
      </c>
      <c r="U266" s="78">
        <v>4.0000000000000002E-4</v>
      </c>
    </row>
    <row r="267" spans="2:21">
      <c r="B267" s="84" t="s">
        <v>332</v>
      </c>
      <c r="C267" s="16"/>
      <c r="D267" s="16"/>
      <c r="E267" s="16"/>
      <c r="F267" s="16"/>
      <c r="K267" s="85">
        <v>5.08</v>
      </c>
      <c r="N267" s="86">
        <v>7.1800000000000003E-2</v>
      </c>
      <c r="O267" s="85">
        <v>3739634.91</v>
      </c>
      <c r="Q267" s="85">
        <v>0</v>
      </c>
      <c r="R267" s="85">
        <v>13342.507270647708</v>
      </c>
      <c r="T267" s="86">
        <v>0.17649999999999999</v>
      </c>
      <c r="U267" s="86">
        <v>3.85E-2</v>
      </c>
    </row>
    <row r="268" spans="2:21">
      <c r="B268" t="s">
        <v>953</v>
      </c>
      <c r="C268" t="s">
        <v>954</v>
      </c>
      <c r="D268" t="s">
        <v>123</v>
      </c>
      <c r="E268" t="s">
        <v>920</v>
      </c>
      <c r="F268" t="s">
        <v>955</v>
      </c>
      <c r="G268" t="s">
        <v>956</v>
      </c>
      <c r="H268" t="s">
        <v>957</v>
      </c>
      <c r="I268" t="s">
        <v>923</v>
      </c>
      <c r="J268"/>
      <c r="K268" s="77">
        <v>7.28</v>
      </c>
      <c r="L268" t="s">
        <v>110</v>
      </c>
      <c r="M268" s="78">
        <v>4.2500000000000003E-2</v>
      </c>
      <c r="N268" s="78">
        <v>5.2699999999999997E-2</v>
      </c>
      <c r="O268" s="77">
        <v>33781.72</v>
      </c>
      <c r="P268" s="77">
        <v>96.722104108375632</v>
      </c>
      <c r="Q268" s="77">
        <v>0</v>
      </c>
      <c r="R268" s="77">
        <v>131.788886190959</v>
      </c>
      <c r="S268" s="78">
        <v>0</v>
      </c>
      <c r="T268" s="78">
        <v>1.6999999999999999E-3</v>
      </c>
      <c r="U268" s="78">
        <v>4.0000000000000002E-4</v>
      </c>
    </row>
    <row r="269" spans="2:21">
      <c r="B269" t="s">
        <v>958</v>
      </c>
      <c r="C269" t="s">
        <v>959</v>
      </c>
      <c r="D269" t="s">
        <v>123</v>
      </c>
      <c r="E269" t="s">
        <v>920</v>
      </c>
      <c r="F269" t="s">
        <v>960</v>
      </c>
      <c r="G269" t="s">
        <v>956</v>
      </c>
      <c r="H269" t="s">
        <v>961</v>
      </c>
      <c r="I269" t="s">
        <v>212</v>
      </c>
      <c r="J269"/>
      <c r="K269" s="77">
        <v>1.1399999999999999</v>
      </c>
      <c r="L269" t="s">
        <v>106</v>
      </c>
      <c r="M269" s="78">
        <v>4.4999999999999998E-2</v>
      </c>
      <c r="N269" s="78">
        <v>8.48E-2</v>
      </c>
      <c r="O269" s="77">
        <v>21.96</v>
      </c>
      <c r="P269" s="77">
        <v>95.332182149362481</v>
      </c>
      <c r="Q269" s="77">
        <v>0</v>
      </c>
      <c r="R269" s="77">
        <v>7.7291825062399996E-2</v>
      </c>
      <c r="S269" s="78">
        <v>0</v>
      </c>
      <c r="T269" s="78">
        <v>0</v>
      </c>
      <c r="U269" s="78">
        <v>0</v>
      </c>
    </row>
    <row r="270" spans="2:21">
      <c r="B270" t="s">
        <v>962</v>
      </c>
      <c r="C270" t="s">
        <v>963</v>
      </c>
      <c r="D270" t="s">
        <v>123</v>
      </c>
      <c r="E270" t="s">
        <v>920</v>
      </c>
      <c r="F270" t="s">
        <v>964</v>
      </c>
      <c r="G270" t="s">
        <v>956</v>
      </c>
      <c r="H270" t="s">
        <v>957</v>
      </c>
      <c r="I270" t="s">
        <v>923</v>
      </c>
      <c r="J270"/>
      <c r="K270" s="77">
        <v>6.9</v>
      </c>
      <c r="L270" t="s">
        <v>106</v>
      </c>
      <c r="M270" s="78">
        <v>0.03</v>
      </c>
      <c r="N270" s="78">
        <v>6.6400000000000001E-2</v>
      </c>
      <c r="O270" s="77">
        <v>62496.18</v>
      </c>
      <c r="P270" s="77">
        <v>78.484333413338391</v>
      </c>
      <c r="Q270" s="77">
        <v>0</v>
      </c>
      <c r="R270" s="77">
        <v>181.09153036040601</v>
      </c>
      <c r="S270" s="78">
        <v>0</v>
      </c>
      <c r="T270" s="78">
        <v>2.3999999999999998E-3</v>
      </c>
      <c r="U270" s="78">
        <v>5.0000000000000001E-4</v>
      </c>
    </row>
    <row r="271" spans="2:21">
      <c r="B271" t="s">
        <v>965</v>
      </c>
      <c r="C271" t="s">
        <v>966</v>
      </c>
      <c r="D271" t="s">
        <v>123</v>
      </c>
      <c r="E271" t="s">
        <v>920</v>
      </c>
      <c r="F271" t="s">
        <v>967</v>
      </c>
      <c r="G271" t="s">
        <v>956</v>
      </c>
      <c r="H271" t="s">
        <v>957</v>
      </c>
      <c r="I271" t="s">
        <v>923</v>
      </c>
      <c r="J271"/>
      <c r="K271" s="77">
        <v>7.54</v>
      </c>
      <c r="L271" t="s">
        <v>106</v>
      </c>
      <c r="M271" s="78">
        <v>3.5000000000000003E-2</v>
      </c>
      <c r="N271" s="78">
        <v>6.6100000000000006E-2</v>
      </c>
      <c r="O271" s="77">
        <v>25336.29</v>
      </c>
      <c r="P271" s="77">
        <v>79.775166770272989</v>
      </c>
      <c r="Q271" s="77">
        <v>0</v>
      </c>
      <c r="R271" s="77">
        <v>74.622953582522797</v>
      </c>
      <c r="S271" s="78">
        <v>1E-4</v>
      </c>
      <c r="T271" s="78">
        <v>1E-3</v>
      </c>
      <c r="U271" s="78">
        <v>2.0000000000000001E-4</v>
      </c>
    </row>
    <row r="272" spans="2:21">
      <c r="B272" t="s">
        <v>968</v>
      </c>
      <c r="C272" t="s">
        <v>969</v>
      </c>
      <c r="D272" t="s">
        <v>123</v>
      </c>
      <c r="E272" t="s">
        <v>920</v>
      </c>
      <c r="F272" t="s">
        <v>970</v>
      </c>
      <c r="G272" t="s">
        <v>971</v>
      </c>
      <c r="H272" t="s">
        <v>972</v>
      </c>
      <c r="I272" t="s">
        <v>212</v>
      </c>
      <c r="J272"/>
      <c r="K272" s="77">
        <v>3.64</v>
      </c>
      <c r="L272" t="s">
        <v>106</v>
      </c>
      <c r="M272" s="78">
        <v>5.5500000000000001E-2</v>
      </c>
      <c r="N272" s="78">
        <v>6.1899999999999997E-2</v>
      </c>
      <c r="O272" s="77">
        <v>11823.6</v>
      </c>
      <c r="P272" s="77">
        <v>99.268732974728508</v>
      </c>
      <c r="Q272" s="77">
        <v>0</v>
      </c>
      <c r="R272" s="77">
        <v>43.333513171104002</v>
      </c>
      <c r="S272" s="78">
        <v>0</v>
      </c>
      <c r="T272" s="78">
        <v>5.9999999999999995E-4</v>
      </c>
      <c r="U272" s="78">
        <v>1E-4</v>
      </c>
    </row>
    <row r="273" spans="2:21">
      <c r="B273" t="s">
        <v>973</v>
      </c>
      <c r="C273" t="s">
        <v>974</v>
      </c>
      <c r="D273" t="s">
        <v>123</v>
      </c>
      <c r="E273" t="s">
        <v>920</v>
      </c>
      <c r="F273" t="s">
        <v>975</v>
      </c>
      <c r="G273" t="s">
        <v>956</v>
      </c>
      <c r="H273" t="s">
        <v>972</v>
      </c>
      <c r="I273" t="s">
        <v>212</v>
      </c>
      <c r="J273"/>
      <c r="K273" s="77">
        <v>7.62</v>
      </c>
      <c r="L273" t="s">
        <v>110</v>
      </c>
      <c r="M273" s="78">
        <v>4.2500000000000003E-2</v>
      </c>
      <c r="N273" s="78">
        <v>5.4100000000000002E-2</v>
      </c>
      <c r="O273" s="77">
        <v>67563.44</v>
      </c>
      <c r="P273" s="77">
        <v>92.710465718145684</v>
      </c>
      <c r="Q273" s="77">
        <v>0</v>
      </c>
      <c r="R273" s="77">
        <v>252.645641404765</v>
      </c>
      <c r="S273" s="78">
        <v>1E-4</v>
      </c>
      <c r="T273" s="78">
        <v>3.3E-3</v>
      </c>
      <c r="U273" s="78">
        <v>6.9999999999999999E-4</v>
      </c>
    </row>
    <row r="274" spans="2:21">
      <c r="B274" t="s">
        <v>976</v>
      </c>
      <c r="C274" t="s">
        <v>977</v>
      </c>
      <c r="D274" t="s">
        <v>123</v>
      </c>
      <c r="E274" t="s">
        <v>920</v>
      </c>
      <c r="F274" t="s">
        <v>978</v>
      </c>
      <c r="G274" t="s">
        <v>979</v>
      </c>
      <c r="H274" t="s">
        <v>972</v>
      </c>
      <c r="I274" t="s">
        <v>212</v>
      </c>
      <c r="J274"/>
      <c r="K274" s="77">
        <v>7.95</v>
      </c>
      <c r="L274" t="s">
        <v>106</v>
      </c>
      <c r="M274" s="78">
        <v>5.8799999999999998E-2</v>
      </c>
      <c r="N274" s="78">
        <v>6.0299999999999999E-2</v>
      </c>
      <c r="O274" s="77">
        <v>33781.72</v>
      </c>
      <c r="P274" s="77">
        <v>99.137777892895926</v>
      </c>
      <c r="Q274" s="77">
        <v>0</v>
      </c>
      <c r="R274" s="77">
        <v>123.646728633064</v>
      </c>
      <c r="S274" s="78">
        <v>0</v>
      </c>
      <c r="T274" s="78">
        <v>1.6000000000000001E-3</v>
      </c>
      <c r="U274" s="78">
        <v>4.0000000000000002E-4</v>
      </c>
    </row>
    <row r="275" spans="2:21">
      <c r="B275" t="s">
        <v>980</v>
      </c>
      <c r="C275" t="s">
        <v>981</v>
      </c>
      <c r="D275" t="s">
        <v>123</v>
      </c>
      <c r="E275" t="s">
        <v>920</v>
      </c>
      <c r="F275" t="s">
        <v>982</v>
      </c>
      <c r="G275" t="s">
        <v>983</v>
      </c>
      <c r="H275" t="s">
        <v>972</v>
      </c>
      <c r="I275" t="s">
        <v>323</v>
      </c>
      <c r="J275"/>
      <c r="K275" s="77">
        <v>5.14</v>
      </c>
      <c r="L275" t="s">
        <v>106</v>
      </c>
      <c r="M275" s="78">
        <v>4.2500000000000003E-2</v>
      </c>
      <c r="N275" s="78">
        <v>5.91E-2</v>
      </c>
      <c r="O275" s="77">
        <v>11389.85</v>
      </c>
      <c r="P275" s="77">
        <v>92.273972659868221</v>
      </c>
      <c r="Q275" s="77">
        <v>0</v>
      </c>
      <c r="R275" s="77">
        <v>38.802429240899997</v>
      </c>
      <c r="S275" s="78">
        <v>0</v>
      </c>
      <c r="T275" s="78">
        <v>5.0000000000000001E-4</v>
      </c>
      <c r="U275" s="78">
        <v>1E-4</v>
      </c>
    </row>
    <row r="276" spans="2:21">
      <c r="B276" t="s">
        <v>984</v>
      </c>
      <c r="C276" t="s">
        <v>985</v>
      </c>
      <c r="D276" t="s">
        <v>123</v>
      </c>
      <c r="E276" t="s">
        <v>920</v>
      </c>
      <c r="F276" t="s">
        <v>986</v>
      </c>
      <c r="G276" t="s">
        <v>971</v>
      </c>
      <c r="H276" t="s">
        <v>972</v>
      </c>
      <c r="I276" t="s">
        <v>212</v>
      </c>
      <c r="J276"/>
      <c r="K276" s="77">
        <v>3.72</v>
      </c>
      <c r="L276" t="s">
        <v>113</v>
      </c>
      <c r="M276" s="78">
        <v>4.6300000000000001E-2</v>
      </c>
      <c r="N276" s="78">
        <v>7.7700000000000005E-2</v>
      </c>
      <c r="O276" s="77">
        <v>50672.58</v>
      </c>
      <c r="P276" s="77">
        <v>90.449750022201499</v>
      </c>
      <c r="Q276" s="77">
        <v>0</v>
      </c>
      <c r="R276" s="77">
        <v>214.119062936164</v>
      </c>
      <c r="S276" s="78">
        <v>1E-4</v>
      </c>
      <c r="T276" s="78">
        <v>2.8E-3</v>
      </c>
      <c r="U276" s="78">
        <v>5.9999999999999995E-4</v>
      </c>
    </row>
    <row r="277" spans="2:21">
      <c r="B277" t="s">
        <v>987</v>
      </c>
      <c r="C277" t="s">
        <v>988</v>
      </c>
      <c r="D277" t="s">
        <v>123</v>
      </c>
      <c r="E277" t="s">
        <v>920</v>
      </c>
      <c r="F277" t="s">
        <v>989</v>
      </c>
      <c r="G277" t="s">
        <v>956</v>
      </c>
      <c r="H277" t="s">
        <v>990</v>
      </c>
      <c r="I277" t="s">
        <v>923</v>
      </c>
      <c r="J277"/>
      <c r="K277" s="77">
        <v>4.04</v>
      </c>
      <c r="L277" t="s">
        <v>106</v>
      </c>
      <c r="M277" s="78">
        <v>3.2000000000000001E-2</v>
      </c>
      <c r="N277" s="78">
        <v>0.1104</v>
      </c>
      <c r="O277" s="77">
        <v>54050.75</v>
      </c>
      <c r="P277" s="77">
        <v>74.112444526671695</v>
      </c>
      <c r="Q277" s="77">
        <v>0</v>
      </c>
      <c r="R277" s="77">
        <v>147.89536215012001</v>
      </c>
      <c r="S277" s="78">
        <v>0</v>
      </c>
      <c r="T277" s="78">
        <v>2E-3</v>
      </c>
      <c r="U277" s="78">
        <v>4.0000000000000002E-4</v>
      </c>
    </row>
    <row r="278" spans="2:21">
      <c r="B278" t="s">
        <v>991</v>
      </c>
      <c r="C278" t="s">
        <v>992</v>
      </c>
      <c r="D278" t="s">
        <v>123</v>
      </c>
      <c r="E278" t="s">
        <v>920</v>
      </c>
      <c r="F278" t="s">
        <v>970</v>
      </c>
      <c r="G278" t="s">
        <v>971</v>
      </c>
      <c r="H278" t="s">
        <v>926</v>
      </c>
      <c r="I278" t="s">
        <v>212</v>
      </c>
      <c r="J278"/>
      <c r="K278" s="77">
        <v>7.15</v>
      </c>
      <c r="L278" t="s">
        <v>106</v>
      </c>
      <c r="M278" s="78">
        <v>6.7400000000000002E-2</v>
      </c>
      <c r="N278" s="78">
        <v>6.2199999999999998E-2</v>
      </c>
      <c r="O278" s="77">
        <v>25336.29</v>
      </c>
      <c r="P278" s="77">
        <v>103.62428331022419</v>
      </c>
      <c r="Q278" s="77">
        <v>0</v>
      </c>
      <c r="R278" s="77">
        <v>96.931794649190806</v>
      </c>
      <c r="S278" s="78">
        <v>0</v>
      </c>
      <c r="T278" s="78">
        <v>1.2999999999999999E-3</v>
      </c>
      <c r="U278" s="78">
        <v>2.9999999999999997E-4</v>
      </c>
    </row>
    <row r="279" spans="2:21">
      <c r="B279" t="s">
        <v>993</v>
      </c>
      <c r="C279" t="s">
        <v>994</v>
      </c>
      <c r="D279" t="s">
        <v>123</v>
      </c>
      <c r="E279" t="s">
        <v>920</v>
      </c>
      <c r="F279" t="s">
        <v>995</v>
      </c>
      <c r="G279" t="s">
        <v>971</v>
      </c>
      <c r="H279" t="s">
        <v>926</v>
      </c>
      <c r="I279" t="s">
        <v>212</v>
      </c>
      <c r="J279"/>
      <c r="K279" s="77">
        <v>5.31</v>
      </c>
      <c r="L279" t="s">
        <v>106</v>
      </c>
      <c r="M279" s="78">
        <v>3.9300000000000002E-2</v>
      </c>
      <c r="N279" s="78">
        <v>6.7299999999999999E-2</v>
      </c>
      <c r="O279" s="77">
        <v>52615.03</v>
      </c>
      <c r="P279" s="77">
        <v>87.554974946702288</v>
      </c>
      <c r="Q279" s="77">
        <v>0</v>
      </c>
      <c r="R279" s="77">
        <v>170.079645827712</v>
      </c>
      <c r="S279" s="78">
        <v>0</v>
      </c>
      <c r="T279" s="78">
        <v>2.3E-3</v>
      </c>
      <c r="U279" s="78">
        <v>5.0000000000000001E-4</v>
      </c>
    </row>
    <row r="280" spans="2:21">
      <c r="B280" t="s">
        <v>996</v>
      </c>
      <c r="C280" t="s">
        <v>997</v>
      </c>
      <c r="D280" t="s">
        <v>123</v>
      </c>
      <c r="E280" t="s">
        <v>920</v>
      </c>
      <c r="F280" t="s">
        <v>998</v>
      </c>
      <c r="G280" t="s">
        <v>999</v>
      </c>
      <c r="H280" t="s">
        <v>926</v>
      </c>
      <c r="I280" t="s">
        <v>212</v>
      </c>
      <c r="J280"/>
      <c r="K280" s="77">
        <v>2.97</v>
      </c>
      <c r="L280" t="s">
        <v>106</v>
      </c>
      <c r="M280" s="78">
        <v>4.7500000000000001E-2</v>
      </c>
      <c r="N280" s="78">
        <v>8.2799999999999999E-2</v>
      </c>
      <c r="O280" s="77">
        <v>38848.980000000003</v>
      </c>
      <c r="P280" s="77">
        <v>90.991472291936759</v>
      </c>
      <c r="Q280" s="77">
        <v>0</v>
      </c>
      <c r="R280" s="77">
        <v>130.509463756901</v>
      </c>
      <c r="S280" s="78">
        <v>0</v>
      </c>
      <c r="T280" s="78">
        <v>1.6999999999999999E-3</v>
      </c>
      <c r="U280" s="78">
        <v>4.0000000000000002E-4</v>
      </c>
    </row>
    <row r="281" spans="2:21">
      <c r="B281" t="s">
        <v>1000</v>
      </c>
      <c r="C281" t="s">
        <v>1001</v>
      </c>
      <c r="D281" t="s">
        <v>123</v>
      </c>
      <c r="E281" t="s">
        <v>920</v>
      </c>
      <c r="F281" t="s">
        <v>998</v>
      </c>
      <c r="G281" t="s">
        <v>999</v>
      </c>
      <c r="H281" t="s">
        <v>926</v>
      </c>
      <c r="I281" t="s">
        <v>212</v>
      </c>
      <c r="J281"/>
      <c r="K281" s="77">
        <v>5.92</v>
      </c>
      <c r="L281" t="s">
        <v>106</v>
      </c>
      <c r="M281" s="78">
        <v>5.1299999999999998E-2</v>
      </c>
      <c r="N281" s="78">
        <v>7.9699999999999993E-2</v>
      </c>
      <c r="O281" s="77">
        <v>27785.46</v>
      </c>
      <c r="P281" s="77">
        <v>85.403430731756828</v>
      </c>
      <c r="Q281" s="77">
        <v>0</v>
      </c>
      <c r="R281" s="77">
        <v>87.610185624343202</v>
      </c>
      <c r="S281" s="78">
        <v>0</v>
      </c>
      <c r="T281" s="78">
        <v>1.1999999999999999E-3</v>
      </c>
      <c r="U281" s="78">
        <v>2.9999999999999997E-4</v>
      </c>
    </row>
    <row r="282" spans="2:21">
      <c r="B282" t="s">
        <v>1002</v>
      </c>
      <c r="C282" t="s">
        <v>1003</v>
      </c>
      <c r="D282" t="s">
        <v>123</v>
      </c>
      <c r="E282" t="s">
        <v>920</v>
      </c>
      <c r="F282" t="s">
        <v>1004</v>
      </c>
      <c r="G282" t="s">
        <v>1005</v>
      </c>
      <c r="H282" t="s">
        <v>929</v>
      </c>
      <c r="I282" t="s">
        <v>212</v>
      </c>
      <c r="J282"/>
      <c r="K282" s="77">
        <v>7.27</v>
      </c>
      <c r="L282" t="s">
        <v>106</v>
      </c>
      <c r="M282" s="78">
        <v>3.3000000000000002E-2</v>
      </c>
      <c r="N282" s="78">
        <v>6.1400000000000003E-2</v>
      </c>
      <c r="O282" s="77">
        <v>50672.58</v>
      </c>
      <c r="P282" s="77">
        <v>82.416833356028263</v>
      </c>
      <c r="Q282" s="77">
        <v>0</v>
      </c>
      <c r="R282" s="77">
        <v>154.18802063193399</v>
      </c>
      <c r="S282" s="78">
        <v>0</v>
      </c>
      <c r="T282" s="78">
        <v>2E-3</v>
      </c>
      <c r="U282" s="78">
        <v>4.0000000000000002E-4</v>
      </c>
    </row>
    <row r="283" spans="2:21">
      <c r="B283" t="s">
        <v>1006</v>
      </c>
      <c r="C283" t="s">
        <v>1007</v>
      </c>
      <c r="D283" t="s">
        <v>123</v>
      </c>
      <c r="E283" t="s">
        <v>920</v>
      </c>
      <c r="F283" t="s">
        <v>1008</v>
      </c>
      <c r="G283" t="s">
        <v>956</v>
      </c>
      <c r="H283" t="s">
        <v>1009</v>
      </c>
      <c r="I283" t="s">
        <v>923</v>
      </c>
      <c r="J283"/>
      <c r="K283" s="77">
        <v>6.62</v>
      </c>
      <c r="L283" t="s">
        <v>110</v>
      </c>
      <c r="M283" s="78">
        <v>5.8000000000000003E-2</v>
      </c>
      <c r="N283" s="78">
        <v>5.1299999999999998E-2</v>
      </c>
      <c r="O283" s="77">
        <v>25336.29</v>
      </c>
      <c r="P283" s="77">
        <v>109.68876698206407</v>
      </c>
      <c r="Q283" s="77">
        <v>0</v>
      </c>
      <c r="R283" s="77">
        <v>112.09247794094</v>
      </c>
      <c r="S283" s="78">
        <v>1E-4</v>
      </c>
      <c r="T283" s="78">
        <v>1.5E-3</v>
      </c>
      <c r="U283" s="78">
        <v>2.9999999999999997E-4</v>
      </c>
    </row>
    <row r="284" spans="2:21">
      <c r="B284" t="s">
        <v>1010</v>
      </c>
      <c r="C284" t="s">
        <v>1011</v>
      </c>
      <c r="D284" t="s">
        <v>123</v>
      </c>
      <c r="E284" t="s">
        <v>920</v>
      </c>
      <c r="F284" t="s">
        <v>1012</v>
      </c>
      <c r="G284" t="s">
        <v>971</v>
      </c>
      <c r="H284" t="s">
        <v>929</v>
      </c>
      <c r="I284" t="s">
        <v>212</v>
      </c>
      <c r="J284"/>
      <c r="K284" s="77">
        <v>7.51</v>
      </c>
      <c r="L284" t="s">
        <v>106</v>
      </c>
      <c r="M284" s="78">
        <v>6.1699999999999998E-2</v>
      </c>
      <c r="N284" s="78">
        <v>6.0999999999999999E-2</v>
      </c>
      <c r="O284" s="77">
        <v>25336.29</v>
      </c>
      <c r="P284" s="77">
        <v>100.80309997241112</v>
      </c>
      <c r="Q284" s="77">
        <v>0</v>
      </c>
      <c r="R284" s="77">
        <v>94.292815104696004</v>
      </c>
      <c r="S284" s="78">
        <v>0</v>
      </c>
      <c r="T284" s="78">
        <v>1.1999999999999999E-3</v>
      </c>
      <c r="U284" s="78">
        <v>2.9999999999999997E-4</v>
      </c>
    </row>
    <row r="285" spans="2:21">
      <c r="B285" t="s">
        <v>1013</v>
      </c>
      <c r="C285" t="s">
        <v>1014</v>
      </c>
      <c r="D285" t="s">
        <v>123</v>
      </c>
      <c r="E285" t="s">
        <v>920</v>
      </c>
      <c r="F285" t="s">
        <v>1015</v>
      </c>
      <c r="G285" t="s">
        <v>1016</v>
      </c>
      <c r="H285" t="s">
        <v>929</v>
      </c>
      <c r="I285" t="s">
        <v>212</v>
      </c>
      <c r="J285"/>
      <c r="K285" s="77">
        <v>7.32</v>
      </c>
      <c r="L285" t="s">
        <v>106</v>
      </c>
      <c r="M285" s="78">
        <v>5.5E-2</v>
      </c>
      <c r="N285" s="78">
        <v>5.8400000000000001E-2</v>
      </c>
      <c r="O285" s="77">
        <v>67563.44</v>
      </c>
      <c r="P285" s="77">
        <v>99.714555519375494</v>
      </c>
      <c r="Q285" s="77">
        <v>0</v>
      </c>
      <c r="R285" s="77">
        <v>248.73219572040301</v>
      </c>
      <c r="S285" s="78">
        <v>1E-4</v>
      </c>
      <c r="T285" s="78">
        <v>3.3E-3</v>
      </c>
      <c r="U285" s="78">
        <v>6.9999999999999999E-4</v>
      </c>
    </row>
    <row r="286" spans="2:21">
      <c r="B286" t="s">
        <v>1017</v>
      </c>
      <c r="C286" t="s">
        <v>1018</v>
      </c>
      <c r="D286" t="s">
        <v>123</v>
      </c>
      <c r="E286" t="s">
        <v>920</v>
      </c>
      <c r="F286" t="s">
        <v>1019</v>
      </c>
      <c r="G286" t="s">
        <v>971</v>
      </c>
      <c r="H286" t="s">
        <v>929</v>
      </c>
      <c r="I286" t="s">
        <v>212</v>
      </c>
      <c r="J286"/>
      <c r="K286" s="77">
        <v>4.3499999999999996</v>
      </c>
      <c r="L286" t="s">
        <v>110</v>
      </c>
      <c r="M286" s="78">
        <v>4.1300000000000003E-2</v>
      </c>
      <c r="N286" s="78">
        <v>5.4699999999999999E-2</v>
      </c>
      <c r="O286" s="77">
        <v>50165.85</v>
      </c>
      <c r="P286" s="77">
        <v>97.608123227254993</v>
      </c>
      <c r="Q286" s="77">
        <v>0</v>
      </c>
      <c r="R286" s="77">
        <v>197.499241296512</v>
      </c>
      <c r="S286" s="78">
        <v>1E-4</v>
      </c>
      <c r="T286" s="78">
        <v>2.5999999999999999E-3</v>
      </c>
      <c r="U286" s="78">
        <v>5.9999999999999995E-4</v>
      </c>
    </row>
    <row r="287" spans="2:21">
      <c r="B287" t="s">
        <v>1020</v>
      </c>
      <c r="C287" t="s">
        <v>1021</v>
      </c>
      <c r="D287" t="s">
        <v>123</v>
      </c>
      <c r="E287" t="s">
        <v>920</v>
      </c>
      <c r="F287" t="s">
        <v>1022</v>
      </c>
      <c r="G287" t="s">
        <v>1023</v>
      </c>
      <c r="H287" t="s">
        <v>929</v>
      </c>
      <c r="I287" t="s">
        <v>212</v>
      </c>
      <c r="J287"/>
      <c r="K287" s="77">
        <v>6.97</v>
      </c>
      <c r="L287" t="s">
        <v>106</v>
      </c>
      <c r="M287" s="78">
        <v>6.8000000000000005E-2</v>
      </c>
      <c r="N287" s="78">
        <v>6.7000000000000004E-2</v>
      </c>
      <c r="O287" s="77">
        <v>81076.13</v>
      </c>
      <c r="P287" s="77">
        <v>103.42921664576231</v>
      </c>
      <c r="Q287" s="77">
        <v>0</v>
      </c>
      <c r="R287" s="77">
        <v>309.59785148992398</v>
      </c>
      <c r="S287" s="78">
        <v>1E-4</v>
      </c>
      <c r="T287" s="78">
        <v>4.1000000000000003E-3</v>
      </c>
      <c r="U287" s="78">
        <v>8.9999999999999998E-4</v>
      </c>
    </row>
    <row r="288" spans="2:21">
      <c r="B288" t="s">
        <v>1024</v>
      </c>
      <c r="C288" t="s">
        <v>1025</v>
      </c>
      <c r="D288" t="s">
        <v>123</v>
      </c>
      <c r="E288" t="s">
        <v>920</v>
      </c>
      <c r="F288" t="s">
        <v>1026</v>
      </c>
      <c r="G288" t="s">
        <v>956</v>
      </c>
      <c r="H288" t="s">
        <v>929</v>
      </c>
      <c r="I288" t="s">
        <v>323</v>
      </c>
      <c r="J288"/>
      <c r="K288" s="77">
        <v>6.84</v>
      </c>
      <c r="L288" t="s">
        <v>106</v>
      </c>
      <c r="M288" s="78">
        <v>0.06</v>
      </c>
      <c r="N288" s="78">
        <v>6.6400000000000001E-2</v>
      </c>
      <c r="O288" s="77">
        <v>42227.15</v>
      </c>
      <c r="P288" s="77">
        <v>97.093602697553592</v>
      </c>
      <c r="Q288" s="77">
        <v>0</v>
      </c>
      <c r="R288" s="77">
        <v>151.37148774053799</v>
      </c>
      <c r="S288" s="78">
        <v>0</v>
      </c>
      <c r="T288" s="78">
        <v>2E-3</v>
      </c>
      <c r="U288" s="78">
        <v>4.0000000000000002E-4</v>
      </c>
    </row>
    <row r="289" spans="2:21">
      <c r="B289" t="s">
        <v>1027</v>
      </c>
      <c r="C289" t="s">
        <v>1028</v>
      </c>
      <c r="D289" t="s">
        <v>123</v>
      </c>
      <c r="E289" t="s">
        <v>920</v>
      </c>
      <c r="F289" t="s">
        <v>1029</v>
      </c>
      <c r="G289" t="s">
        <v>1030</v>
      </c>
      <c r="H289" t="s">
        <v>929</v>
      </c>
      <c r="I289" t="s">
        <v>212</v>
      </c>
      <c r="J289"/>
      <c r="K289" s="77">
        <v>6.85</v>
      </c>
      <c r="L289" t="s">
        <v>106</v>
      </c>
      <c r="M289" s="78">
        <v>6.3799999999999996E-2</v>
      </c>
      <c r="N289" s="78">
        <v>6.0400000000000002E-2</v>
      </c>
      <c r="O289" s="77">
        <v>14188.32</v>
      </c>
      <c r="P289" s="77">
        <v>103.75183577477813</v>
      </c>
      <c r="Q289" s="77">
        <v>0</v>
      </c>
      <c r="R289" s="77">
        <v>54.348611982995202</v>
      </c>
      <c r="S289" s="78">
        <v>0</v>
      </c>
      <c r="T289" s="78">
        <v>6.9999999999999999E-4</v>
      </c>
      <c r="U289" s="78">
        <v>2.0000000000000001E-4</v>
      </c>
    </row>
    <row r="290" spans="2:21">
      <c r="B290" t="s">
        <v>1031</v>
      </c>
      <c r="C290" t="s">
        <v>1032</v>
      </c>
      <c r="D290" t="s">
        <v>123</v>
      </c>
      <c r="E290" t="s">
        <v>920</v>
      </c>
      <c r="F290" t="s">
        <v>1033</v>
      </c>
      <c r="G290" t="s">
        <v>971</v>
      </c>
      <c r="H290" t="s">
        <v>929</v>
      </c>
      <c r="I290" t="s">
        <v>212</v>
      </c>
      <c r="J290"/>
      <c r="K290" s="77">
        <v>3.65</v>
      </c>
      <c r="L290" t="s">
        <v>106</v>
      </c>
      <c r="M290" s="78">
        <v>8.1299999999999997E-2</v>
      </c>
      <c r="N290" s="78">
        <v>7.4999999999999997E-2</v>
      </c>
      <c r="O290" s="77">
        <v>33781.72</v>
      </c>
      <c r="P290" s="77">
        <v>103.20216669133468</v>
      </c>
      <c r="Q290" s="77">
        <v>0</v>
      </c>
      <c r="R290" s="77">
        <v>128.71592011083499</v>
      </c>
      <c r="S290" s="78">
        <v>0</v>
      </c>
      <c r="T290" s="78">
        <v>1.6999999999999999E-3</v>
      </c>
      <c r="U290" s="78">
        <v>4.0000000000000002E-4</v>
      </c>
    </row>
    <row r="291" spans="2:21">
      <c r="B291" t="s">
        <v>1034</v>
      </c>
      <c r="C291" t="s">
        <v>1035</v>
      </c>
      <c r="D291" t="s">
        <v>123</v>
      </c>
      <c r="E291" t="s">
        <v>920</v>
      </c>
      <c r="F291" t="s">
        <v>1036</v>
      </c>
      <c r="G291" t="s">
        <v>971</v>
      </c>
      <c r="H291" t="s">
        <v>936</v>
      </c>
      <c r="I291" t="s">
        <v>212</v>
      </c>
      <c r="J291"/>
      <c r="K291" s="77">
        <v>4.38</v>
      </c>
      <c r="L291" t="s">
        <v>110</v>
      </c>
      <c r="M291" s="78">
        <v>7.2499999999999995E-2</v>
      </c>
      <c r="N291" s="78">
        <v>7.3599999999999999E-2</v>
      </c>
      <c r="O291" s="77">
        <v>60300.37</v>
      </c>
      <c r="P291" s="77">
        <v>99.218833255252065</v>
      </c>
      <c r="Q291" s="77">
        <v>0</v>
      </c>
      <c r="R291" s="77">
        <v>241.31559365739099</v>
      </c>
      <c r="S291" s="78">
        <v>0</v>
      </c>
      <c r="T291" s="78">
        <v>3.2000000000000002E-3</v>
      </c>
      <c r="U291" s="78">
        <v>6.9999999999999999E-4</v>
      </c>
    </row>
    <row r="292" spans="2:21">
      <c r="B292" t="s">
        <v>1037</v>
      </c>
      <c r="C292" t="s">
        <v>1038</v>
      </c>
      <c r="D292" t="s">
        <v>123</v>
      </c>
      <c r="E292" t="s">
        <v>920</v>
      </c>
      <c r="F292" t="s">
        <v>1039</v>
      </c>
      <c r="G292" t="s">
        <v>971</v>
      </c>
      <c r="H292" t="s">
        <v>936</v>
      </c>
      <c r="I292" t="s">
        <v>212</v>
      </c>
      <c r="J292"/>
      <c r="K292" s="77">
        <v>7.29</v>
      </c>
      <c r="L292" t="s">
        <v>106</v>
      </c>
      <c r="M292" s="78">
        <v>7.1199999999999999E-2</v>
      </c>
      <c r="N292" s="78">
        <v>7.2400000000000006E-2</v>
      </c>
      <c r="O292" s="77">
        <v>33781.72</v>
      </c>
      <c r="P292" s="77">
        <v>98.925008078925202</v>
      </c>
      <c r="Q292" s="77">
        <v>0</v>
      </c>
      <c r="R292" s="77">
        <v>123.38135763112599</v>
      </c>
      <c r="S292" s="78">
        <v>0</v>
      </c>
      <c r="T292" s="78">
        <v>1.6000000000000001E-3</v>
      </c>
      <c r="U292" s="78">
        <v>4.0000000000000002E-4</v>
      </c>
    </row>
    <row r="293" spans="2:21">
      <c r="B293" t="s">
        <v>1040</v>
      </c>
      <c r="C293" t="s">
        <v>1041</v>
      </c>
      <c r="D293" t="s">
        <v>123</v>
      </c>
      <c r="E293" t="s">
        <v>920</v>
      </c>
      <c r="F293" t="s">
        <v>1042</v>
      </c>
      <c r="G293" t="s">
        <v>1023</v>
      </c>
      <c r="H293" t="s">
        <v>936</v>
      </c>
      <c r="I293" t="s">
        <v>212</v>
      </c>
      <c r="J293"/>
      <c r="K293" s="77">
        <v>3.3</v>
      </c>
      <c r="L293" t="s">
        <v>106</v>
      </c>
      <c r="M293" s="78">
        <v>2.63E-2</v>
      </c>
      <c r="N293" s="78">
        <v>7.5899999999999995E-2</v>
      </c>
      <c r="O293" s="77">
        <v>42826.78</v>
      </c>
      <c r="P293" s="77">
        <v>85.05808332263156</v>
      </c>
      <c r="Q293" s="77">
        <v>0</v>
      </c>
      <c r="R293" s="77">
        <v>134.490840296426</v>
      </c>
      <c r="S293" s="78">
        <v>0</v>
      </c>
      <c r="T293" s="78">
        <v>1.8E-3</v>
      </c>
      <c r="U293" s="78">
        <v>4.0000000000000002E-4</v>
      </c>
    </row>
    <row r="294" spans="2:21">
      <c r="B294" t="s">
        <v>1043</v>
      </c>
      <c r="C294" t="s">
        <v>1044</v>
      </c>
      <c r="D294" t="s">
        <v>123</v>
      </c>
      <c r="E294" t="s">
        <v>920</v>
      </c>
      <c r="F294" t="s">
        <v>1042</v>
      </c>
      <c r="G294" t="s">
        <v>1023</v>
      </c>
      <c r="H294" t="s">
        <v>936</v>
      </c>
      <c r="I294" t="s">
        <v>212</v>
      </c>
      <c r="J294"/>
      <c r="K294" s="77">
        <v>2.0699999999999998</v>
      </c>
      <c r="L294" t="s">
        <v>106</v>
      </c>
      <c r="M294" s="78">
        <v>7.0499999999999993E-2</v>
      </c>
      <c r="N294" s="78">
        <v>7.1300000000000002E-2</v>
      </c>
      <c r="O294" s="77">
        <v>16890.86</v>
      </c>
      <c r="P294" s="77">
        <v>101.35149995559729</v>
      </c>
      <c r="Q294" s="77">
        <v>0</v>
      </c>
      <c r="R294" s="77">
        <v>63.203864752256798</v>
      </c>
      <c r="S294" s="78">
        <v>0</v>
      </c>
      <c r="T294" s="78">
        <v>8.0000000000000004E-4</v>
      </c>
      <c r="U294" s="78">
        <v>2.0000000000000001E-4</v>
      </c>
    </row>
    <row r="295" spans="2:21">
      <c r="B295" t="s">
        <v>1045</v>
      </c>
      <c r="C295" t="s">
        <v>1046</v>
      </c>
      <c r="D295" t="s">
        <v>123</v>
      </c>
      <c r="E295" t="s">
        <v>920</v>
      </c>
      <c r="F295" t="s">
        <v>1047</v>
      </c>
      <c r="G295" t="s">
        <v>1048</v>
      </c>
      <c r="H295" t="s">
        <v>936</v>
      </c>
      <c r="I295" t="s">
        <v>212</v>
      </c>
      <c r="J295"/>
      <c r="K295" s="77">
        <v>5.35</v>
      </c>
      <c r="L295" t="s">
        <v>106</v>
      </c>
      <c r="M295" s="78">
        <v>0.04</v>
      </c>
      <c r="N295" s="78">
        <v>6.0600000000000001E-2</v>
      </c>
      <c r="O295" s="77">
        <v>46027.59</v>
      </c>
      <c r="P295" s="77">
        <v>91.297777676389316</v>
      </c>
      <c r="Q295" s="77">
        <v>0</v>
      </c>
      <c r="R295" s="77">
        <v>155.14583978129599</v>
      </c>
      <c r="S295" s="78">
        <v>1E-4</v>
      </c>
      <c r="T295" s="78">
        <v>2.0999999999999999E-3</v>
      </c>
      <c r="U295" s="78">
        <v>4.0000000000000002E-4</v>
      </c>
    </row>
    <row r="296" spans="2:21">
      <c r="B296" t="s">
        <v>1049</v>
      </c>
      <c r="C296" t="s">
        <v>1050</v>
      </c>
      <c r="D296" t="s">
        <v>123</v>
      </c>
      <c r="E296" t="s">
        <v>920</v>
      </c>
      <c r="F296" t="s">
        <v>1051</v>
      </c>
      <c r="G296" t="s">
        <v>943</v>
      </c>
      <c r="H296" t="s">
        <v>936</v>
      </c>
      <c r="I296" t="s">
        <v>323</v>
      </c>
      <c r="J296"/>
      <c r="K296" s="77">
        <v>3.54</v>
      </c>
      <c r="L296" t="s">
        <v>106</v>
      </c>
      <c r="M296" s="78">
        <v>5.5E-2</v>
      </c>
      <c r="N296" s="78">
        <v>0.09</v>
      </c>
      <c r="O296" s="77">
        <v>11823.6</v>
      </c>
      <c r="P296" s="77">
        <v>90.293555837477584</v>
      </c>
      <c r="Q296" s="77">
        <v>0</v>
      </c>
      <c r="R296" s="77">
        <v>39.415603220656003</v>
      </c>
      <c r="S296" s="78">
        <v>0</v>
      </c>
      <c r="T296" s="78">
        <v>5.0000000000000001E-4</v>
      </c>
      <c r="U296" s="78">
        <v>1E-4</v>
      </c>
    </row>
    <row r="297" spans="2:21">
      <c r="B297" t="s">
        <v>1052</v>
      </c>
      <c r="C297" t="s">
        <v>1053</v>
      </c>
      <c r="D297" t="s">
        <v>123</v>
      </c>
      <c r="E297" t="s">
        <v>920</v>
      </c>
      <c r="F297" t="s">
        <v>1051</v>
      </c>
      <c r="G297" t="s">
        <v>943</v>
      </c>
      <c r="H297" t="s">
        <v>936</v>
      </c>
      <c r="I297" t="s">
        <v>212</v>
      </c>
      <c r="J297"/>
      <c r="K297" s="77">
        <v>3.13</v>
      </c>
      <c r="L297" t="s">
        <v>106</v>
      </c>
      <c r="M297" s="78">
        <v>0.06</v>
      </c>
      <c r="N297" s="78">
        <v>8.4400000000000003E-2</v>
      </c>
      <c r="O297" s="77">
        <v>36332.239999999998</v>
      </c>
      <c r="P297" s="77">
        <v>94.656333259936332</v>
      </c>
      <c r="Q297" s="77">
        <v>0</v>
      </c>
      <c r="R297" s="77">
        <v>126.970708718838</v>
      </c>
      <c r="S297" s="78">
        <v>0</v>
      </c>
      <c r="T297" s="78">
        <v>1.6999999999999999E-3</v>
      </c>
      <c r="U297" s="78">
        <v>4.0000000000000002E-4</v>
      </c>
    </row>
    <row r="298" spans="2:21">
      <c r="B298" t="s">
        <v>1054</v>
      </c>
      <c r="C298" t="s">
        <v>1055</v>
      </c>
      <c r="D298" t="s">
        <v>123</v>
      </c>
      <c r="E298" t="s">
        <v>920</v>
      </c>
      <c r="F298" t="s">
        <v>1056</v>
      </c>
      <c r="G298" t="s">
        <v>1057</v>
      </c>
      <c r="H298" t="s">
        <v>936</v>
      </c>
      <c r="I298" t="s">
        <v>212</v>
      </c>
      <c r="J298"/>
      <c r="K298" s="77">
        <v>6.14</v>
      </c>
      <c r="L298" t="s">
        <v>110</v>
      </c>
      <c r="M298" s="78">
        <v>6.6299999999999998E-2</v>
      </c>
      <c r="N298" s="78">
        <v>6.5000000000000002E-2</v>
      </c>
      <c r="O298" s="77">
        <v>67563.44</v>
      </c>
      <c r="P298" s="77">
        <v>103.39571225739829</v>
      </c>
      <c r="Q298" s="77">
        <v>0</v>
      </c>
      <c r="R298" s="77">
        <v>281.76404723485399</v>
      </c>
      <c r="S298" s="78">
        <v>1E-4</v>
      </c>
      <c r="T298" s="78">
        <v>3.7000000000000002E-3</v>
      </c>
      <c r="U298" s="78">
        <v>8.0000000000000004E-4</v>
      </c>
    </row>
    <row r="299" spans="2:21">
      <c r="B299" t="s">
        <v>1058</v>
      </c>
      <c r="C299" t="s">
        <v>1059</v>
      </c>
      <c r="D299" t="s">
        <v>123</v>
      </c>
      <c r="E299" t="s">
        <v>920</v>
      </c>
      <c r="F299" t="s">
        <v>1060</v>
      </c>
      <c r="G299" t="s">
        <v>1061</v>
      </c>
      <c r="H299" t="s">
        <v>936</v>
      </c>
      <c r="I299" t="s">
        <v>323</v>
      </c>
      <c r="J299"/>
      <c r="K299" s="77">
        <v>5.87</v>
      </c>
      <c r="L299" t="s">
        <v>106</v>
      </c>
      <c r="M299" s="78">
        <v>3.2500000000000001E-2</v>
      </c>
      <c r="N299" s="78">
        <v>5.6599999999999998E-2</v>
      </c>
      <c r="O299" s="77">
        <v>33781.72</v>
      </c>
      <c r="P299" s="77">
        <v>87.885722299515507</v>
      </c>
      <c r="Q299" s="77">
        <v>0</v>
      </c>
      <c r="R299" s="77">
        <v>109.612927451622</v>
      </c>
      <c r="S299" s="78">
        <v>0</v>
      </c>
      <c r="T299" s="78">
        <v>1.5E-3</v>
      </c>
      <c r="U299" s="78">
        <v>2.9999999999999997E-4</v>
      </c>
    </row>
    <row r="300" spans="2:21">
      <c r="B300" t="s">
        <v>1062</v>
      </c>
      <c r="C300" t="s">
        <v>1063</v>
      </c>
      <c r="D300" t="s">
        <v>123</v>
      </c>
      <c r="E300" t="s">
        <v>920</v>
      </c>
      <c r="F300" t="s">
        <v>1064</v>
      </c>
      <c r="G300" t="s">
        <v>1023</v>
      </c>
      <c r="H300" t="s">
        <v>936</v>
      </c>
      <c r="I300" t="s">
        <v>323</v>
      </c>
      <c r="J300"/>
      <c r="K300" s="77">
        <v>1.55</v>
      </c>
      <c r="L300" t="s">
        <v>106</v>
      </c>
      <c r="M300" s="78">
        <v>4.2500000000000003E-2</v>
      </c>
      <c r="N300" s="78">
        <v>7.9200000000000007E-2</v>
      </c>
      <c r="O300" s="77">
        <v>37159.89</v>
      </c>
      <c r="P300" s="77">
        <v>96.124749873856075</v>
      </c>
      <c r="Q300" s="77">
        <v>0</v>
      </c>
      <c r="R300" s="77">
        <v>131.87769105830299</v>
      </c>
      <c r="S300" s="78">
        <v>1E-4</v>
      </c>
      <c r="T300" s="78">
        <v>1.6999999999999999E-3</v>
      </c>
      <c r="U300" s="78">
        <v>4.0000000000000002E-4</v>
      </c>
    </row>
    <row r="301" spans="2:21">
      <c r="B301" t="s">
        <v>1065</v>
      </c>
      <c r="C301" t="s">
        <v>1066</v>
      </c>
      <c r="D301" t="s">
        <v>123</v>
      </c>
      <c r="E301" t="s">
        <v>920</v>
      </c>
      <c r="F301" t="s">
        <v>1064</v>
      </c>
      <c r="G301" t="s">
        <v>1023</v>
      </c>
      <c r="H301" t="s">
        <v>936</v>
      </c>
      <c r="I301" t="s">
        <v>323</v>
      </c>
      <c r="J301"/>
      <c r="K301" s="77">
        <v>4.8099999999999996</v>
      </c>
      <c r="L301" t="s">
        <v>106</v>
      </c>
      <c r="M301" s="78">
        <v>3.1300000000000001E-2</v>
      </c>
      <c r="N301" s="78">
        <v>7.4800000000000005E-2</v>
      </c>
      <c r="O301" s="77">
        <v>16890.86</v>
      </c>
      <c r="P301" s="77">
        <v>81.962402911397049</v>
      </c>
      <c r="Q301" s="77">
        <v>0</v>
      </c>
      <c r="R301" s="77">
        <v>51.112619257252803</v>
      </c>
      <c r="S301" s="78">
        <v>0</v>
      </c>
      <c r="T301" s="78">
        <v>6.9999999999999999E-4</v>
      </c>
      <c r="U301" s="78">
        <v>1E-4</v>
      </c>
    </row>
    <row r="302" spans="2:21">
      <c r="B302" t="s">
        <v>1067</v>
      </c>
      <c r="C302" t="s">
        <v>1068</v>
      </c>
      <c r="D302" t="s">
        <v>123</v>
      </c>
      <c r="E302" t="s">
        <v>920</v>
      </c>
      <c r="F302" t="s">
        <v>1069</v>
      </c>
      <c r="G302" t="s">
        <v>1030</v>
      </c>
      <c r="H302" t="s">
        <v>936</v>
      </c>
      <c r="I302" t="s">
        <v>323</v>
      </c>
      <c r="J302"/>
      <c r="K302" s="77">
        <v>6.93</v>
      </c>
      <c r="L302" t="s">
        <v>106</v>
      </c>
      <c r="M302" s="78">
        <v>6.4000000000000001E-2</v>
      </c>
      <c r="N302" s="78">
        <v>6.2300000000000001E-2</v>
      </c>
      <c r="O302" s="77">
        <v>21958.12</v>
      </c>
      <c r="P302" s="77">
        <v>103.98499978140205</v>
      </c>
      <c r="Q302" s="77">
        <v>0</v>
      </c>
      <c r="R302" s="77">
        <v>84.299993617528003</v>
      </c>
      <c r="S302" s="78">
        <v>0</v>
      </c>
      <c r="T302" s="78">
        <v>1.1000000000000001E-3</v>
      </c>
      <c r="U302" s="78">
        <v>2.0000000000000001E-4</v>
      </c>
    </row>
    <row r="303" spans="2:21">
      <c r="B303" t="s">
        <v>1070</v>
      </c>
      <c r="C303" t="s">
        <v>1071</v>
      </c>
      <c r="D303" t="s">
        <v>123</v>
      </c>
      <c r="E303" t="s">
        <v>920</v>
      </c>
      <c r="F303" t="s">
        <v>1072</v>
      </c>
      <c r="G303" t="s">
        <v>1030</v>
      </c>
      <c r="H303" t="s">
        <v>936</v>
      </c>
      <c r="I303" t="s">
        <v>212</v>
      </c>
      <c r="J303"/>
      <c r="K303" s="77">
        <v>4.5</v>
      </c>
      <c r="L303" t="s">
        <v>110</v>
      </c>
      <c r="M303" s="78">
        <v>4.8800000000000003E-2</v>
      </c>
      <c r="N303" s="78">
        <v>5.5500000000000001E-2</v>
      </c>
      <c r="O303" s="77">
        <v>46280.959999999999</v>
      </c>
      <c r="P303" s="77">
        <v>98.819620913654077</v>
      </c>
      <c r="Q303" s="77">
        <v>0</v>
      </c>
      <c r="R303" s="77">
        <v>184.466214860988</v>
      </c>
      <c r="S303" s="78">
        <v>0</v>
      </c>
      <c r="T303" s="78">
        <v>2.3999999999999998E-3</v>
      </c>
      <c r="U303" s="78">
        <v>5.0000000000000001E-4</v>
      </c>
    </row>
    <row r="304" spans="2:21">
      <c r="B304" t="s">
        <v>1073</v>
      </c>
      <c r="C304" t="s">
        <v>1074</v>
      </c>
      <c r="D304" t="s">
        <v>123</v>
      </c>
      <c r="E304" t="s">
        <v>920</v>
      </c>
      <c r="F304" t="s">
        <v>1075</v>
      </c>
      <c r="G304" t="s">
        <v>1048</v>
      </c>
      <c r="H304" t="s">
        <v>936</v>
      </c>
      <c r="I304" t="s">
        <v>212</v>
      </c>
      <c r="J304"/>
      <c r="K304" s="77">
        <v>7.31</v>
      </c>
      <c r="L304" t="s">
        <v>106</v>
      </c>
      <c r="M304" s="78">
        <v>5.8999999999999997E-2</v>
      </c>
      <c r="N304" s="78">
        <v>6.1899999999999997E-2</v>
      </c>
      <c r="O304" s="77">
        <v>47294.41</v>
      </c>
      <c r="P304" s="77">
        <v>99.720722296990161</v>
      </c>
      <c r="Q304" s="77">
        <v>0</v>
      </c>
      <c r="R304" s="77">
        <v>174.12331223690501</v>
      </c>
      <c r="S304" s="78">
        <v>1E-4</v>
      </c>
      <c r="T304" s="78">
        <v>2.3E-3</v>
      </c>
      <c r="U304" s="78">
        <v>5.0000000000000001E-4</v>
      </c>
    </row>
    <row r="305" spans="2:21">
      <c r="B305" t="s">
        <v>1076</v>
      </c>
      <c r="C305" t="s">
        <v>1077</v>
      </c>
      <c r="D305" t="s">
        <v>123</v>
      </c>
      <c r="E305" t="s">
        <v>920</v>
      </c>
      <c r="F305" t="s">
        <v>1078</v>
      </c>
      <c r="G305" t="s">
        <v>1079</v>
      </c>
      <c r="H305" t="s">
        <v>936</v>
      </c>
      <c r="I305" t="s">
        <v>212</v>
      </c>
      <c r="J305"/>
      <c r="K305" s="77">
        <v>7.11</v>
      </c>
      <c r="L305" t="s">
        <v>106</v>
      </c>
      <c r="M305" s="78">
        <v>3.15E-2</v>
      </c>
      <c r="N305" s="78">
        <v>7.2099999999999997E-2</v>
      </c>
      <c r="O305" s="77">
        <v>33781.72</v>
      </c>
      <c r="P305" s="77">
        <v>75.210499890473315</v>
      </c>
      <c r="Q305" s="77">
        <v>0</v>
      </c>
      <c r="R305" s="77">
        <v>93.804122585451196</v>
      </c>
      <c r="S305" s="78">
        <v>1E-4</v>
      </c>
      <c r="T305" s="78">
        <v>1.1999999999999999E-3</v>
      </c>
      <c r="U305" s="78">
        <v>2.9999999999999997E-4</v>
      </c>
    </row>
    <row r="306" spans="2:21">
      <c r="B306" t="s">
        <v>1080</v>
      </c>
      <c r="C306" t="s">
        <v>1081</v>
      </c>
      <c r="D306" t="s">
        <v>123</v>
      </c>
      <c r="E306" t="s">
        <v>920</v>
      </c>
      <c r="F306" t="s">
        <v>1082</v>
      </c>
      <c r="G306" t="s">
        <v>1083</v>
      </c>
      <c r="H306" t="s">
        <v>936</v>
      </c>
      <c r="I306" t="s">
        <v>212</v>
      </c>
      <c r="J306"/>
      <c r="K306" s="77">
        <v>7.37</v>
      </c>
      <c r="L306" t="s">
        <v>106</v>
      </c>
      <c r="M306" s="78">
        <v>6.25E-2</v>
      </c>
      <c r="N306" s="78">
        <v>6.2700000000000006E-2</v>
      </c>
      <c r="O306" s="77">
        <v>42227.15</v>
      </c>
      <c r="P306" s="77">
        <v>100.1486389242466</v>
      </c>
      <c r="Q306" s="77">
        <v>0</v>
      </c>
      <c r="R306" s="77">
        <v>156.13436980369801</v>
      </c>
      <c r="S306" s="78">
        <v>1E-4</v>
      </c>
      <c r="T306" s="78">
        <v>2.0999999999999999E-3</v>
      </c>
      <c r="U306" s="78">
        <v>5.0000000000000001E-4</v>
      </c>
    </row>
    <row r="307" spans="2:21">
      <c r="B307" t="s">
        <v>1084</v>
      </c>
      <c r="C307" t="s">
        <v>1085</v>
      </c>
      <c r="D307" t="s">
        <v>123</v>
      </c>
      <c r="E307" t="s">
        <v>920</v>
      </c>
      <c r="F307" t="s">
        <v>1086</v>
      </c>
      <c r="G307" t="s">
        <v>1016</v>
      </c>
      <c r="H307" t="s">
        <v>936</v>
      </c>
      <c r="I307" t="s">
        <v>212</v>
      </c>
      <c r="J307"/>
      <c r="K307" s="77">
        <v>7.09</v>
      </c>
      <c r="L307" t="s">
        <v>106</v>
      </c>
      <c r="M307" s="78">
        <v>5.6000000000000001E-2</v>
      </c>
      <c r="N307" s="78">
        <v>5.7599999999999998E-2</v>
      </c>
      <c r="O307" s="77">
        <v>12668.15</v>
      </c>
      <c r="P307" s="77">
        <v>99.018555309970282</v>
      </c>
      <c r="Q307" s="77">
        <v>0</v>
      </c>
      <c r="R307" s="77">
        <v>46.311780170734004</v>
      </c>
      <c r="S307" s="78">
        <v>0</v>
      </c>
      <c r="T307" s="78">
        <v>5.9999999999999995E-4</v>
      </c>
      <c r="U307" s="78">
        <v>1E-4</v>
      </c>
    </row>
    <row r="308" spans="2:21">
      <c r="B308" t="s">
        <v>1087</v>
      </c>
      <c r="C308" t="s">
        <v>1088</v>
      </c>
      <c r="D308" t="s">
        <v>123</v>
      </c>
      <c r="E308" t="s">
        <v>920</v>
      </c>
      <c r="F308" t="s">
        <v>1089</v>
      </c>
      <c r="G308" t="s">
        <v>1005</v>
      </c>
      <c r="H308" t="s">
        <v>936</v>
      </c>
      <c r="I308" t="s">
        <v>323</v>
      </c>
      <c r="J308"/>
      <c r="K308" s="77">
        <v>4.5199999999999996</v>
      </c>
      <c r="L308" t="s">
        <v>106</v>
      </c>
      <c r="M308" s="78">
        <v>4.4999999999999998E-2</v>
      </c>
      <c r="N308" s="78">
        <v>6.3100000000000003E-2</v>
      </c>
      <c r="O308" s="77">
        <v>67828.63</v>
      </c>
      <c r="P308" s="77">
        <v>93.592000070029343</v>
      </c>
      <c r="Q308" s="77">
        <v>0</v>
      </c>
      <c r="R308" s="77">
        <v>234.37617694577301</v>
      </c>
      <c r="S308" s="78">
        <v>1E-4</v>
      </c>
      <c r="T308" s="78">
        <v>3.0999999999999999E-3</v>
      </c>
      <c r="U308" s="78">
        <v>6.9999999999999999E-4</v>
      </c>
    </row>
    <row r="309" spans="2:21">
      <c r="B309" t="s">
        <v>1090</v>
      </c>
      <c r="C309" t="s">
        <v>1091</v>
      </c>
      <c r="D309" t="s">
        <v>123</v>
      </c>
      <c r="E309" t="s">
        <v>920</v>
      </c>
      <c r="F309" t="s">
        <v>1092</v>
      </c>
      <c r="G309" t="s">
        <v>943</v>
      </c>
      <c r="H309" t="s">
        <v>936</v>
      </c>
      <c r="I309" t="s">
        <v>212</v>
      </c>
      <c r="J309"/>
      <c r="K309" s="77">
        <v>7.05</v>
      </c>
      <c r="L309" t="s">
        <v>106</v>
      </c>
      <c r="M309" s="78">
        <v>0.04</v>
      </c>
      <c r="N309" s="78">
        <v>6.08E-2</v>
      </c>
      <c r="O309" s="77">
        <v>25336.29</v>
      </c>
      <c r="P309" s="77">
        <v>87.919222195909498</v>
      </c>
      <c r="Q309" s="77">
        <v>0</v>
      </c>
      <c r="R309" s="77">
        <v>82.241031921999607</v>
      </c>
      <c r="S309" s="78">
        <v>0</v>
      </c>
      <c r="T309" s="78">
        <v>1.1000000000000001E-3</v>
      </c>
      <c r="U309" s="78">
        <v>2.0000000000000001E-4</v>
      </c>
    </row>
    <row r="310" spans="2:21">
      <c r="B310" t="s">
        <v>1093</v>
      </c>
      <c r="C310" t="s">
        <v>1094</v>
      </c>
      <c r="D310" t="s">
        <v>123</v>
      </c>
      <c r="E310" t="s">
        <v>920</v>
      </c>
      <c r="F310" t="s">
        <v>1092</v>
      </c>
      <c r="G310" t="s">
        <v>943</v>
      </c>
      <c r="H310" t="s">
        <v>936</v>
      </c>
      <c r="I310" t="s">
        <v>212</v>
      </c>
      <c r="J310"/>
      <c r="K310" s="77">
        <v>3.1</v>
      </c>
      <c r="L310" t="s">
        <v>106</v>
      </c>
      <c r="M310" s="78">
        <v>6.88E-2</v>
      </c>
      <c r="N310" s="78">
        <v>6.2899999999999998E-2</v>
      </c>
      <c r="O310" s="77">
        <v>42227.15</v>
      </c>
      <c r="P310" s="77">
        <v>104.72894449542534</v>
      </c>
      <c r="Q310" s="77">
        <v>0</v>
      </c>
      <c r="R310" s="77">
        <v>163.27518700846599</v>
      </c>
      <c r="S310" s="78">
        <v>1E-4</v>
      </c>
      <c r="T310" s="78">
        <v>2.2000000000000001E-3</v>
      </c>
      <c r="U310" s="78">
        <v>5.0000000000000001E-4</v>
      </c>
    </row>
    <row r="311" spans="2:21">
      <c r="B311" t="s">
        <v>1095</v>
      </c>
      <c r="C311" t="s">
        <v>1096</v>
      </c>
      <c r="D311" t="s">
        <v>123</v>
      </c>
      <c r="E311" t="s">
        <v>920</v>
      </c>
      <c r="F311" t="s">
        <v>1097</v>
      </c>
      <c r="G311" t="s">
        <v>971</v>
      </c>
      <c r="H311" t="s">
        <v>936</v>
      </c>
      <c r="I311" t="s">
        <v>212</v>
      </c>
      <c r="J311"/>
      <c r="K311" s="77">
        <v>4</v>
      </c>
      <c r="L311" t="s">
        <v>113</v>
      </c>
      <c r="M311" s="78">
        <v>7.4200000000000002E-2</v>
      </c>
      <c r="N311" s="78">
        <v>8.1799999999999998E-2</v>
      </c>
      <c r="O311" s="77">
        <v>57428.92</v>
      </c>
      <c r="P311" s="77">
        <v>97.367309676030828</v>
      </c>
      <c r="Q311" s="77">
        <v>0</v>
      </c>
      <c r="R311" s="77">
        <v>261.22742264504598</v>
      </c>
      <c r="S311" s="78">
        <v>1E-4</v>
      </c>
      <c r="T311" s="78">
        <v>3.5000000000000001E-3</v>
      </c>
      <c r="U311" s="78">
        <v>8.0000000000000004E-4</v>
      </c>
    </row>
    <row r="312" spans="2:21">
      <c r="B312" t="s">
        <v>1098</v>
      </c>
      <c r="C312" t="s">
        <v>1099</v>
      </c>
      <c r="D312" t="s">
        <v>123</v>
      </c>
      <c r="E312" t="s">
        <v>920</v>
      </c>
      <c r="F312" t="s">
        <v>1100</v>
      </c>
      <c r="G312" t="s">
        <v>979</v>
      </c>
      <c r="H312" t="s">
        <v>1101</v>
      </c>
      <c r="I312" t="s">
        <v>923</v>
      </c>
      <c r="J312"/>
      <c r="K312" s="77">
        <v>3.27</v>
      </c>
      <c r="L312" t="s">
        <v>106</v>
      </c>
      <c r="M312" s="78">
        <v>4.7E-2</v>
      </c>
      <c r="N312" s="78">
        <v>7.6999999999999999E-2</v>
      </c>
      <c r="O312" s="77">
        <v>32092.63</v>
      </c>
      <c r="P312" s="77">
        <v>92.415833238036271</v>
      </c>
      <c r="Q312" s="77">
        <v>0</v>
      </c>
      <c r="R312" s="77">
        <v>109.49981489187</v>
      </c>
      <c r="S312" s="78">
        <v>1E-4</v>
      </c>
      <c r="T312" s="78">
        <v>1.4E-3</v>
      </c>
      <c r="U312" s="78">
        <v>2.9999999999999997E-4</v>
      </c>
    </row>
    <row r="313" spans="2:21">
      <c r="B313" t="s">
        <v>1102</v>
      </c>
      <c r="C313" t="s">
        <v>1103</v>
      </c>
      <c r="D313" t="s">
        <v>123</v>
      </c>
      <c r="E313" t="s">
        <v>920</v>
      </c>
      <c r="F313" t="s">
        <v>1104</v>
      </c>
      <c r="G313" t="s">
        <v>1023</v>
      </c>
      <c r="H313" t="s">
        <v>936</v>
      </c>
      <c r="I313" t="s">
        <v>212</v>
      </c>
      <c r="J313"/>
      <c r="K313" s="77">
        <v>1.96</v>
      </c>
      <c r="L313" t="s">
        <v>106</v>
      </c>
      <c r="M313" s="78">
        <v>3.7499999999999999E-2</v>
      </c>
      <c r="N313" s="78">
        <v>7.6399999999999996E-2</v>
      </c>
      <c r="O313" s="77">
        <v>10134.52</v>
      </c>
      <c r="P313" s="77">
        <v>94.228416378871415</v>
      </c>
      <c r="Q313" s="77">
        <v>0</v>
      </c>
      <c r="R313" s="77">
        <v>35.257114721691202</v>
      </c>
      <c r="S313" s="78">
        <v>0</v>
      </c>
      <c r="T313" s="78">
        <v>5.0000000000000001E-4</v>
      </c>
      <c r="U313" s="78">
        <v>1E-4</v>
      </c>
    </row>
    <row r="314" spans="2:21">
      <c r="B314" t="s">
        <v>1105</v>
      </c>
      <c r="C314" t="s">
        <v>1106</v>
      </c>
      <c r="D314" t="s">
        <v>123</v>
      </c>
      <c r="E314" t="s">
        <v>920</v>
      </c>
      <c r="F314" t="s">
        <v>1104</v>
      </c>
      <c r="G314" t="s">
        <v>1023</v>
      </c>
      <c r="H314" t="s">
        <v>936</v>
      </c>
      <c r="I314" t="s">
        <v>212</v>
      </c>
      <c r="J314"/>
      <c r="K314" s="77">
        <v>4.17</v>
      </c>
      <c r="L314" t="s">
        <v>106</v>
      </c>
      <c r="M314" s="78">
        <v>7.9500000000000001E-2</v>
      </c>
      <c r="N314" s="78">
        <v>7.9799999999999996E-2</v>
      </c>
      <c r="O314" s="77">
        <v>15201.77</v>
      </c>
      <c r="P314" s="77">
        <v>100.05349297154213</v>
      </c>
      <c r="Q314" s="77">
        <v>0</v>
      </c>
      <c r="R314" s="77">
        <v>56.154957735422002</v>
      </c>
      <c r="S314" s="78">
        <v>0</v>
      </c>
      <c r="T314" s="78">
        <v>6.9999999999999999E-4</v>
      </c>
      <c r="U314" s="78">
        <v>2.0000000000000001E-4</v>
      </c>
    </row>
    <row r="315" spans="2:21">
      <c r="B315" t="s">
        <v>1107</v>
      </c>
      <c r="C315" t="s">
        <v>1108</v>
      </c>
      <c r="D315" t="s">
        <v>123</v>
      </c>
      <c r="E315" t="s">
        <v>920</v>
      </c>
      <c r="F315" t="s">
        <v>1109</v>
      </c>
      <c r="G315" t="s">
        <v>971</v>
      </c>
      <c r="H315" t="s">
        <v>1101</v>
      </c>
      <c r="I315" t="s">
        <v>923</v>
      </c>
      <c r="J315"/>
      <c r="K315" s="77">
        <v>3.54</v>
      </c>
      <c r="L315" t="s">
        <v>106</v>
      </c>
      <c r="M315" s="78">
        <v>6.88E-2</v>
      </c>
      <c r="N315" s="78">
        <v>8.5800000000000001E-2</v>
      </c>
      <c r="O315" s="77">
        <v>35132.99</v>
      </c>
      <c r="P315" s="77">
        <v>97.28724669377668</v>
      </c>
      <c r="Q315" s="77">
        <v>0</v>
      </c>
      <c r="R315" s="77">
        <v>126.192259663922</v>
      </c>
      <c r="S315" s="78">
        <v>1E-4</v>
      </c>
      <c r="T315" s="78">
        <v>1.6999999999999999E-3</v>
      </c>
      <c r="U315" s="78">
        <v>4.0000000000000002E-4</v>
      </c>
    </row>
    <row r="316" spans="2:21">
      <c r="B316" t="s">
        <v>1110</v>
      </c>
      <c r="C316" t="s">
        <v>1111</v>
      </c>
      <c r="D316" t="s">
        <v>123</v>
      </c>
      <c r="E316" t="s">
        <v>920</v>
      </c>
      <c r="F316" t="s">
        <v>1112</v>
      </c>
      <c r="G316" t="s">
        <v>956</v>
      </c>
      <c r="H316" t="s">
        <v>936</v>
      </c>
      <c r="I316" t="s">
        <v>323</v>
      </c>
      <c r="J316"/>
      <c r="K316" s="77">
        <v>1.95</v>
      </c>
      <c r="L316" t="s">
        <v>106</v>
      </c>
      <c r="M316" s="78">
        <v>5.7500000000000002E-2</v>
      </c>
      <c r="N316" s="78">
        <v>7.5700000000000003E-2</v>
      </c>
      <c r="O316" s="77">
        <v>14315</v>
      </c>
      <c r="P316" s="77">
        <v>101.11927768075445</v>
      </c>
      <c r="Q316" s="77">
        <v>0</v>
      </c>
      <c r="R316" s="77">
        <v>53.442529223199998</v>
      </c>
      <c r="S316" s="78">
        <v>0</v>
      </c>
      <c r="T316" s="78">
        <v>6.9999999999999999E-4</v>
      </c>
      <c r="U316" s="78">
        <v>2.0000000000000001E-4</v>
      </c>
    </row>
    <row r="317" spans="2:21">
      <c r="B317" t="s">
        <v>1113</v>
      </c>
      <c r="C317" t="s">
        <v>1114</v>
      </c>
      <c r="D317" t="s">
        <v>123</v>
      </c>
      <c r="E317" t="s">
        <v>920</v>
      </c>
      <c r="F317" t="s">
        <v>1115</v>
      </c>
      <c r="G317" t="s">
        <v>1057</v>
      </c>
      <c r="H317" t="s">
        <v>936</v>
      </c>
      <c r="I317" t="s">
        <v>212</v>
      </c>
      <c r="J317"/>
      <c r="K317" s="77">
        <v>4.2</v>
      </c>
      <c r="L317" t="s">
        <v>110</v>
      </c>
      <c r="M317" s="78">
        <v>0.04</v>
      </c>
      <c r="N317" s="78">
        <v>6.0199999999999997E-2</v>
      </c>
      <c r="O317" s="77">
        <v>40538.06</v>
      </c>
      <c r="P317" s="77">
        <v>92.536555643264478</v>
      </c>
      <c r="Q317" s="77">
        <v>0</v>
      </c>
      <c r="R317" s="77">
        <v>151.30301611098301</v>
      </c>
      <c r="S317" s="78">
        <v>0</v>
      </c>
      <c r="T317" s="78">
        <v>2E-3</v>
      </c>
      <c r="U317" s="78">
        <v>4.0000000000000002E-4</v>
      </c>
    </row>
    <row r="318" spans="2:21">
      <c r="B318" t="s">
        <v>1116</v>
      </c>
      <c r="C318" t="s">
        <v>1117</v>
      </c>
      <c r="D318" t="s">
        <v>123</v>
      </c>
      <c r="E318" t="s">
        <v>920</v>
      </c>
      <c r="F318" t="s">
        <v>1118</v>
      </c>
      <c r="G318" t="s">
        <v>1119</v>
      </c>
      <c r="H318" t="s">
        <v>936</v>
      </c>
      <c r="I318" t="s">
        <v>212</v>
      </c>
      <c r="J318"/>
      <c r="K318" s="77">
        <v>4</v>
      </c>
      <c r="L318" t="s">
        <v>110</v>
      </c>
      <c r="M318" s="78">
        <v>4.6300000000000001E-2</v>
      </c>
      <c r="N318" s="78">
        <v>5.3800000000000001E-2</v>
      </c>
      <c r="O318" s="77">
        <v>34626.26</v>
      </c>
      <c r="P318" s="77">
        <v>100.13852779422302</v>
      </c>
      <c r="Q318" s="77">
        <v>0</v>
      </c>
      <c r="R318" s="77">
        <v>139.85502715840599</v>
      </c>
      <c r="S318" s="78">
        <v>1E-4</v>
      </c>
      <c r="T318" s="78">
        <v>1.9E-3</v>
      </c>
      <c r="U318" s="78">
        <v>4.0000000000000002E-4</v>
      </c>
    </row>
    <row r="319" spans="2:21">
      <c r="B319" t="s">
        <v>1120</v>
      </c>
      <c r="C319" t="s">
        <v>1121</v>
      </c>
      <c r="D319" t="s">
        <v>123</v>
      </c>
      <c r="E319" t="s">
        <v>920</v>
      </c>
      <c r="F319" t="s">
        <v>1122</v>
      </c>
      <c r="G319" t="s">
        <v>943</v>
      </c>
      <c r="H319" t="s">
        <v>936</v>
      </c>
      <c r="I319" t="s">
        <v>212</v>
      </c>
      <c r="J319"/>
      <c r="K319" s="77">
        <v>3.33</v>
      </c>
      <c r="L319" t="s">
        <v>106</v>
      </c>
      <c r="M319" s="78">
        <v>5.2999999999999999E-2</v>
      </c>
      <c r="N319" s="78">
        <v>9.1800000000000007E-2</v>
      </c>
      <c r="O319" s="77">
        <v>48899.040000000001</v>
      </c>
      <c r="P319" s="77">
        <v>88.761111040216747</v>
      </c>
      <c r="Q319" s="77">
        <v>0</v>
      </c>
      <c r="R319" s="77">
        <v>160.24509876086401</v>
      </c>
      <c r="S319" s="78">
        <v>0</v>
      </c>
      <c r="T319" s="78">
        <v>2.0999999999999999E-3</v>
      </c>
      <c r="U319" s="78">
        <v>5.0000000000000001E-4</v>
      </c>
    </row>
    <row r="320" spans="2:21">
      <c r="B320" t="s">
        <v>1123</v>
      </c>
      <c r="C320" t="s">
        <v>1124</v>
      </c>
      <c r="D320" t="s">
        <v>123</v>
      </c>
      <c r="E320" t="s">
        <v>920</v>
      </c>
      <c r="F320" t="s">
        <v>1125</v>
      </c>
      <c r="G320" t="s">
        <v>1030</v>
      </c>
      <c r="H320" t="s">
        <v>936</v>
      </c>
      <c r="I320" t="s">
        <v>212</v>
      </c>
      <c r="J320"/>
      <c r="K320" s="77">
        <v>4.54</v>
      </c>
      <c r="L320" t="s">
        <v>110</v>
      </c>
      <c r="M320" s="78">
        <v>4.6300000000000001E-2</v>
      </c>
      <c r="N320" s="78">
        <v>7.0099999999999996E-2</v>
      </c>
      <c r="O320" s="77">
        <v>32261.54</v>
      </c>
      <c r="P320" s="77">
        <v>89.884541557532927</v>
      </c>
      <c r="Q320" s="77">
        <v>0</v>
      </c>
      <c r="R320" s="77">
        <v>116.961087100369</v>
      </c>
      <c r="S320" s="78">
        <v>0</v>
      </c>
      <c r="T320" s="78">
        <v>1.5E-3</v>
      </c>
      <c r="U320" s="78">
        <v>2.9999999999999997E-4</v>
      </c>
    </row>
    <row r="321" spans="2:21">
      <c r="B321" t="s">
        <v>1126</v>
      </c>
      <c r="C321" t="s">
        <v>1127</v>
      </c>
      <c r="D321" t="s">
        <v>123</v>
      </c>
      <c r="E321" t="s">
        <v>920</v>
      </c>
      <c r="F321" t="s">
        <v>1128</v>
      </c>
      <c r="G321" t="s">
        <v>1129</v>
      </c>
      <c r="H321" t="s">
        <v>936</v>
      </c>
      <c r="I321" t="s">
        <v>212</v>
      </c>
      <c r="J321"/>
      <c r="K321" s="77">
        <v>7.15</v>
      </c>
      <c r="L321" t="s">
        <v>106</v>
      </c>
      <c r="M321" s="78">
        <v>4.2799999999999998E-2</v>
      </c>
      <c r="N321" s="78">
        <v>6.0600000000000001E-2</v>
      </c>
      <c r="O321" s="77">
        <v>67563.44</v>
      </c>
      <c r="P321" s="77">
        <v>89.113668520134638</v>
      </c>
      <c r="Q321" s="77">
        <v>0</v>
      </c>
      <c r="R321" s="77">
        <v>222.288895781181</v>
      </c>
      <c r="S321" s="78">
        <v>0</v>
      </c>
      <c r="T321" s="78">
        <v>2.8999999999999998E-3</v>
      </c>
      <c r="U321" s="78">
        <v>5.9999999999999995E-4</v>
      </c>
    </row>
    <row r="322" spans="2:21">
      <c r="B322" t="s">
        <v>1130</v>
      </c>
      <c r="C322" t="s">
        <v>1131</v>
      </c>
      <c r="D322" t="s">
        <v>123</v>
      </c>
      <c r="E322" t="s">
        <v>920</v>
      </c>
      <c r="F322" t="s">
        <v>1132</v>
      </c>
      <c r="G322" t="s">
        <v>1005</v>
      </c>
      <c r="H322" t="s">
        <v>1133</v>
      </c>
      <c r="I322" t="s">
        <v>212</v>
      </c>
      <c r="J322"/>
      <c r="K322" s="77">
        <v>1.86</v>
      </c>
      <c r="L322" t="s">
        <v>106</v>
      </c>
      <c r="M322" s="78">
        <v>6.5000000000000002E-2</v>
      </c>
      <c r="N322" s="78">
        <v>8.2900000000000001E-2</v>
      </c>
      <c r="O322" s="77">
        <v>16890.86</v>
      </c>
      <c r="P322" s="77">
        <v>96.51177753767422</v>
      </c>
      <c r="Q322" s="77">
        <v>0</v>
      </c>
      <c r="R322" s="77">
        <v>60.185762787560797</v>
      </c>
      <c r="S322" s="78">
        <v>0</v>
      </c>
      <c r="T322" s="78">
        <v>8.0000000000000004E-4</v>
      </c>
      <c r="U322" s="78">
        <v>2.0000000000000001E-4</v>
      </c>
    </row>
    <row r="323" spans="2:21">
      <c r="B323" t="s">
        <v>1134</v>
      </c>
      <c r="C323" t="s">
        <v>1135</v>
      </c>
      <c r="D323" t="s">
        <v>123</v>
      </c>
      <c r="E323" t="s">
        <v>920</v>
      </c>
      <c r="F323" t="s">
        <v>1136</v>
      </c>
      <c r="G323" t="s">
        <v>1057</v>
      </c>
      <c r="H323" t="s">
        <v>1133</v>
      </c>
      <c r="I323" t="s">
        <v>212</v>
      </c>
      <c r="J323"/>
      <c r="K323" s="77">
        <v>4.49</v>
      </c>
      <c r="L323" t="s">
        <v>106</v>
      </c>
      <c r="M323" s="78">
        <v>4.1300000000000003E-2</v>
      </c>
      <c r="N323" s="78">
        <v>6.7500000000000004E-2</v>
      </c>
      <c r="O323" s="77">
        <v>60469.279999999999</v>
      </c>
      <c r="P323" s="77">
        <v>88.65841666115432</v>
      </c>
      <c r="Q323" s="77">
        <v>0</v>
      </c>
      <c r="R323" s="77">
        <v>197.932204143565</v>
      </c>
      <c r="S323" s="78">
        <v>2.0000000000000001E-4</v>
      </c>
      <c r="T323" s="78">
        <v>2.5999999999999999E-3</v>
      </c>
      <c r="U323" s="78">
        <v>5.9999999999999995E-4</v>
      </c>
    </row>
    <row r="324" spans="2:21">
      <c r="B324" t="s">
        <v>1137</v>
      </c>
      <c r="C324" t="s">
        <v>1138</v>
      </c>
      <c r="D324" t="s">
        <v>123</v>
      </c>
      <c r="E324" t="s">
        <v>920</v>
      </c>
      <c r="F324" t="s">
        <v>1139</v>
      </c>
      <c r="G324" t="s">
        <v>1140</v>
      </c>
      <c r="H324" t="s">
        <v>1133</v>
      </c>
      <c r="I324" t="s">
        <v>212</v>
      </c>
      <c r="J324"/>
      <c r="K324" s="77">
        <v>4.04</v>
      </c>
      <c r="L324" t="s">
        <v>110</v>
      </c>
      <c r="M324" s="78">
        <v>3.1300000000000001E-2</v>
      </c>
      <c r="N324" s="78">
        <v>6.6799999999999998E-2</v>
      </c>
      <c r="O324" s="77">
        <v>50672.58</v>
      </c>
      <c r="P324" s="77">
        <v>88.323616372799478</v>
      </c>
      <c r="Q324" s="77">
        <v>0</v>
      </c>
      <c r="R324" s="77">
        <v>180.51826622412401</v>
      </c>
      <c r="S324" s="78">
        <v>1E-4</v>
      </c>
      <c r="T324" s="78">
        <v>2.3999999999999998E-3</v>
      </c>
      <c r="U324" s="78">
        <v>5.0000000000000001E-4</v>
      </c>
    </row>
    <row r="325" spans="2:21">
      <c r="B325" t="s">
        <v>1141</v>
      </c>
      <c r="C325" t="s">
        <v>1142</v>
      </c>
      <c r="D325" t="s">
        <v>123</v>
      </c>
      <c r="E325" t="s">
        <v>920</v>
      </c>
      <c r="F325" t="s">
        <v>1143</v>
      </c>
      <c r="G325" t="s">
        <v>971</v>
      </c>
      <c r="H325" t="s">
        <v>1144</v>
      </c>
      <c r="I325" t="s">
        <v>923</v>
      </c>
      <c r="J325"/>
      <c r="K325" s="77">
        <v>5.25</v>
      </c>
      <c r="L325" t="s">
        <v>110</v>
      </c>
      <c r="M325" s="78">
        <v>6.88E-2</v>
      </c>
      <c r="N325" s="78">
        <v>7.7299999999999994E-2</v>
      </c>
      <c r="O325" s="77">
        <v>29727.91</v>
      </c>
      <c r="P325" s="77">
        <v>97.420424769853923</v>
      </c>
      <c r="Q325" s="77">
        <v>0</v>
      </c>
      <c r="R325" s="77">
        <v>116.811524065786</v>
      </c>
      <c r="S325" s="78">
        <v>0</v>
      </c>
      <c r="T325" s="78">
        <v>1.5E-3</v>
      </c>
      <c r="U325" s="78">
        <v>2.9999999999999997E-4</v>
      </c>
    </row>
    <row r="326" spans="2:21">
      <c r="B326" t="s">
        <v>1145</v>
      </c>
      <c r="C326" t="s">
        <v>1146</v>
      </c>
      <c r="D326" t="s">
        <v>123</v>
      </c>
      <c r="E326" t="s">
        <v>920</v>
      </c>
      <c r="F326" t="s">
        <v>1147</v>
      </c>
      <c r="G326" t="s">
        <v>971</v>
      </c>
      <c r="H326" t="s">
        <v>1144</v>
      </c>
      <c r="I326" t="s">
        <v>923</v>
      </c>
      <c r="J326"/>
      <c r="K326" s="77">
        <v>4.82</v>
      </c>
      <c r="L326" t="s">
        <v>106</v>
      </c>
      <c r="M326" s="78">
        <v>7.7499999999999999E-2</v>
      </c>
      <c r="N326" s="78">
        <v>8.5400000000000004E-2</v>
      </c>
      <c r="O326" s="77">
        <v>34874.559999999998</v>
      </c>
      <c r="P326" s="77">
        <v>98.615194546396836</v>
      </c>
      <c r="Q326" s="77">
        <v>0</v>
      </c>
      <c r="R326" s="77">
        <v>126.97384328590999</v>
      </c>
      <c r="S326" s="78">
        <v>0</v>
      </c>
      <c r="T326" s="78">
        <v>1.6999999999999999E-3</v>
      </c>
      <c r="U326" s="78">
        <v>4.0000000000000002E-4</v>
      </c>
    </row>
    <row r="327" spans="2:21">
      <c r="B327" t="s">
        <v>1148</v>
      </c>
      <c r="C327" t="s">
        <v>1149</v>
      </c>
      <c r="D327" t="s">
        <v>123</v>
      </c>
      <c r="E327" t="s">
        <v>920</v>
      </c>
      <c r="F327" t="s">
        <v>1150</v>
      </c>
      <c r="G327" t="s">
        <v>979</v>
      </c>
      <c r="H327" t="s">
        <v>1133</v>
      </c>
      <c r="I327" t="s">
        <v>323</v>
      </c>
      <c r="J327"/>
      <c r="K327" s="77">
        <v>4.57</v>
      </c>
      <c r="L327" t="s">
        <v>113</v>
      </c>
      <c r="M327" s="78">
        <v>8.3799999999999999E-2</v>
      </c>
      <c r="N327" s="78">
        <v>8.77E-2</v>
      </c>
      <c r="O327" s="77">
        <v>50672.58</v>
      </c>
      <c r="P327" s="77">
        <v>98.240506753751134</v>
      </c>
      <c r="Q327" s="77">
        <v>0</v>
      </c>
      <c r="R327" s="77">
        <v>232.561894790465</v>
      </c>
      <c r="S327" s="78">
        <v>1E-4</v>
      </c>
      <c r="T327" s="78">
        <v>3.0999999999999999E-3</v>
      </c>
      <c r="U327" s="78">
        <v>6.9999999999999999E-4</v>
      </c>
    </row>
    <row r="328" spans="2:21">
      <c r="B328" t="s">
        <v>1151</v>
      </c>
      <c r="C328" t="s">
        <v>1152</v>
      </c>
      <c r="D328" t="s">
        <v>123</v>
      </c>
      <c r="E328" t="s">
        <v>920</v>
      </c>
      <c r="F328" t="s">
        <v>1153</v>
      </c>
      <c r="G328" t="s">
        <v>1016</v>
      </c>
      <c r="H328" t="s">
        <v>1144</v>
      </c>
      <c r="I328" t="s">
        <v>923</v>
      </c>
      <c r="J328"/>
      <c r="K328" s="77">
        <v>5.07</v>
      </c>
      <c r="L328" t="s">
        <v>106</v>
      </c>
      <c r="M328" s="78">
        <v>3.2500000000000001E-2</v>
      </c>
      <c r="N328" s="78">
        <v>6.1600000000000002E-2</v>
      </c>
      <c r="O328" s="77">
        <v>24826.19</v>
      </c>
      <c r="P328" s="77">
        <v>86.9467220717315</v>
      </c>
      <c r="Q328" s="77">
        <v>0</v>
      </c>
      <c r="R328" s="77">
        <v>79.693881687747606</v>
      </c>
      <c r="S328" s="78">
        <v>0</v>
      </c>
      <c r="T328" s="78">
        <v>1.1000000000000001E-3</v>
      </c>
      <c r="U328" s="78">
        <v>2.0000000000000001E-4</v>
      </c>
    </row>
    <row r="329" spans="2:21">
      <c r="B329" t="s">
        <v>1154</v>
      </c>
      <c r="C329" t="s">
        <v>1155</v>
      </c>
      <c r="D329" t="s">
        <v>123</v>
      </c>
      <c r="E329" t="s">
        <v>920</v>
      </c>
      <c r="F329" t="s">
        <v>1156</v>
      </c>
      <c r="G329" t="s">
        <v>943</v>
      </c>
      <c r="H329" t="s">
        <v>1144</v>
      </c>
      <c r="I329" t="s">
        <v>923</v>
      </c>
      <c r="J329"/>
      <c r="K329" s="77">
        <v>7.3</v>
      </c>
      <c r="L329" t="s">
        <v>106</v>
      </c>
      <c r="M329" s="78">
        <v>3.2500000000000001E-2</v>
      </c>
      <c r="N329" s="78">
        <v>5.9400000000000001E-2</v>
      </c>
      <c r="O329" s="77">
        <v>8445.43</v>
      </c>
      <c r="P329" s="77">
        <v>83.22313932387101</v>
      </c>
      <c r="Q329" s="77">
        <v>0</v>
      </c>
      <c r="R329" s="77">
        <v>25.9494138931768</v>
      </c>
      <c r="S329" s="78">
        <v>0</v>
      </c>
      <c r="T329" s="78">
        <v>2.9999999999999997E-4</v>
      </c>
      <c r="U329" s="78">
        <v>1E-4</v>
      </c>
    </row>
    <row r="330" spans="2:21">
      <c r="B330" t="s">
        <v>1157</v>
      </c>
      <c r="C330" t="s">
        <v>1158</v>
      </c>
      <c r="D330" t="s">
        <v>123</v>
      </c>
      <c r="E330" t="s">
        <v>920</v>
      </c>
      <c r="F330" t="s">
        <v>1156</v>
      </c>
      <c r="G330" t="s">
        <v>943</v>
      </c>
      <c r="H330" t="s">
        <v>1144</v>
      </c>
      <c r="I330" t="s">
        <v>923</v>
      </c>
      <c r="J330"/>
      <c r="K330" s="77">
        <v>5.41</v>
      </c>
      <c r="L330" t="s">
        <v>106</v>
      </c>
      <c r="M330" s="78">
        <v>4.4999999999999998E-2</v>
      </c>
      <c r="N330" s="78">
        <v>6.1600000000000002E-2</v>
      </c>
      <c r="O330" s="77">
        <v>45774.23</v>
      </c>
      <c r="P330" s="77">
        <v>92.240260183295391</v>
      </c>
      <c r="Q330" s="77">
        <v>0</v>
      </c>
      <c r="R330" s="77">
        <v>155.88461659013899</v>
      </c>
      <c r="S330" s="78">
        <v>0</v>
      </c>
      <c r="T330" s="78">
        <v>2.0999999999999999E-3</v>
      </c>
      <c r="U330" s="78">
        <v>4.0000000000000002E-4</v>
      </c>
    </row>
    <row r="331" spans="2:21">
      <c r="B331" t="s">
        <v>1159</v>
      </c>
      <c r="C331" t="s">
        <v>1160</v>
      </c>
      <c r="D331" t="s">
        <v>123</v>
      </c>
      <c r="E331" t="s">
        <v>920</v>
      </c>
      <c r="F331" t="s">
        <v>1161</v>
      </c>
      <c r="G331" t="s">
        <v>1023</v>
      </c>
      <c r="H331" t="s">
        <v>1133</v>
      </c>
      <c r="I331" t="s">
        <v>212</v>
      </c>
      <c r="J331"/>
      <c r="K331" s="77">
        <v>0.1</v>
      </c>
      <c r="L331" t="s">
        <v>106</v>
      </c>
      <c r="M331" s="78">
        <v>6.5000000000000002E-2</v>
      </c>
      <c r="N331" s="78">
        <v>0.1091</v>
      </c>
      <c r="O331" s="77">
        <v>79.39</v>
      </c>
      <c r="P331" s="77">
        <v>102.09378662300038</v>
      </c>
      <c r="Q331" s="77">
        <v>0</v>
      </c>
      <c r="R331" s="77">
        <v>0.29924493358240001</v>
      </c>
      <c r="S331" s="78">
        <v>0</v>
      </c>
      <c r="T331" s="78">
        <v>0</v>
      </c>
      <c r="U331" s="78">
        <v>0</v>
      </c>
    </row>
    <row r="332" spans="2:21">
      <c r="B332" t="s">
        <v>1162</v>
      </c>
      <c r="C332" t="s">
        <v>1163</v>
      </c>
      <c r="D332" t="s">
        <v>123</v>
      </c>
      <c r="E332" t="s">
        <v>920</v>
      </c>
      <c r="F332" t="s">
        <v>1164</v>
      </c>
      <c r="G332" t="s">
        <v>1165</v>
      </c>
      <c r="H332" t="s">
        <v>1133</v>
      </c>
      <c r="I332" t="s">
        <v>212</v>
      </c>
      <c r="J332"/>
      <c r="K332" s="77">
        <v>4.33</v>
      </c>
      <c r="L332" t="s">
        <v>110</v>
      </c>
      <c r="M332" s="78">
        <v>6.13E-2</v>
      </c>
      <c r="N332" s="78">
        <v>5.4600000000000003E-2</v>
      </c>
      <c r="O332" s="77">
        <v>33781.72</v>
      </c>
      <c r="P332" s="77">
        <v>103.17261108315419</v>
      </c>
      <c r="Q332" s="77">
        <v>0</v>
      </c>
      <c r="R332" s="77">
        <v>140.5780366898</v>
      </c>
      <c r="S332" s="78">
        <v>1E-4</v>
      </c>
      <c r="T332" s="78">
        <v>1.9E-3</v>
      </c>
      <c r="U332" s="78">
        <v>4.0000000000000002E-4</v>
      </c>
    </row>
    <row r="333" spans="2:21">
      <c r="B333" t="s">
        <v>1166</v>
      </c>
      <c r="C333" t="s">
        <v>1167</v>
      </c>
      <c r="D333" t="s">
        <v>123</v>
      </c>
      <c r="E333" t="s">
        <v>920</v>
      </c>
      <c r="F333" t="s">
        <v>1168</v>
      </c>
      <c r="G333" t="s">
        <v>971</v>
      </c>
      <c r="H333" t="s">
        <v>1144</v>
      </c>
      <c r="I333" t="s">
        <v>923</v>
      </c>
      <c r="J333"/>
      <c r="K333" s="77">
        <v>4.43</v>
      </c>
      <c r="L333" t="s">
        <v>106</v>
      </c>
      <c r="M333" s="78">
        <v>7.4999999999999997E-2</v>
      </c>
      <c r="N333" s="78">
        <v>9.4700000000000006E-2</v>
      </c>
      <c r="O333" s="77">
        <v>40538.06</v>
      </c>
      <c r="P333" s="77">
        <v>92.186833446395667</v>
      </c>
      <c r="Q333" s="77">
        <v>0</v>
      </c>
      <c r="R333" s="77">
        <v>137.97282323118301</v>
      </c>
      <c r="S333" s="78">
        <v>0</v>
      </c>
      <c r="T333" s="78">
        <v>1.8E-3</v>
      </c>
      <c r="U333" s="78">
        <v>4.0000000000000002E-4</v>
      </c>
    </row>
    <row r="334" spans="2:21">
      <c r="B334" t="s">
        <v>1169</v>
      </c>
      <c r="C334" t="s">
        <v>1170</v>
      </c>
      <c r="D334" t="s">
        <v>123</v>
      </c>
      <c r="E334" t="s">
        <v>920</v>
      </c>
      <c r="F334" t="s">
        <v>1171</v>
      </c>
      <c r="G334" t="s">
        <v>1083</v>
      </c>
      <c r="H334" t="s">
        <v>1144</v>
      </c>
      <c r="I334" t="s">
        <v>923</v>
      </c>
      <c r="J334"/>
      <c r="K334" s="77">
        <v>5.12</v>
      </c>
      <c r="L334" t="s">
        <v>106</v>
      </c>
      <c r="M334" s="78">
        <v>3.7499999999999999E-2</v>
      </c>
      <c r="N334" s="78">
        <v>6.3E-2</v>
      </c>
      <c r="O334" s="77">
        <v>50672.58</v>
      </c>
      <c r="P334" s="77">
        <v>88.478666765339256</v>
      </c>
      <c r="Q334" s="77">
        <v>0</v>
      </c>
      <c r="R334" s="77">
        <v>165.528690452923</v>
      </c>
      <c r="S334" s="78">
        <v>1E-4</v>
      </c>
      <c r="T334" s="78">
        <v>2.2000000000000001E-3</v>
      </c>
      <c r="U334" s="78">
        <v>5.0000000000000001E-4</v>
      </c>
    </row>
    <row r="335" spans="2:21">
      <c r="B335" t="s">
        <v>1172</v>
      </c>
      <c r="C335" t="s">
        <v>1173</v>
      </c>
      <c r="D335" t="s">
        <v>123</v>
      </c>
      <c r="E335" t="s">
        <v>920</v>
      </c>
      <c r="F335" t="s">
        <v>1174</v>
      </c>
      <c r="G335" t="s">
        <v>1023</v>
      </c>
      <c r="H335" t="s">
        <v>1144</v>
      </c>
      <c r="I335" t="s">
        <v>923</v>
      </c>
      <c r="J335"/>
      <c r="K335" s="77">
        <v>6.21</v>
      </c>
      <c r="L335" t="s">
        <v>106</v>
      </c>
      <c r="M335" s="78">
        <v>3.6299999999999999E-2</v>
      </c>
      <c r="N335" s="78">
        <v>6.0499999999999998E-2</v>
      </c>
      <c r="O335" s="77">
        <v>67563.44</v>
      </c>
      <c r="P335" s="77">
        <v>86.433780791505157</v>
      </c>
      <c r="Q335" s="77">
        <v>0</v>
      </c>
      <c r="R335" s="77">
        <v>215.60407072676199</v>
      </c>
      <c r="S335" s="78">
        <v>1E-4</v>
      </c>
      <c r="T335" s="78">
        <v>2.8999999999999998E-3</v>
      </c>
      <c r="U335" s="78">
        <v>5.9999999999999995E-4</v>
      </c>
    </row>
    <row r="336" spans="2:21">
      <c r="B336" t="s">
        <v>1175</v>
      </c>
      <c r="C336" t="s">
        <v>1176</v>
      </c>
      <c r="D336" t="s">
        <v>123</v>
      </c>
      <c r="E336" t="s">
        <v>920</v>
      </c>
      <c r="F336" t="s">
        <v>1177</v>
      </c>
      <c r="G336" t="s">
        <v>1129</v>
      </c>
      <c r="H336" t="s">
        <v>1133</v>
      </c>
      <c r="I336" t="s">
        <v>212</v>
      </c>
      <c r="J336"/>
      <c r="K336" s="77">
        <v>6.84</v>
      </c>
      <c r="L336" t="s">
        <v>106</v>
      </c>
      <c r="M336" s="78">
        <v>5.1299999999999998E-2</v>
      </c>
      <c r="N336" s="78">
        <v>6.4399999999999999E-2</v>
      </c>
      <c r="O336" s="77">
        <v>36315.35</v>
      </c>
      <c r="P336" s="77">
        <v>92.616638780846117</v>
      </c>
      <c r="Q336" s="77">
        <v>0</v>
      </c>
      <c r="R336" s="77">
        <v>124.17693671429799</v>
      </c>
      <c r="S336" s="78">
        <v>1E-4</v>
      </c>
      <c r="T336" s="78">
        <v>1.6000000000000001E-3</v>
      </c>
      <c r="U336" s="78">
        <v>4.0000000000000002E-4</v>
      </c>
    </row>
    <row r="337" spans="2:21">
      <c r="B337" t="s">
        <v>1178</v>
      </c>
      <c r="C337" t="s">
        <v>1179</v>
      </c>
      <c r="D337" t="s">
        <v>123</v>
      </c>
      <c r="E337" t="s">
        <v>920</v>
      </c>
      <c r="F337" t="s">
        <v>1180</v>
      </c>
      <c r="G337" t="s">
        <v>1005</v>
      </c>
      <c r="H337" t="s">
        <v>1133</v>
      </c>
      <c r="I337" t="s">
        <v>212</v>
      </c>
      <c r="J337"/>
      <c r="K337" s="77">
        <v>7.31</v>
      </c>
      <c r="L337" t="s">
        <v>106</v>
      </c>
      <c r="M337" s="78">
        <v>6.4000000000000001E-2</v>
      </c>
      <c r="N337" s="78">
        <v>6.4799999999999996E-2</v>
      </c>
      <c r="O337" s="77">
        <v>42227.15</v>
      </c>
      <c r="P337" s="77">
        <v>100.41655551345521</v>
      </c>
      <c r="Q337" s="77">
        <v>0</v>
      </c>
      <c r="R337" s="77">
        <v>156.552058833378</v>
      </c>
      <c r="S337" s="78">
        <v>0</v>
      </c>
      <c r="T337" s="78">
        <v>2.0999999999999999E-3</v>
      </c>
      <c r="U337" s="78">
        <v>5.0000000000000001E-4</v>
      </c>
    </row>
    <row r="338" spans="2:21">
      <c r="B338" t="s">
        <v>1181</v>
      </c>
      <c r="C338" t="s">
        <v>1182</v>
      </c>
      <c r="D338" t="s">
        <v>123</v>
      </c>
      <c r="E338" t="s">
        <v>920</v>
      </c>
      <c r="F338" t="s">
        <v>1183</v>
      </c>
      <c r="G338" t="s">
        <v>971</v>
      </c>
      <c r="H338" t="s">
        <v>1144</v>
      </c>
      <c r="I338" t="s">
        <v>923</v>
      </c>
      <c r="J338"/>
      <c r="K338" s="77">
        <v>4.2300000000000004</v>
      </c>
      <c r="L338" t="s">
        <v>106</v>
      </c>
      <c r="M338" s="78">
        <v>7.6300000000000007E-2</v>
      </c>
      <c r="N338" s="78">
        <v>9.6000000000000002E-2</v>
      </c>
      <c r="O338" s="77">
        <v>50672.58</v>
      </c>
      <c r="P338" s="77">
        <v>94.191750041936004</v>
      </c>
      <c r="Q338" s="77">
        <v>0</v>
      </c>
      <c r="R338" s="77">
        <v>176.216907486433</v>
      </c>
      <c r="S338" s="78">
        <v>1E-4</v>
      </c>
      <c r="T338" s="78">
        <v>2.3E-3</v>
      </c>
      <c r="U338" s="78">
        <v>5.0000000000000001E-4</v>
      </c>
    </row>
    <row r="339" spans="2:21">
      <c r="B339" t="s">
        <v>1184</v>
      </c>
      <c r="C339" t="s">
        <v>1185</v>
      </c>
      <c r="D339" t="s">
        <v>123</v>
      </c>
      <c r="E339" t="s">
        <v>920</v>
      </c>
      <c r="F339" t="s">
        <v>1186</v>
      </c>
      <c r="G339" t="s">
        <v>1119</v>
      </c>
      <c r="H339" t="s">
        <v>1133</v>
      </c>
      <c r="I339" t="s">
        <v>212</v>
      </c>
      <c r="J339"/>
      <c r="K339" s="77">
        <v>6.47</v>
      </c>
      <c r="L339" t="s">
        <v>106</v>
      </c>
      <c r="M339" s="78">
        <v>4.1300000000000003E-2</v>
      </c>
      <c r="N339" s="78">
        <v>7.7700000000000005E-2</v>
      </c>
      <c r="O339" s="77">
        <v>17735.400000000001</v>
      </c>
      <c r="P339" s="77">
        <v>78.776458157132069</v>
      </c>
      <c r="Q339" s="77">
        <v>0</v>
      </c>
      <c r="R339" s="77">
        <v>51.582113292320003</v>
      </c>
      <c r="S339" s="78">
        <v>0</v>
      </c>
      <c r="T339" s="78">
        <v>6.9999999999999999E-4</v>
      </c>
      <c r="U339" s="78">
        <v>1E-4</v>
      </c>
    </row>
    <row r="340" spans="2:21">
      <c r="B340" t="s">
        <v>1187</v>
      </c>
      <c r="C340" t="s">
        <v>1188</v>
      </c>
      <c r="D340" t="s">
        <v>123</v>
      </c>
      <c r="E340" t="s">
        <v>920</v>
      </c>
      <c r="F340" t="s">
        <v>1186</v>
      </c>
      <c r="G340" t="s">
        <v>1119</v>
      </c>
      <c r="H340" t="s">
        <v>1133</v>
      </c>
      <c r="I340" t="s">
        <v>212</v>
      </c>
      <c r="J340"/>
      <c r="K340" s="77">
        <v>0.96</v>
      </c>
      <c r="L340" t="s">
        <v>106</v>
      </c>
      <c r="M340" s="78">
        <v>6.25E-2</v>
      </c>
      <c r="N340" s="78">
        <v>7.2099999999999997E-2</v>
      </c>
      <c r="O340" s="77">
        <v>45088.46</v>
      </c>
      <c r="P340" s="77">
        <v>103.14005548470693</v>
      </c>
      <c r="Q340" s="77">
        <v>0</v>
      </c>
      <c r="R340" s="77">
        <v>171.69373774515</v>
      </c>
      <c r="S340" s="78">
        <v>0</v>
      </c>
      <c r="T340" s="78">
        <v>2.3E-3</v>
      </c>
      <c r="U340" s="78">
        <v>5.0000000000000001E-4</v>
      </c>
    </row>
    <row r="341" spans="2:21">
      <c r="B341" t="s">
        <v>1189</v>
      </c>
      <c r="C341" t="s">
        <v>1190</v>
      </c>
      <c r="D341" t="s">
        <v>123</v>
      </c>
      <c r="E341" t="s">
        <v>920</v>
      </c>
      <c r="F341" t="s">
        <v>1186</v>
      </c>
      <c r="G341" t="s">
        <v>1119</v>
      </c>
      <c r="H341" t="s">
        <v>1133</v>
      </c>
      <c r="I341" t="s">
        <v>212</v>
      </c>
      <c r="J341"/>
      <c r="K341" s="77">
        <v>5.05</v>
      </c>
      <c r="L341" t="s">
        <v>110</v>
      </c>
      <c r="M341" s="78">
        <v>6.5000000000000002E-2</v>
      </c>
      <c r="N341" s="78">
        <v>6.4000000000000001E-2</v>
      </c>
      <c r="O341" s="77">
        <v>20269.03</v>
      </c>
      <c r="P341" s="77">
        <v>100.74324658210089</v>
      </c>
      <c r="Q341" s="77">
        <v>0</v>
      </c>
      <c r="R341" s="77">
        <v>82.3607327651482</v>
      </c>
      <c r="S341" s="78">
        <v>0</v>
      </c>
      <c r="T341" s="78">
        <v>1.1000000000000001E-3</v>
      </c>
      <c r="U341" s="78">
        <v>2.0000000000000001E-4</v>
      </c>
    </row>
    <row r="342" spans="2:21">
      <c r="B342" t="s">
        <v>1191</v>
      </c>
      <c r="C342" t="s">
        <v>1192</v>
      </c>
      <c r="D342" t="s">
        <v>123</v>
      </c>
      <c r="E342" t="s">
        <v>920</v>
      </c>
      <c r="F342" t="s">
        <v>1193</v>
      </c>
      <c r="G342" t="s">
        <v>1005</v>
      </c>
      <c r="H342" t="s">
        <v>1133</v>
      </c>
      <c r="I342" t="s">
        <v>212</v>
      </c>
      <c r="J342"/>
      <c r="K342" s="77">
        <v>2.85</v>
      </c>
      <c r="L342" t="s">
        <v>110</v>
      </c>
      <c r="M342" s="78">
        <v>5.7500000000000002E-2</v>
      </c>
      <c r="N342" s="78">
        <v>5.6099999999999997E-2</v>
      </c>
      <c r="O342" s="77">
        <v>50841.49</v>
      </c>
      <c r="P342" s="77">
        <v>102.36275333453051</v>
      </c>
      <c r="Q342" s="77">
        <v>0</v>
      </c>
      <c r="R342" s="77">
        <v>209.90922381780999</v>
      </c>
      <c r="S342" s="78">
        <v>1E-4</v>
      </c>
      <c r="T342" s="78">
        <v>2.8E-3</v>
      </c>
      <c r="U342" s="78">
        <v>5.9999999999999995E-4</v>
      </c>
    </row>
    <row r="343" spans="2:21">
      <c r="B343" t="s">
        <v>1194</v>
      </c>
      <c r="C343" t="s">
        <v>1195</v>
      </c>
      <c r="D343" t="s">
        <v>123</v>
      </c>
      <c r="E343" t="s">
        <v>920</v>
      </c>
      <c r="F343" t="s">
        <v>1196</v>
      </c>
      <c r="G343" t="s">
        <v>1005</v>
      </c>
      <c r="H343" t="s">
        <v>1197</v>
      </c>
      <c r="I343" t="s">
        <v>923</v>
      </c>
      <c r="J343"/>
      <c r="K343" s="77">
        <v>6.44</v>
      </c>
      <c r="L343" t="s">
        <v>106</v>
      </c>
      <c r="M343" s="78">
        <v>3.7499999999999999E-2</v>
      </c>
      <c r="N343" s="78">
        <v>6.3500000000000001E-2</v>
      </c>
      <c r="O343" s="77">
        <v>54050.75</v>
      </c>
      <c r="P343" s="77">
        <v>85.580083366095749</v>
      </c>
      <c r="Q343" s="77">
        <v>0</v>
      </c>
      <c r="R343" s="77">
        <v>170.77965115172</v>
      </c>
      <c r="S343" s="78">
        <v>1E-4</v>
      </c>
      <c r="T343" s="78">
        <v>2.3E-3</v>
      </c>
      <c r="U343" s="78">
        <v>5.0000000000000001E-4</v>
      </c>
    </row>
    <row r="344" spans="2:21">
      <c r="B344" t="s">
        <v>1198</v>
      </c>
      <c r="C344" t="s">
        <v>1199</v>
      </c>
      <c r="D344" t="s">
        <v>123</v>
      </c>
      <c r="E344" t="s">
        <v>920</v>
      </c>
      <c r="F344" t="s">
        <v>1200</v>
      </c>
      <c r="G344" t="s">
        <v>1005</v>
      </c>
      <c r="H344" t="s">
        <v>1197</v>
      </c>
      <c r="I344" t="s">
        <v>923</v>
      </c>
      <c r="J344"/>
      <c r="K344" s="77">
        <v>5.04</v>
      </c>
      <c r="L344" t="s">
        <v>106</v>
      </c>
      <c r="M344" s="78">
        <v>5.8799999999999998E-2</v>
      </c>
      <c r="N344" s="78">
        <v>6.4399999999999999E-2</v>
      </c>
      <c r="O344" s="77">
        <v>5067.26</v>
      </c>
      <c r="P344" s="77">
        <v>97.078945173525739</v>
      </c>
      <c r="Q344" s="77">
        <v>0</v>
      </c>
      <c r="R344" s="77">
        <v>18.161843521182401</v>
      </c>
      <c r="S344" s="78">
        <v>0</v>
      </c>
      <c r="T344" s="78">
        <v>2.0000000000000001E-4</v>
      </c>
      <c r="U344" s="78">
        <v>1E-4</v>
      </c>
    </row>
    <row r="345" spans="2:21">
      <c r="B345" t="s">
        <v>1201</v>
      </c>
      <c r="C345" t="s">
        <v>1202</v>
      </c>
      <c r="D345" t="s">
        <v>123</v>
      </c>
      <c r="E345" t="s">
        <v>920</v>
      </c>
      <c r="F345" t="s">
        <v>1203</v>
      </c>
      <c r="G345" t="s">
        <v>1140</v>
      </c>
      <c r="H345" t="s">
        <v>1204</v>
      </c>
      <c r="I345" t="s">
        <v>212</v>
      </c>
      <c r="J345"/>
      <c r="K345" s="77">
        <v>6.53</v>
      </c>
      <c r="L345" t="s">
        <v>106</v>
      </c>
      <c r="M345" s="78">
        <v>0.04</v>
      </c>
      <c r="N345" s="78">
        <v>6.1699999999999998E-2</v>
      </c>
      <c r="O345" s="77">
        <v>64607.54</v>
      </c>
      <c r="P345" s="77">
        <v>87.428555528038814</v>
      </c>
      <c r="Q345" s="77">
        <v>0</v>
      </c>
      <c r="R345" s="77">
        <v>208.544240729666</v>
      </c>
      <c r="S345" s="78">
        <v>1E-4</v>
      </c>
      <c r="T345" s="78">
        <v>2.8E-3</v>
      </c>
      <c r="U345" s="78">
        <v>5.9999999999999995E-4</v>
      </c>
    </row>
    <row r="346" spans="2:21">
      <c r="B346" t="s">
        <v>1205</v>
      </c>
      <c r="C346" t="s">
        <v>1206</v>
      </c>
      <c r="D346" t="s">
        <v>123</v>
      </c>
      <c r="E346" t="s">
        <v>920</v>
      </c>
      <c r="F346" t="s">
        <v>1164</v>
      </c>
      <c r="G346" t="s">
        <v>1165</v>
      </c>
      <c r="H346" t="s">
        <v>1197</v>
      </c>
      <c r="I346" t="s">
        <v>923</v>
      </c>
      <c r="J346"/>
      <c r="K346" s="77">
        <v>6.93</v>
      </c>
      <c r="L346" t="s">
        <v>106</v>
      </c>
      <c r="M346" s="78">
        <v>6.0999999999999999E-2</v>
      </c>
      <c r="N346" s="78">
        <v>6.6100000000000006E-2</v>
      </c>
      <c r="O346" s="77">
        <v>8445.43</v>
      </c>
      <c r="P346" s="77">
        <v>98.365778307321236</v>
      </c>
      <c r="Q346" s="77">
        <v>0</v>
      </c>
      <c r="R346" s="77">
        <v>30.670968614722799</v>
      </c>
      <c r="S346" s="78">
        <v>0</v>
      </c>
      <c r="T346" s="78">
        <v>4.0000000000000002E-4</v>
      </c>
      <c r="U346" s="78">
        <v>1E-4</v>
      </c>
    </row>
    <row r="347" spans="2:21">
      <c r="B347" t="s">
        <v>1207</v>
      </c>
      <c r="C347" t="s">
        <v>1208</v>
      </c>
      <c r="D347" t="s">
        <v>123</v>
      </c>
      <c r="E347" t="s">
        <v>920</v>
      </c>
      <c r="F347" t="s">
        <v>1209</v>
      </c>
      <c r="G347" t="s">
        <v>1165</v>
      </c>
      <c r="H347" t="s">
        <v>1197</v>
      </c>
      <c r="I347" t="s">
        <v>923</v>
      </c>
      <c r="J347"/>
      <c r="K347" s="77">
        <v>3.69</v>
      </c>
      <c r="L347" t="s">
        <v>106</v>
      </c>
      <c r="M347" s="78">
        <v>7.3499999999999996E-2</v>
      </c>
      <c r="N347" s="78">
        <v>6.7799999999999999E-2</v>
      </c>
      <c r="O347" s="77">
        <v>27025.38</v>
      </c>
      <c r="P347" s="77">
        <v>102.82791668054251</v>
      </c>
      <c r="Q347" s="77">
        <v>0</v>
      </c>
      <c r="R347" s="77">
        <v>102.599333265468</v>
      </c>
      <c r="S347" s="78">
        <v>0</v>
      </c>
      <c r="T347" s="78">
        <v>1.4E-3</v>
      </c>
      <c r="U347" s="78">
        <v>2.9999999999999997E-4</v>
      </c>
    </row>
    <row r="348" spans="2:21">
      <c r="B348" t="s">
        <v>1210</v>
      </c>
      <c r="C348" t="s">
        <v>1211</v>
      </c>
      <c r="D348" t="s">
        <v>123</v>
      </c>
      <c r="E348" t="s">
        <v>920</v>
      </c>
      <c r="F348" t="s">
        <v>1212</v>
      </c>
      <c r="G348" t="s">
        <v>1165</v>
      </c>
      <c r="H348" t="s">
        <v>1204</v>
      </c>
      <c r="I348" t="s">
        <v>212</v>
      </c>
      <c r="J348"/>
      <c r="K348" s="77">
        <v>5.72</v>
      </c>
      <c r="L348" t="s">
        <v>106</v>
      </c>
      <c r="M348" s="78">
        <v>3.7499999999999999E-2</v>
      </c>
      <c r="N348" s="78">
        <v>6.25E-2</v>
      </c>
      <c r="O348" s="77">
        <v>40538.06</v>
      </c>
      <c r="P348" s="77">
        <v>87.515666769450874</v>
      </c>
      <c r="Q348" s="77">
        <v>0</v>
      </c>
      <c r="R348" s="77">
        <v>130.98165073824501</v>
      </c>
      <c r="S348" s="78">
        <v>1E-4</v>
      </c>
      <c r="T348" s="78">
        <v>1.6999999999999999E-3</v>
      </c>
      <c r="U348" s="78">
        <v>4.0000000000000002E-4</v>
      </c>
    </row>
    <row r="349" spans="2:21">
      <c r="B349" t="s">
        <v>1213</v>
      </c>
      <c r="C349" t="s">
        <v>1214</v>
      </c>
      <c r="D349" t="s">
        <v>123</v>
      </c>
      <c r="E349" t="s">
        <v>920</v>
      </c>
      <c r="F349" t="s">
        <v>1215</v>
      </c>
      <c r="G349" t="s">
        <v>943</v>
      </c>
      <c r="H349" t="s">
        <v>1197</v>
      </c>
      <c r="I349" t="s">
        <v>923</v>
      </c>
      <c r="J349"/>
      <c r="K349" s="77">
        <v>4.4000000000000004</v>
      </c>
      <c r="L349" t="s">
        <v>106</v>
      </c>
      <c r="M349" s="78">
        <v>5.1299999999999998E-2</v>
      </c>
      <c r="N349" s="78">
        <v>6.59E-2</v>
      </c>
      <c r="O349" s="77">
        <v>60244.63</v>
      </c>
      <c r="P349" s="77">
        <v>93.768305564661759</v>
      </c>
      <c r="Q349" s="77">
        <v>0</v>
      </c>
      <c r="R349" s="77">
        <v>208.562441405432</v>
      </c>
      <c r="S349" s="78">
        <v>1E-4</v>
      </c>
      <c r="T349" s="78">
        <v>2.8E-3</v>
      </c>
      <c r="U349" s="78">
        <v>5.9999999999999995E-4</v>
      </c>
    </row>
    <row r="350" spans="2:21">
      <c r="B350" t="s">
        <v>1216</v>
      </c>
      <c r="C350" t="s">
        <v>1217</v>
      </c>
      <c r="D350" t="s">
        <v>123</v>
      </c>
      <c r="E350" t="s">
        <v>920</v>
      </c>
      <c r="F350" t="s">
        <v>1218</v>
      </c>
      <c r="G350" t="s">
        <v>1061</v>
      </c>
      <c r="H350" t="s">
        <v>1197</v>
      </c>
      <c r="I350" t="s">
        <v>923</v>
      </c>
      <c r="J350"/>
      <c r="K350" s="77">
        <v>6.65</v>
      </c>
      <c r="L350" t="s">
        <v>106</v>
      </c>
      <c r="M350" s="78">
        <v>0.04</v>
      </c>
      <c r="N350" s="78">
        <v>6.1400000000000003E-2</v>
      </c>
      <c r="O350" s="77">
        <v>53206.21</v>
      </c>
      <c r="P350" s="77">
        <v>87.037444511270593</v>
      </c>
      <c r="Q350" s="77">
        <v>0</v>
      </c>
      <c r="R350" s="77">
        <v>170.97402976556799</v>
      </c>
      <c r="S350" s="78">
        <v>0</v>
      </c>
      <c r="T350" s="78">
        <v>2.3E-3</v>
      </c>
      <c r="U350" s="78">
        <v>5.0000000000000001E-4</v>
      </c>
    </row>
    <row r="351" spans="2:21">
      <c r="B351" t="s">
        <v>1219</v>
      </c>
      <c r="C351" t="s">
        <v>1220</v>
      </c>
      <c r="D351" t="s">
        <v>123</v>
      </c>
      <c r="E351" t="s">
        <v>920</v>
      </c>
      <c r="F351" t="s">
        <v>1221</v>
      </c>
      <c r="G351" t="s">
        <v>971</v>
      </c>
      <c r="H351" t="s">
        <v>1204</v>
      </c>
      <c r="I351" t="s">
        <v>212</v>
      </c>
      <c r="J351"/>
      <c r="K351" s="77">
        <v>4.72</v>
      </c>
      <c r="L351" t="s">
        <v>110</v>
      </c>
      <c r="M351" s="78">
        <v>7.8799999999999995E-2</v>
      </c>
      <c r="N351" s="78">
        <v>8.8099999999999998E-2</v>
      </c>
      <c r="O351" s="77">
        <v>50334.76</v>
      </c>
      <c r="P351" s="77">
        <v>98.819874942882251</v>
      </c>
      <c r="Q351" s="77">
        <v>0</v>
      </c>
      <c r="R351" s="77">
        <v>200.62432848515201</v>
      </c>
      <c r="S351" s="78">
        <v>1E-4</v>
      </c>
      <c r="T351" s="78">
        <v>2.7000000000000001E-3</v>
      </c>
      <c r="U351" s="78">
        <v>5.9999999999999995E-4</v>
      </c>
    </row>
    <row r="352" spans="2:21">
      <c r="B352" t="s">
        <v>1222</v>
      </c>
      <c r="C352" t="s">
        <v>1223</v>
      </c>
      <c r="D352" t="s">
        <v>123</v>
      </c>
      <c r="E352" t="s">
        <v>920</v>
      </c>
      <c r="F352" t="s">
        <v>1224</v>
      </c>
      <c r="G352" t="s">
        <v>1119</v>
      </c>
      <c r="H352" t="s">
        <v>1204</v>
      </c>
      <c r="I352" t="s">
        <v>212</v>
      </c>
      <c r="J352"/>
      <c r="K352" s="77">
        <v>5.72</v>
      </c>
      <c r="L352" t="s">
        <v>110</v>
      </c>
      <c r="M352" s="78">
        <v>6.1400000000000003E-2</v>
      </c>
      <c r="N352" s="78">
        <v>6.6299999999999998E-2</v>
      </c>
      <c r="O352" s="77">
        <v>16890.86</v>
      </c>
      <c r="P352" s="77">
        <v>98.780808472747978</v>
      </c>
      <c r="Q352" s="77">
        <v>0</v>
      </c>
      <c r="R352" s="77">
        <v>67.296988861404401</v>
      </c>
      <c r="S352" s="78">
        <v>0</v>
      </c>
      <c r="T352" s="78">
        <v>8.9999999999999998E-4</v>
      </c>
      <c r="U352" s="78">
        <v>2.0000000000000001E-4</v>
      </c>
    </row>
    <row r="353" spans="2:21">
      <c r="B353" t="s">
        <v>1225</v>
      </c>
      <c r="C353" t="s">
        <v>1226</v>
      </c>
      <c r="D353" t="s">
        <v>123</v>
      </c>
      <c r="E353" t="s">
        <v>920</v>
      </c>
      <c r="F353" t="s">
        <v>1227</v>
      </c>
      <c r="G353" t="s">
        <v>1119</v>
      </c>
      <c r="H353" t="s">
        <v>1204</v>
      </c>
      <c r="I353" t="s">
        <v>212</v>
      </c>
      <c r="J353"/>
      <c r="K353" s="77">
        <v>4.3099999999999996</v>
      </c>
      <c r="L353" t="s">
        <v>110</v>
      </c>
      <c r="M353" s="78">
        <v>7.1300000000000002E-2</v>
      </c>
      <c r="N353" s="78">
        <v>6.59E-2</v>
      </c>
      <c r="O353" s="77">
        <v>50672.58</v>
      </c>
      <c r="P353" s="77">
        <v>106.00547939339185</v>
      </c>
      <c r="Q353" s="77">
        <v>0</v>
      </c>
      <c r="R353" s="77">
        <v>216.65695015909</v>
      </c>
      <c r="S353" s="78">
        <v>1E-4</v>
      </c>
      <c r="T353" s="78">
        <v>2.8999999999999998E-3</v>
      </c>
      <c r="U353" s="78">
        <v>5.9999999999999995E-4</v>
      </c>
    </row>
    <row r="354" spans="2:21">
      <c r="B354" t="s">
        <v>1228</v>
      </c>
      <c r="C354" t="s">
        <v>1229</v>
      </c>
      <c r="D354" t="s">
        <v>123</v>
      </c>
      <c r="E354" t="s">
        <v>920</v>
      </c>
      <c r="F354" t="s">
        <v>1230</v>
      </c>
      <c r="G354" t="s">
        <v>983</v>
      </c>
      <c r="H354" t="s">
        <v>1204</v>
      </c>
      <c r="I354" t="s">
        <v>212</v>
      </c>
      <c r="J354"/>
      <c r="K354" s="77">
        <v>2.62</v>
      </c>
      <c r="L354" t="s">
        <v>106</v>
      </c>
      <c r="M354" s="78">
        <v>4.3799999999999999E-2</v>
      </c>
      <c r="N354" s="78">
        <v>6.4100000000000004E-2</v>
      </c>
      <c r="O354" s="77">
        <v>25336.29</v>
      </c>
      <c r="P354" s="77">
        <v>95.499305699453231</v>
      </c>
      <c r="Q354" s="77">
        <v>0</v>
      </c>
      <c r="R354" s="77">
        <v>89.331561999680005</v>
      </c>
      <c r="S354" s="78">
        <v>0</v>
      </c>
      <c r="T354" s="78">
        <v>1.1999999999999999E-3</v>
      </c>
      <c r="U354" s="78">
        <v>2.9999999999999997E-4</v>
      </c>
    </row>
    <row r="355" spans="2:21">
      <c r="B355" t="s">
        <v>1231</v>
      </c>
      <c r="C355" t="s">
        <v>1232</v>
      </c>
      <c r="D355" t="s">
        <v>123</v>
      </c>
      <c r="E355" t="s">
        <v>920</v>
      </c>
      <c r="F355" t="s">
        <v>1233</v>
      </c>
      <c r="G355" t="s">
        <v>1048</v>
      </c>
      <c r="H355" t="s">
        <v>944</v>
      </c>
      <c r="I355" t="s">
        <v>212</v>
      </c>
      <c r="J355"/>
      <c r="K355" s="77">
        <v>4.3600000000000003</v>
      </c>
      <c r="L355" t="s">
        <v>106</v>
      </c>
      <c r="M355" s="78">
        <v>4.6300000000000001E-2</v>
      </c>
      <c r="N355" s="78">
        <v>6.8400000000000002E-2</v>
      </c>
      <c r="O355" s="77">
        <v>42232.22</v>
      </c>
      <c r="P355" s="77">
        <v>90.747277884989359</v>
      </c>
      <c r="Q355" s="77">
        <v>0</v>
      </c>
      <c r="R355" s="77">
        <v>141.494386429157</v>
      </c>
      <c r="S355" s="78">
        <v>1E-4</v>
      </c>
      <c r="T355" s="78">
        <v>1.9E-3</v>
      </c>
      <c r="U355" s="78">
        <v>4.0000000000000002E-4</v>
      </c>
    </row>
    <row r="356" spans="2:21">
      <c r="B356" t="s">
        <v>1234</v>
      </c>
      <c r="C356" t="s">
        <v>1235</v>
      </c>
      <c r="D356" t="s">
        <v>123</v>
      </c>
      <c r="E356" t="s">
        <v>920</v>
      </c>
      <c r="F356" t="s">
        <v>1236</v>
      </c>
      <c r="G356" t="s">
        <v>971</v>
      </c>
      <c r="H356" t="s">
        <v>944</v>
      </c>
      <c r="I356" t="s">
        <v>212</v>
      </c>
      <c r="J356"/>
      <c r="K356" s="77">
        <v>3.84</v>
      </c>
      <c r="L356" t="s">
        <v>113</v>
      </c>
      <c r="M356" s="78">
        <v>8.8800000000000004E-2</v>
      </c>
      <c r="N356" s="78">
        <v>0.11070000000000001</v>
      </c>
      <c r="O356" s="77">
        <v>34288.449999999997</v>
      </c>
      <c r="P356" s="77">
        <v>91.828410838051752</v>
      </c>
      <c r="Q356" s="77">
        <v>0</v>
      </c>
      <c r="R356" s="77">
        <v>147.09566301297099</v>
      </c>
      <c r="S356" s="78">
        <v>0</v>
      </c>
      <c r="T356" s="78">
        <v>1.9E-3</v>
      </c>
      <c r="U356" s="78">
        <v>4.0000000000000002E-4</v>
      </c>
    </row>
    <row r="357" spans="2:21">
      <c r="B357" t="s">
        <v>1237</v>
      </c>
      <c r="C357" t="s">
        <v>1238</v>
      </c>
      <c r="D357" t="s">
        <v>123</v>
      </c>
      <c r="E357" t="s">
        <v>920</v>
      </c>
      <c r="F357" t="s">
        <v>1239</v>
      </c>
      <c r="G357" t="s">
        <v>1048</v>
      </c>
      <c r="H357" t="s">
        <v>1240</v>
      </c>
      <c r="I357" t="s">
        <v>923</v>
      </c>
      <c r="J357"/>
      <c r="K357" s="77">
        <v>3.93</v>
      </c>
      <c r="L357" t="s">
        <v>106</v>
      </c>
      <c r="M357" s="78">
        <v>6.3799999999999996E-2</v>
      </c>
      <c r="N357" s="78">
        <v>6.3700000000000007E-2</v>
      </c>
      <c r="O357" s="77">
        <v>47294.41</v>
      </c>
      <c r="P357" s="77">
        <v>102.54279161490778</v>
      </c>
      <c r="Q357" s="77">
        <v>0</v>
      </c>
      <c r="R357" s="77">
        <v>179.05095461332601</v>
      </c>
      <c r="S357" s="78">
        <v>1E-4</v>
      </c>
      <c r="T357" s="78">
        <v>2.3999999999999998E-3</v>
      </c>
      <c r="U357" s="78">
        <v>5.0000000000000001E-4</v>
      </c>
    </row>
    <row r="358" spans="2:21">
      <c r="B358" t="s">
        <v>1241</v>
      </c>
      <c r="C358" t="s">
        <v>1242</v>
      </c>
      <c r="D358" t="s">
        <v>123</v>
      </c>
      <c r="E358" t="s">
        <v>920</v>
      </c>
      <c r="F358" t="s">
        <v>1243</v>
      </c>
      <c r="G358" t="s">
        <v>971</v>
      </c>
      <c r="H358" t="s">
        <v>944</v>
      </c>
      <c r="I358" t="s">
        <v>212</v>
      </c>
      <c r="J358"/>
      <c r="K358" s="77">
        <v>3.91</v>
      </c>
      <c r="L358" t="s">
        <v>113</v>
      </c>
      <c r="M358" s="78">
        <v>8.5000000000000006E-2</v>
      </c>
      <c r="N358" s="78">
        <v>0.1016</v>
      </c>
      <c r="O358" s="77">
        <v>16890.86</v>
      </c>
      <c r="P358" s="77">
        <v>93.318575485203183</v>
      </c>
      <c r="Q358" s="77">
        <v>0</v>
      </c>
      <c r="R358" s="77">
        <v>73.636783342960598</v>
      </c>
      <c r="S358" s="78">
        <v>0</v>
      </c>
      <c r="T358" s="78">
        <v>1E-3</v>
      </c>
      <c r="U358" s="78">
        <v>2.0000000000000001E-4</v>
      </c>
    </row>
    <row r="359" spans="2:21">
      <c r="B359" t="s">
        <v>1244</v>
      </c>
      <c r="C359" t="s">
        <v>1245</v>
      </c>
      <c r="D359" t="s">
        <v>123</v>
      </c>
      <c r="E359" t="s">
        <v>920</v>
      </c>
      <c r="F359" t="s">
        <v>1243</v>
      </c>
      <c r="G359" t="s">
        <v>971</v>
      </c>
      <c r="H359" t="s">
        <v>944</v>
      </c>
      <c r="I359" t="s">
        <v>212</v>
      </c>
      <c r="J359"/>
      <c r="K359" s="77">
        <v>4.2300000000000004</v>
      </c>
      <c r="L359" t="s">
        <v>113</v>
      </c>
      <c r="M359" s="78">
        <v>8.5000000000000006E-2</v>
      </c>
      <c r="N359" s="78">
        <v>0.1032</v>
      </c>
      <c r="O359" s="77">
        <v>16890.86</v>
      </c>
      <c r="P359" s="77">
        <v>92.18157548520324</v>
      </c>
      <c r="Q359" s="77">
        <v>0</v>
      </c>
      <c r="R359" s="77">
        <v>72.739587664333698</v>
      </c>
      <c r="S359" s="78">
        <v>0</v>
      </c>
      <c r="T359" s="78">
        <v>1E-3</v>
      </c>
      <c r="U359" s="78">
        <v>2.0000000000000001E-4</v>
      </c>
    </row>
    <row r="360" spans="2:21">
      <c r="B360" t="s">
        <v>1246</v>
      </c>
      <c r="C360" t="s">
        <v>1247</v>
      </c>
      <c r="D360" t="s">
        <v>123</v>
      </c>
      <c r="E360" t="s">
        <v>920</v>
      </c>
      <c r="F360" t="s">
        <v>1248</v>
      </c>
      <c r="G360" t="s">
        <v>1129</v>
      </c>
      <c r="H360" t="s">
        <v>1240</v>
      </c>
      <c r="I360" t="s">
        <v>923</v>
      </c>
      <c r="J360"/>
      <c r="K360" s="77">
        <v>6</v>
      </c>
      <c r="L360" t="s">
        <v>106</v>
      </c>
      <c r="M360" s="78">
        <v>4.1300000000000003E-2</v>
      </c>
      <c r="N360" s="78">
        <v>6.7400000000000002E-2</v>
      </c>
      <c r="O360" s="77">
        <v>54094.67</v>
      </c>
      <c r="P360" s="77">
        <v>86.529833249375784</v>
      </c>
      <c r="Q360" s="77">
        <v>0</v>
      </c>
      <c r="R360" s="77">
        <v>172.81523844487799</v>
      </c>
      <c r="S360" s="78">
        <v>1E-4</v>
      </c>
      <c r="T360" s="78">
        <v>2.3E-3</v>
      </c>
      <c r="U360" s="78">
        <v>5.0000000000000001E-4</v>
      </c>
    </row>
    <row r="361" spans="2:21">
      <c r="B361" t="s">
        <v>1249</v>
      </c>
      <c r="C361" t="s">
        <v>1250</v>
      </c>
      <c r="D361" t="s">
        <v>123</v>
      </c>
      <c r="E361" t="s">
        <v>920</v>
      </c>
      <c r="F361" t="s">
        <v>1251</v>
      </c>
      <c r="G361" t="s">
        <v>999</v>
      </c>
      <c r="H361" t="s">
        <v>1252</v>
      </c>
      <c r="I361" t="s">
        <v>923</v>
      </c>
      <c r="J361"/>
      <c r="K361" s="77">
        <v>3.86</v>
      </c>
      <c r="L361" t="s">
        <v>110</v>
      </c>
      <c r="M361" s="78">
        <v>2.63E-2</v>
      </c>
      <c r="N361" s="78">
        <v>0.111</v>
      </c>
      <c r="O361" s="77">
        <v>30488</v>
      </c>
      <c r="P361" s="77">
        <v>74.159959065861983</v>
      </c>
      <c r="Q361" s="77">
        <v>0</v>
      </c>
      <c r="R361" s="77">
        <v>91.194723549887996</v>
      </c>
      <c r="S361" s="78">
        <v>1E-4</v>
      </c>
      <c r="T361" s="78">
        <v>1.1999999999999999E-3</v>
      </c>
      <c r="U361" s="78">
        <v>2.9999999999999997E-4</v>
      </c>
    </row>
    <row r="362" spans="2:21">
      <c r="B362" t="s">
        <v>1253</v>
      </c>
      <c r="C362" t="s">
        <v>1254</v>
      </c>
      <c r="D362" t="s">
        <v>123</v>
      </c>
      <c r="E362" t="s">
        <v>920</v>
      </c>
      <c r="F362" t="s">
        <v>1255</v>
      </c>
      <c r="G362" t="s">
        <v>1129</v>
      </c>
      <c r="H362" t="s">
        <v>1252</v>
      </c>
      <c r="I362" t="s">
        <v>923</v>
      </c>
      <c r="J362"/>
      <c r="K362" s="77">
        <v>5.59</v>
      </c>
      <c r="L362" t="s">
        <v>106</v>
      </c>
      <c r="M362" s="78">
        <v>4.7500000000000001E-2</v>
      </c>
      <c r="N362" s="78">
        <v>7.6399999999999996E-2</v>
      </c>
      <c r="O362" s="77">
        <v>20269.03</v>
      </c>
      <c r="P362" s="77">
        <v>86.255644045126971</v>
      </c>
      <c r="Q362" s="77">
        <v>0</v>
      </c>
      <c r="R362" s="77">
        <v>64.547909303394405</v>
      </c>
      <c r="S362" s="78">
        <v>0</v>
      </c>
      <c r="T362" s="78">
        <v>8.9999999999999998E-4</v>
      </c>
      <c r="U362" s="78">
        <v>2.0000000000000001E-4</v>
      </c>
    </row>
    <row r="363" spans="2:21">
      <c r="B363" t="s">
        <v>1256</v>
      </c>
      <c r="C363" t="s">
        <v>1257</v>
      </c>
      <c r="D363" t="s">
        <v>123</v>
      </c>
      <c r="E363" t="s">
        <v>920</v>
      </c>
      <c r="F363" t="s">
        <v>1255</v>
      </c>
      <c r="G363" t="s">
        <v>1129</v>
      </c>
      <c r="H363" t="s">
        <v>1252</v>
      </c>
      <c r="I363" t="s">
        <v>923</v>
      </c>
      <c r="J363"/>
      <c r="K363" s="77">
        <v>5.79</v>
      </c>
      <c r="L363" t="s">
        <v>106</v>
      </c>
      <c r="M363" s="78">
        <v>7.3800000000000004E-2</v>
      </c>
      <c r="N363" s="78">
        <v>7.8600000000000003E-2</v>
      </c>
      <c r="O363" s="77">
        <v>33781.72</v>
      </c>
      <c r="P363" s="77">
        <v>99.677111245963474</v>
      </c>
      <c r="Q363" s="77">
        <v>0</v>
      </c>
      <c r="R363" s="77">
        <v>124.31939657223801</v>
      </c>
      <c r="S363" s="78">
        <v>0</v>
      </c>
      <c r="T363" s="78">
        <v>1.6000000000000001E-3</v>
      </c>
      <c r="U363" s="78">
        <v>4.0000000000000002E-4</v>
      </c>
    </row>
    <row r="364" spans="2:21">
      <c r="B364" t="s">
        <v>1258</v>
      </c>
      <c r="C364" t="s">
        <v>1259</v>
      </c>
      <c r="D364" t="s">
        <v>123</v>
      </c>
      <c r="E364" t="s">
        <v>920</v>
      </c>
      <c r="F364" t="s">
        <v>1260</v>
      </c>
      <c r="G364" t="s">
        <v>1057</v>
      </c>
      <c r="H364" t="s">
        <v>1261</v>
      </c>
      <c r="I364" t="s">
        <v>212</v>
      </c>
      <c r="J364"/>
      <c r="K364" s="77">
        <v>2.35</v>
      </c>
      <c r="L364" t="s">
        <v>113</v>
      </c>
      <c r="M364" s="78">
        <v>0.06</v>
      </c>
      <c r="N364" s="78">
        <v>9.9699999999999997E-2</v>
      </c>
      <c r="O364" s="77">
        <v>40031.339999999997</v>
      </c>
      <c r="P364" s="77">
        <v>93.030999999999906</v>
      </c>
      <c r="Q364" s="77">
        <v>0</v>
      </c>
      <c r="R364" s="77">
        <v>173.98137676997399</v>
      </c>
      <c r="S364" s="78">
        <v>0</v>
      </c>
      <c r="T364" s="78">
        <v>2.3E-3</v>
      </c>
      <c r="U364" s="78">
        <v>5.0000000000000001E-4</v>
      </c>
    </row>
    <row r="365" spans="2:21">
      <c r="B365" t="s">
        <v>1262</v>
      </c>
      <c r="C365" t="s">
        <v>1263</v>
      </c>
      <c r="D365" t="s">
        <v>123</v>
      </c>
      <c r="E365" t="s">
        <v>920</v>
      </c>
      <c r="F365" t="s">
        <v>1264</v>
      </c>
      <c r="G365" t="s">
        <v>1057</v>
      </c>
      <c r="H365" t="s">
        <v>1261</v>
      </c>
      <c r="I365" t="s">
        <v>212</v>
      </c>
      <c r="J365"/>
      <c r="K365" s="77">
        <v>2.41</v>
      </c>
      <c r="L365" t="s">
        <v>110</v>
      </c>
      <c r="M365" s="78">
        <v>0.05</v>
      </c>
      <c r="N365" s="78">
        <v>7.4300000000000005E-2</v>
      </c>
      <c r="O365" s="77">
        <v>16890.86</v>
      </c>
      <c r="P365" s="77">
        <v>96.124383577864009</v>
      </c>
      <c r="Q365" s="77">
        <v>0</v>
      </c>
      <c r="R365" s="77">
        <v>65.487230474870401</v>
      </c>
      <c r="S365" s="78">
        <v>0</v>
      </c>
      <c r="T365" s="78">
        <v>8.9999999999999998E-4</v>
      </c>
      <c r="U365" s="78">
        <v>2.0000000000000001E-4</v>
      </c>
    </row>
    <row r="366" spans="2:21">
      <c r="B366" t="s">
        <v>1265</v>
      </c>
      <c r="C366" t="s">
        <v>1266</v>
      </c>
      <c r="D366" t="s">
        <v>123</v>
      </c>
      <c r="E366" t="s">
        <v>920</v>
      </c>
      <c r="F366" t="s">
        <v>1267</v>
      </c>
      <c r="G366" t="s">
        <v>1048</v>
      </c>
      <c r="H366" t="s">
        <v>1252</v>
      </c>
      <c r="I366" t="s">
        <v>923</v>
      </c>
      <c r="J366"/>
      <c r="K366" s="77">
        <v>6.32</v>
      </c>
      <c r="L366" t="s">
        <v>106</v>
      </c>
      <c r="M366" s="78">
        <v>5.1299999999999998E-2</v>
      </c>
      <c r="N366" s="78">
        <v>8.1699999999999995E-2</v>
      </c>
      <c r="O366" s="77">
        <v>50672.58</v>
      </c>
      <c r="P366" s="77">
        <v>83.055930589680074</v>
      </c>
      <c r="Q366" s="77">
        <v>0</v>
      </c>
      <c r="R366" s="77">
        <v>155.38366396637801</v>
      </c>
      <c r="S366" s="78">
        <v>0</v>
      </c>
      <c r="T366" s="78">
        <v>2.0999999999999999E-3</v>
      </c>
      <c r="U366" s="78">
        <v>4.0000000000000002E-4</v>
      </c>
    </row>
    <row r="367" spans="2:21">
      <c r="B367" t="s">
        <v>1268</v>
      </c>
      <c r="C367" t="s">
        <v>1269</v>
      </c>
      <c r="D367" t="s">
        <v>123</v>
      </c>
      <c r="E367" t="s">
        <v>920</v>
      </c>
      <c r="F367" t="s">
        <v>1270</v>
      </c>
      <c r="G367" t="s">
        <v>999</v>
      </c>
      <c r="H367" t="s">
        <v>1271</v>
      </c>
      <c r="I367" t="s">
        <v>923</v>
      </c>
      <c r="J367"/>
      <c r="K367" s="77">
        <v>2.92</v>
      </c>
      <c r="L367" t="s">
        <v>110</v>
      </c>
      <c r="M367" s="78">
        <v>3.6299999999999999E-2</v>
      </c>
      <c r="N367" s="78">
        <v>0.45069999999999999</v>
      </c>
      <c r="O367" s="77">
        <v>52361.67</v>
      </c>
      <c r="P367" s="77">
        <v>35.465767173583288</v>
      </c>
      <c r="Q367" s="77">
        <v>0</v>
      </c>
      <c r="R367" s="77">
        <v>74.902125511811406</v>
      </c>
      <c r="S367" s="78">
        <v>1E-4</v>
      </c>
      <c r="T367" s="78">
        <v>1E-3</v>
      </c>
      <c r="U367" s="78">
        <v>2.0000000000000001E-4</v>
      </c>
    </row>
    <row r="368" spans="2:21">
      <c r="B368" t="s">
        <v>1272</v>
      </c>
      <c r="C368" t="s">
        <v>1273</v>
      </c>
      <c r="D368" t="s">
        <v>123</v>
      </c>
      <c r="E368" t="s">
        <v>920</v>
      </c>
      <c r="F368" t="s">
        <v>1274</v>
      </c>
      <c r="G368" t="s">
        <v>702</v>
      </c>
      <c r="H368" t="s">
        <v>210</v>
      </c>
      <c r="I368" t="s">
        <v>211</v>
      </c>
      <c r="J368"/>
      <c r="K368" s="77">
        <v>3.83</v>
      </c>
      <c r="L368" t="s">
        <v>106</v>
      </c>
      <c r="M368" s="78">
        <v>2.5000000000000001E-2</v>
      </c>
      <c r="N368" s="78">
        <v>4.4000000000000003E-3</v>
      </c>
      <c r="O368" s="77">
        <v>31862.78</v>
      </c>
      <c r="P368" s="77">
        <v>108.76188901094021</v>
      </c>
      <c r="Q368" s="77">
        <v>0</v>
      </c>
      <c r="R368" s="77">
        <v>127.944640760425</v>
      </c>
      <c r="S368" s="78">
        <v>1E-4</v>
      </c>
      <c r="T368" s="78">
        <v>1.6999999999999999E-3</v>
      </c>
      <c r="U368" s="78">
        <v>4.0000000000000002E-4</v>
      </c>
    </row>
    <row r="369" spans="2:6">
      <c r="B369" t="s">
        <v>225</v>
      </c>
      <c r="C369" s="16"/>
      <c r="D369" s="16"/>
      <c r="E369" s="16"/>
      <c r="F369" s="16"/>
    </row>
    <row r="370" spans="2:6">
      <c r="B370" t="s">
        <v>325</v>
      </c>
      <c r="C370" s="16"/>
      <c r="D370" s="16"/>
      <c r="E370" s="16"/>
      <c r="F370" s="16"/>
    </row>
    <row r="371" spans="2:6">
      <c r="B371" t="s">
        <v>326</v>
      </c>
      <c r="C371" s="16"/>
      <c r="D371" s="16"/>
      <c r="E371" s="16"/>
      <c r="F371" s="16"/>
    </row>
    <row r="372" spans="2:6">
      <c r="B372" t="s">
        <v>327</v>
      </c>
      <c r="C372" s="16"/>
      <c r="D372" s="16"/>
      <c r="E372" s="16"/>
      <c r="F372" s="16"/>
    </row>
    <row r="373" spans="2:6">
      <c r="B373" t="s">
        <v>328</v>
      </c>
      <c r="C373" s="16"/>
      <c r="D373" s="16"/>
      <c r="E373" s="16"/>
      <c r="F373" s="16"/>
    </row>
    <row r="374" spans="2:6">
      <c r="C374" s="16"/>
      <c r="D374" s="16"/>
      <c r="E374" s="16"/>
      <c r="F374" s="16"/>
    </row>
    <row r="375" spans="2:6">
      <c r="C375" s="16"/>
      <c r="D375" s="16"/>
      <c r="E375" s="16"/>
      <c r="F375" s="16"/>
    </row>
    <row r="376" spans="2:6">
      <c r="C376" s="16"/>
      <c r="D376" s="16"/>
      <c r="E376" s="16"/>
      <c r="F376" s="16"/>
    </row>
    <row r="377" spans="2:6">
      <c r="C377" s="16"/>
      <c r="D377" s="16"/>
      <c r="E377" s="16"/>
      <c r="F377" s="16"/>
    </row>
    <row r="378" spans="2:6">
      <c r="C378" s="16"/>
      <c r="D378" s="16"/>
      <c r="E378" s="16"/>
      <c r="F378" s="16"/>
    </row>
    <row r="379" spans="2:6">
      <c r="C379" s="16"/>
      <c r="D379" s="16"/>
      <c r="E379" s="16"/>
      <c r="F379" s="16"/>
    </row>
    <row r="380" spans="2:6">
      <c r="C380" s="16"/>
      <c r="D380" s="16"/>
      <c r="E380" s="16"/>
      <c r="F380" s="16"/>
    </row>
    <row r="381" spans="2:6">
      <c r="C381" s="16"/>
      <c r="D381" s="16"/>
      <c r="E381" s="16"/>
      <c r="F381" s="16"/>
    </row>
    <row r="382" spans="2:6">
      <c r="C382" s="16"/>
      <c r="D382" s="16"/>
      <c r="E382" s="16"/>
      <c r="F382" s="16"/>
    </row>
    <row r="383" spans="2:6">
      <c r="C383" s="16"/>
      <c r="D383" s="16"/>
      <c r="E383" s="16"/>
      <c r="F383" s="16"/>
    </row>
    <row r="384" spans="2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 xr:uid="{F6D80B5E-65B2-4979-9D15-86E55B2FADA2}">
      <formula1>$BN$7:$BN$11</formula1>
    </dataValidation>
    <dataValidation type="list" allowBlank="1" showInputMessage="1" showErrorMessage="1" sqref="E12:E799" xr:uid="{FA750412-1F07-4EEE-B8E7-1A470FA8CD70}">
      <formula1>$BI$7:$BI$11</formula1>
    </dataValidation>
    <dataValidation type="list" allowBlank="1" showInputMessage="1" showErrorMessage="1" sqref="I12:I805" xr:uid="{3D7059AD-F7B2-40B9-985F-69440B5431E0}">
      <formula1>$BM$7:$BM$10</formula1>
    </dataValidation>
    <dataValidation allowBlank="1" showInputMessage="1" showErrorMessage="1" sqref="Q9 C1:C4" xr:uid="{04530C3D-4C28-4CD1-AA05-5F8D1FC0ABD5}"/>
    <dataValidation type="list" allowBlank="1" showInputMessage="1" showErrorMessage="1" sqref="G12:G805" xr:uid="{3DB69B26-B789-45E7-91CB-E721BFCD2753}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4"/>
    <pageSetUpPr fitToPage="1"/>
  </sheetPr>
  <dimension ref="B1:BJ34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 s="1" customFormat="1">
      <c r="B1" s="2" t="s">
        <v>0</v>
      </c>
      <c r="C1" s="87">
        <v>45106</v>
      </c>
    </row>
    <row r="2" spans="2:62" s="1" customFormat="1">
      <c r="B2" s="2" t="s">
        <v>1</v>
      </c>
      <c r="C2" s="12" t="s">
        <v>3591</v>
      </c>
    </row>
    <row r="3" spans="2:62" s="1" customFormat="1">
      <c r="B3" s="2" t="s">
        <v>2</v>
      </c>
      <c r="C3" s="88" t="s">
        <v>3592</v>
      </c>
    </row>
    <row r="4" spans="2:62" s="1" customFormat="1">
      <c r="B4" s="2" t="s">
        <v>3</v>
      </c>
      <c r="C4" s="89" t="s">
        <v>197</v>
      </c>
    </row>
    <row r="6" spans="2:62" ht="26.25" customHeight="1">
      <c r="B6" s="110" t="s">
        <v>68</v>
      </c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2"/>
      <c r="BJ6" s="19"/>
    </row>
    <row r="7" spans="2:62" ht="26.25" customHeight="1">
      <c r="B7" s="110" t="s">
        <v>91</v>
      </c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2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2866802.2</v>
      </c>
      <c r="J11" s="7"/>
      <c r="K11" s="75">
        <v>22.084289999999999</v>
      </c>
      <c r="L11" s="75">
        <v>52034.41084870568</v>
      </c>
      <c r="M11" s="7"/>
      <c r="N11" s="76">
        <v>1</v>
      </c>
      <c r="O11" s="76">
        <v>0.1502</v>
      </c>
      <c r="BF11" s="16"/>
      <c r="BG11" s="19"/>
      <c r="BH11" s="16"/>
      <c r="BJ11" s="16"/>
    </row>
    <row r="12" spans="2:62">
      <c r="B12" s="79" t="s">
        <v>204</v>
      </c>
      <c r="E12" s="16"/>
      <c r="F12" s="16"/>
      <c r="G12" s="16"/>
      <c r="I12" s="81">
        <v>2526386.73</v>
      </c>
      <c r="K12" s="81">
        <v>14.611079999999999</v>
      </c>
      <c r="L12" s="81">
        <v>39327.118573120002</v>
      </c>
      <c r="N12" s="80">
        <v>0.75580000000000003</v>
      </c>
      <c r="O12" s="80">
        <v>0.1135</v>
      </c>
    </row>
    <row r="13" spans="2:62">
      <c r="B13" s="79" t="s">
        <v>1275</v>
      </c>
      <c r="E13" s="16"/>
      <c r="F13" s="16"/>
      <c r="G13" s="16"/>
      <c r="I13" s="81">
        <v>828579.44</v>
      </c>
      <c r="K13" s="81">
        <v>13.97269</v>
      </c>
      <c r="L13" s="81">
        <v>24224.06854316</v>
      </c>
      <c r="N13" s="80">
        <v>0.46550000000000002</v>
      </c>
      <c r="O13" s="80">
        <v>6.9900000000000004E-2</v>
      </c>
    </row>
    <row r="14" spans="2:62">
      <c r="B14" t="s">
        <v>1276</v>
      </c>
      <c r="C14" t="s">
        <v>1277</v>
      </c>
      <c r="D14" t="s">
        <v>100</v>
      </c>
      <c r="E14" t="s">
        <v>123</v>
      </c>
      <c r="F14" t="s">
        <v>676</v>
      </c>
      <c r="G14" t="s">
        <v>364</v>
      </c>
      <c r="H14" t="s">
        <v>102</v>
      </c>
      <c r="I14" s="77">
        <v>22638.560000000001</v>
      </c>
      <c r="J14" s="77">
        <v>2442</v>
      </c>
      <c r="K14" s="77">
        <v>0</v>
      </c>
      <c r="L14" s="77">
        <v>552.8336352</v>
      </c>
      <c r="M14" s="78">
        <v>1E-4</v>
      </c>
      <c r="N14" s="78">
        <v>1.06E-2</v>
      </c>
      <c r="O14" s="78">
        <v>1.6000000000000001E-3</v>
      </c>
    </row>
    <row r="15" spans="2:62">
      <c r="B15" t="s">
        <v>1278</v>
      </c>
      <c r="C15" t="s">
        <v>1279</v>
      </c>
      <c r="D15" t="s">
        <v>100</v>
      </c>
      <c r="E15" t="s">
        <v>123</v>
      </c>
      <c r="F15" t="s">
        <v>1280</v>
      </c>
      <c r="G15" t="s">
        <v>702</v>
      </c>
      <c r="H15" t="s">
        <v>102</v>
      </c>
      <c r="I15" s="77">
        <v>2762.51</v>
      </c>
      <c r="J15" s="77">
        <v>29830</v>
      </c>
      <c r="K15" s="77">
        <v>0</v>
      </c>
      <c r="L15" s="77">
        <v>824.05673300000001</v>
      </c>
      <c r="M15" s="78">
        <v>0</v>
      </c>
      <c r="N15" s="78">
        <v>1.5800000000000002E-2</v>
      </c>
      <c r="O15" s="78">
        <v>2.3999999999999998E-3</v>
      </c>
    </row>
    <row r="16" spans="2:62">
      <c r="B16" t="s">
        <v>1281</v>
      </c>
      <c r="C16" t="s">
        <v>1282</v>
      </c>
      <c r="D16" t="s">
        <v>100</v>
      </c>
      <c r="E16" t="s">
        <v>123</v>
      </c>
      <c r="F16" t="s">
        <v>847</v>
      </c>
      <c r="G16" t="s">
        <v>702</v>
      </c>
      <c r="H16" t="s">
        <v>102</v>
      </c>
      <c r="I16" s="77">
        <v>10496.84</v>
      </c>
      <c r="J16" s="77">
        <v>6515</v>
      </c>
      <c r="K16" s="77">
        <v>0</v>
      </c>
      <c r="L16" s="77">
        <v>683.86912600000005</v>
      </c>
      <c r="M16" s="78">
        <v>1E-4</v>
      </c>
      <c r="N16" s="78">
        <v>1.3100000000000001E-2</v>
      </c>
      <c r="O16" s="78">
        <v>2E-3</v>
      </c>
    </row>
    <row r="17" spans="2:15">
      <c r="B17" t="s">
        <v>1283</v>
      </c>
      <c r="C17" t="s">
        <v>1284</v>
      </c>
      <c r="D17" t="s">
        <v>100</v>
      </c>
      <c r="E17" t="s">
        <v>123</v>
      </c>
      <c r="F17" t="s">
        <v>852</v>
      </c>
      <c r="G17" t="s">
        <v>702</v>
      </c>
      <c r="H17" t="s">
        <v>102</v>
      </c>
      <c r="I17" s="77">
        <v>46183.35</v>
      </c>
      <c r="J17" s="77">
        <v>1200</v>
      </c>
      <c r="K17" s="77">
        <v>0</v>
      </c>
      <c r="L17" s="77">
        <v>554.2002</v>
      </c>
      <c r="M17" s="78">
        <v>1E-4</v>
      </c>
      <c r="N17" s="78">
        <v>1.0699999999999999E-2</v>
      </c>
      <c r="O17" s="78">
        <v>1.6000000000000001E-3</v>
      </c>
    </row>
    <row r="18" spans="2:15">
      <c r="B18" t="s">
        <v>1285</v>
      </c>
      <c r="C18" t="s">
        <v>1286</v>
      </c>
      <c r="D18" t="s">
        <v>100</v>
      </c>
      <c r="E18" t="s">
        <v>123</v>
      </c>
      <c r="F18" t="s">
        <v>556</v>
      </c>
      <c r="G18" t="s">
        <v>468</v>
      </c>
      <c r="H18" t="s">
        <v>102</v>
      </c>
      <c r="I18" s="77">
        <v>13158.56</v>
      </c>
      <c r="J18" s="77">
        <v>3725</v>
      </c>
      <c r="K18" s="77">
        <v>0</v>
      </c>
      <c r="L18" s="77">
        <v>490.15636000000001</v>
      </c>
      <c r="M18" s="78">
        <v>1E-4</v>
      </c>
      <c r="N18" s="78">
        <v>9.4000000000000004E-3</v>
      </c>
      <c r="O18" s="78">
        <v>1.4E-3</v>
      </c>
    </row>
    <row r="19" spans="2:15">
      <c r="B19" t="s">
        <v>1287</v>
      </c>
      <c r="C19" t="s">
        <v>1288</v>
      </c>
      <c r="D19" t="s">
        <v>100</v>
      </c>
      <c r="E19" t="s">
        <v>123</v>
      </c>
      <c r="F19" t="s">
        <v>467</v>
      </c>
      <c r="G19" t="s">
        <v>468</v>
      </c>
      <c r="H19" t="s">
        <v>102</v>
      </c>
      <c r="I19" s="77">
        <v>10704.07</v>
      </c>
      <c r="J19" s="77">
        <v>2884</v>
      </c>
      <c r="K19" s="77">
        <v>0</v>
      </c>
      <c r="L19" s="77">
        <v>308.70537880000001</v>
      </c>
      <c r="M19" s="78">
        <v>1E-4</v>
      </c>
      <c r="N19" s="78">
        <v>5.8999999999999999E-3</v>
      </c>
      <c r="O19" s="78">
        <v>8.9999999999999998E-4</v>
      </c>
    </row>
    <row r="20" spans="2:15">
      <c r="B20" t="s">
        <v>1289</v>
      </c>
      <c r="C20" t="s">
        <v>1290</v>
      </c>
      <c r="D20" t="s">
        <v>100</v>
      </c>
      <c r="E20" t="s">
        <v>123</v>
      </c>
      <c r="F20" t="s">
        <v>913</v>
      </c>
      <c r="G20" t="s">
        <v>727</v>
      </c>
      <c r="H20" t="s">
        <v>102</v>
      </c>
      <c r="I20" s="77">
        <v>2164.11</v>
      </c>
      <c r="J20" s="77">
        <v>77200</v>
      </c>
      <c r="K20" s="77">
        <v>4.0363100000000003</v>
      </c>
      <c r="L20" s="77">
        <v>1674.7292299999999</v>
      </c>
      <c r="M20" s="78">
        <v>0</v>
      </c>
      <c r="N20" s="78">
        <v>3.2199999999999999E-2</v>
      </c>
      <c r="O20" s="78">
        <v>4.7999999999999996E-3</v>
      </c>
    </row>
    <row r="21" spans="2:15">
      <c r="B21" t="s">
        <v>1291</v>
      </c>
      <c r="C21" t="s">
        <v>1292</v>
      </c>
      <c r="D21" t="s">
        <v>100</v>
      </c>
      <c r="E21" t="s">
        <v>123</v>
      </c>
      <c r="F21" t="s">
        <v>667</v>
      </c>
      <c r="G21" t="s">
        <v>599</v>
      </c>
      <c r="H21" t="s">
        <v>102</v>
      </c>
      <c r="I21" s="77">
        <v>1351.55</v>
      </c>
      <c r="J21" s="77">
        <v>5122</v>
      </c>
      <c r="K21" s="77">
        <v>0</v>
      </c>
      <c r="L21" s="77">
        <v>69.226391000000007</v>
      </c>
      <c r="M21" s="78">
        <v>0</v>
      </c>
      <c r="N21" s="78">
        <v>1.2999999999999999E-3</v>
      </c>
      <c r="O21" s="78">
        <v>2.0000000000000001E-4</v>
      </c>
    </row>
    <row r="22" spans="2:15">
      <c r="B22" t="s">
        <v>1293</v>
      </c>
      <c r="C22" t="s">
        <v>1294</v>
      </c>
      <c r="D22" t="s">
        <v>100</v>
      </c>
      <c r="E22" t="s">
        <v>123</v>
      </c>
      <c r="F22" t="s">
        <v>1295</v>
      </c>
      <c r="G22" t="s">
        <v>599</v>
      </c>
      <c r="H22" t="s">
        <v>102</v>
      </c>
      <c r="I22" s="77">
        <v>29162.97</v>
      </c>
      <c r="J22" s="77">
        <v>789.1</v>
      </c>
      <c r="K22" s="77">
        <v>0</v>
      </c>
      <c r="L22" s="77">
        <v>230.12499627</v>
      </c>
      <c r="M22" s="78">
        <v>1E-4</v>
      </c>
      <c r="N22" s="78">
        <v>4.4000000000000003E-3</v>
      </c>
      <c r="O22" s="78">
        <v>6.9999999999999999E-4</v>
      </c>
    </row>
    <row r="23" spans="2:15">
      <c r="B23" t="s">
        <v>1296</v>
      </c>
      <c r="C23" t="s">
        <v>1297</v>
      </c>
      <c r="D23" t="s">
        <v>100</v>
      </c>
      <c r="E23" t="s">
        <v>123</v>
      </c>
      <c r="F23" t="s">
        <v>1298</v>
      </c>
      <c r="G23" t="s">
        <v>336</v>
      </c>
      <c r="H23" t="s">
        <v>102</v>
      </c>
      <c r="I23" s="77">
        <v>60923.94</v>
      </c>
      <c r="J23" s="77">
        <v>1840</v>
      </c>
      <c r="K23" s="77">
        <v>0</v>
      </c>
      <c r="L23" s="77">
        <v>1121.0004960000001</v>
      </c>
      <c r="M23" s="78">
        <v>0</v>
      </c>
      <c r="N23" s="78">
        <v>2.1499999999999998E-2</v>
      </c>
      <c r="O23" s="78">
        <v>3.2000000000000002E-3</v>
      </c>
    </row>
    <row r="24" spans="2:15">
      <c r="B24" t="s">
        <v>1299</v>
      </c>
      <c r="C24" t="s">
        <v>1300</v>
      </c>
      <c r="D24" t="s">
        <v>100</v>
      </c>
      <c r="E24" t="s">
        <v>123</v>
      </c>
      <c r="F24" t="s">
        <v>493</v>
      </c>
      <c r="G24" t="s">
        <v>336</v>
      </c>
      <c r="H24" t="s">
        <v>102</v>
      </c>
      <c r="I24" s="77">
        <v>72639.7</v>
      </c>
      <c r="J24" s="77">
        <v>3038</v>
      </c>
      <c r="K24" s="77">
        <v>0</v>
      </c>
      <c r="L24" s="77">
        <v>2206.7940859999999</v>
      </c>
      <c r="M24" s="78">
        <v>1E-4</v>
      </c>
      <c r="N24" s="78">
        <v>4.24E-2</v>
      </c>
      <c r="O24" s="78">
        <v>6.4000000000000003E-3</v>
      </c>
    </row>
    <row r="25" spans="2:15">
      <c r="B25" t="s">
        <v>1301</v>
      </c>
      <c r="C25" t="s">
        <v>1302</v>
      </c>
      <c r="D25" t="s">
        <v>100</v>
      </c>
      <c r="E25" t="s">
        <v>123</v>
      </c>
      <c r="F25" t="s">
        <v>335</v>
      </c>
      <c r="G25" t="s">
        <v>336</v>
      </c>
      <c r="H25" t="s">
        <v>102</v>
      </c>
      <c r="I25" s="77">
        <v>84976.46</v>
      </c>
      <c r="J25" s="77">
        <v>2759</v>
      </c>
      <c r="K25" s="77">
        <v>0</v>
      </c>
      <c r="L25" s="77">
        <v>2344.5005314</v>
      </c>
      <c r="M25" s="78">
        <v>1E-4</v>
      </c>
      <c r="N25" s="78">
        <v>4.5100000000000001E-2</v>
      </c>
      <c r="O25" s="78">
        <v>6.7999999999999996E-3</v>
      </c>
    </row>
    <row r="26" spans="2:15">
      <c r="B26" t="s">
        <v>1303</v>
      </c>
      <c r="C26" t="s">
        <v>1304</v>
      </c>
      <c r="D26" t="s">
        <v>100</v>
      </c>
      <c r="E26" t="s">
        <v>123</v>
      </c>
      <c r="F26" t="s">
        <v>939</v>
      </c>
      <c r="G26" t="s">
        <v>336</v>
      </c>
      <c r="H26" t="s">
        <v>102</v>
      </c>
      <c r="I26" s="77">
        <v>14016.68</v>
      </c>
      <c r="J26" s="77">
        <v>12330</v>
      </c>
      <c r="K26" s="77">
        <v>0</v>
      </c>
      <c r="L26" s="77">
        <v>1728.2566440000001</v>
      </c>
      <c r="M26" s="78">
        <v>1E-4</v>
      </c>
      <c r="N26" s="78">
        <v>3.32E-2</v>
      </c>
      <c r="O26" s="78">
        <v>5.0000000000000001E-3</v>
      </c>
    </row>
    <row r="27" spans="2:15">
      <c r="B27" t="s">
        <v>1305</v>
      </c>
      <c r="C27" t="s">
        <v>1306</v>
      </c>
      <c r="D27" t="s">
        <v>100</v>
      </c>
      <c r="E27" t="s">
        <v>123</v>
      </c>
      <c r="F27" t="s">
        <v>1307</v>
      </c>
      <c r="G27" t="s">
        <v>336</v>
      </c>
      <c r="H27" t="s">
        <v>102</v>
      </c>
      <c r="I27" s="77">
        <v>2606.7399999999998</v>
      </c>
      <c r="J27" s="77">
        <v>14420</v>
      </c>
      <c r="K27" s="77">
        <v>0</v>
      </c>
      <c r="L27" s="77">
        <v>375.891908</v>
      </c>
      <c r="M27" s="78">
        <v>0</v>
      </c>
      <c r="N27" s="78">
        <v>7.1999999999999998E-3</v>
      </c>
      <c r="O27" s="78">
        <v>1.1000000000000001E-3</v>
      </c>
    </row>
    <row r="28" spans="2:15">
      <c r="B28" t="s">
        <v>1308</v>
      </c>
      <c r="C28" t="s">
        <v>1309</v>
      </c>
      <c r="D28" t="s">
        <v>100</v>
      </c>
      <c r="E28" t="s">
        <v>123</v>
      </c>
      <c r="F28" t="s">
        <v>804</v>
      </c>
      <c r="G28" t="s">
        <v>112</v>
      </c>
      <c r="H28" t="s">
        <v>102</v>
      </c>
      <c r="I28" s="77">
        <v>523.51</v>
      </c>
      <c r="J28" s="77">
        <v>152880</v>
      </c>
      <c r="K28" s="77">
        <v>0</v>
      </c>
      <c r="L28" s="77">
        <v>800.34208799999999</v>
      </c>
      <c r="M28" s="78">
        <v>1E-4</v>
      </c>
      <c r="N28" s="78">
        <v>1.54E-2</v>
      </c>
      <c r="O28" s="78">
        <v>2.3E-3</v>
      </c>
    </row>
    <row r="29" spans="2:15">
      <c r="B29" t="s">
        <v>1310</v>
      </c>
      <c r="C29" t="s">
        <v>1311</v>
      </c>
      <c r="D29" t="s">
        <v>100</v>
      </c>
      <c r="E29" t="s">
        <v>123</v>
      </c>
      <c r="F29" t="s">
        <v>1312</v>
      </c>
      <c r="G29" t="s">
        <v>112</v>
      </c>
      <c r="H29" t="s">
        <v>102</v>
      </c>
      <c r="I29" s="77">
        <v>247.85</v>
      </c>
      <c r="J29" s="77">
        <v>97110</v>
      </c>
      <c r="K29" s="77">
        <v>0</v>
      </c>
      <c r="L29" s="77">
        <v>240.68713500000001</v>
      </c>
      <c r="M29" s="78">
        <v>0</v>
      </c>
      <c r="N29" s="78">
        <v>4.5999999999999999E-3</v>
      </c>
      <c r="O29" s="78">
        <v>6.9999999999999999E-4</v>
      </c>
    </row>
    <row r="30" spans="2:15">
      <c r="B30" t="s">
        <v>1313</v>
      </c>
      <c r="C30" t="s">
        <v>1314</v>
      </c>
      <c r="D30" t="s">
        <v>100</v>
      </c>
      <c r="E30" t="s">
        <v>123</v>
      </c>
      <c r="F30" t="s">
        <v>1315</v>
      </c>
      <c r="G30" t="s">
        <v>738</v>
      </c>
      <c r="H30" t="s">
        <v>102</v>
      </c>
      <c r="I30" s="77">
        <v>4374.3999999999996</v>
      </c>
      <c r="J30" s="77">
        <v>4750</v>
      </c>
      <c r="K30" s="77">
        <v>4.7748299999999997</v>
      </c>
      <c r="L30" s="77">
        <v>212.55883</v>
      </c>
      <c r="M30" s="78">
        <v>0</v>
      </c>
      <c r="N30" s="78">
        <v>4.1000000000000003E-3</v>
      </c>
      <c r="O30" s="78">
        <v>5.9999999999999995E-4</v>
      </c>
    </row>
    <row r="31" spans="2:15">
      <c r="B31" t="s">
        <v>1316</v>
      </c>
      <c r="C31" t="s">
        <v>1317</v>
      </c>
      <c r="D31" t="s">
        <v>100</v>
      </c>
      <c r="E31" t="s">
        <v>123</v>
      </c>
      <c r="F31" t="s">
        <v>1318</v>
      </c>
      <c r="G31" t="s">
        <v>738</v>
      </c>
      <c r="H31" t="s">
        <v>102</v>
      </c>
      <c r="I31" s="77">
        <v>42748.75</v>
      </c>
      <c r="J31" s="77">
        <v>1033</v>
      </c>
      <c r="K31" s="77">
        <v>0</v>
      </c>
      <c r="L31" s="77">
        <v>441.59458749999999</v>
      </c>
      <c r="M31" s="78">
        <v>0</v>
      </c>
      <c r="N31" s="78">
        <v>8.5000000000000006E-3</v>
      </c>
      <c r="O31" s="78">
        <v>1.2999999999999999E-3</v>
      </c>
    </row>
    <row r="32" spans="2:15">
      <c r="B32" t="s">
        <v>1319</v>
      </c>
      <c r="C32" t="s">
        <v>1320</v>
      </c>
      <c r="D32" t="s">
        <v>100</v>
      </c>
      <c r="E32" t="s">
        <v>123</v>
      </c>
      <c r="F32" t="s">
        <v>1321</v>
      </c>
      <c r="G32" t="s">
        <v>738</v>
      </c>
      <c r="H32" t="s">
        <v>102</v>
      </c>
      <c r="I32" s="77">
        <v>148.97</v>
      </c>
      <c r="J32" s="77">
        <v>42110</v>
      </c>
      <c r="K32" s="77">
        <v>0</v>
      </c>
      <c r="L32" s="77">
        <v>62.731267000000003</v>
      </c>
      <c r="M32" s="78">
        <v>0</v>
      </c>
      <c r="N32" s="78">
        <v>1.1999999999999999E-3</v>
      </c>
      <c r="O32" s="78">
        <v>2.0000000000000001E-4</v>
      </c>
    </row>
    <row r="33" spans="2:15">
      <c r="B33" t="s">
        <v>1322</v>
      </c>
      <c r="C33" t="s">
        <v>1323</v>
      </c>
      <c r="D33" t="s">
        <v>100</v>
      </c>
      <c r="E33" t="s">
        <v>123</v>
      </c>
      <c r="F33" t="s">
        <v>730</v>
      </c>
      <c r="G33" t="s">
        <v>528</v>
      </c>
      <c r="H33" t="s">
        <v>102</v>
      </c>
      <c r="I33" s="77">
        <v>85628.12</v>
      </c>
      <c r="J33" s="77">
        <v>2010</v>
      </c>
      <c r="K33" s="77">
        <v>0</v>
      </c>
      <c r="L33" s="77">
        <v>1721.1252119999999</v>
      </c>
      <c r="M33" s="78">
        <v>1E-4</v>
      </c>
      <c r="N33" s="78">
        <v>3.3099999999999997E-2</v>
      </c>
      <c r="O33" s="78">
        <v>5.0000000000000001E-3</v>
      </c>
    </row>
    <row r="34" spans="2:15">
      <c r="B34" t="s">
        <v>1324</v>
      </c>
      <c r="C34" t="s">
        <v>1325</v>
      </c>
      <c r="D34" t="s">
        <v>100</v>
      </c>
      <c r="E34" t="s">
        <v>123</v>
      </c>
      <c r="F34" t="s">
        <v>1326</v>
      </c>
      <c r="G34" t="s">
        <v>1327</v>
      </c>
      <c r="H34" t="s">
        <v>102</v>
      </c>
      <c r="I34" s="77">
        <v>2645.08</v>
      </c>
      <c r="J34" s="77">
        <v>13670</v>
      </c>
      <c r="K34" s="77">
        <v>0</v>
      </c>
      <c r="L34" s="77">
        <v>361.58243599999997</v>
      </c>
      <c r="M34" s="78">
        <v>0</v>
      </c>
      <c r="N34" s="78">
        <v>6.8999999999999999E-3</v>
      </c>
      <c r="O34" s="78">
        <v>1E-3</v>
      </c>
    </row>
    <row r="35" spans="2:15">
      <c r="B35" t="s">
        <v>1328</v>
      </c>
      <c r="C35" t="s">
        <v>1329</v>
      </c>
      <c r="D35" t="s">
        <v>100</v>
      </c>
      <c r="E35" t="s">
        <v>123</v>
      </c>
      <c r="F35" t="s">
        <v>1330</v>
      </c>
      <c r="G35" t="s">
        <v>1327</v>
      </c>
      <c r="H35" t="s">
        <v>102</v>
      </c>
      <c r="I35" s="77">
        <v>586.19000000000005</v>
      </c>
      <c r="J35" s="77">
        <v>41920</v>
      </c>
      <c r="K35" s="77">
        <v>0</v>
      </c>
      <c r="L35" s="77">
        <v>245.73084800000001</v>
      </c>
      <c r="M35" s="78">
        <v>0</v>
      </c>
      <c r="N35" s="78">
        <v>4.7000000000000002E-3</v>
      </c>
      <c r="O35" s="78">
        <v>6.9999999999999999E-4</v>
      </c>
    </row>
    <row r="36" spans="2:15">
      <c r="B36" t="s">
        <v>1331</v>
      </c>
      <c r="C36" t="s">
        <v>1332</v>
      </c>
      <c r="D36" t="s">
        <v>100</v>
      </c>
      <c r="E36" t="s">
        <v>123</v>
      </c>
      <c r="F36" t="s">
        <v>1333</v>
      </c>
      <c r="G36" t="s">
        <v>1334</v>
      </c>
      <c r="H36" t="s">
        <v>102</v>
      </c>
      <c r="I36" s="77">
        <v>6919.35</v>
      </c>
      <c r="J36" s="77">
        <v>8344</v>
      </c>
      <c r="K36" s="77">
        <v>0</v>
      </c>
      <c r="L36" s="77">
        <v>577.35056399999996</v>
      </c>
      <c r="M36" s="78">
        <v>1E-4</v>
      </c>
      <c r="N36" s="78">
        <v>1.11E-2</v>
      </c>
      <c r="O36" s="78">
        <v>1.6999999999999999E-3</v>
      </c>
    </row>
    <row r="37" spans="2:15">
      <c r="B37" t="s">
        <v>1335</v>
      </c>
      <c r="C37" t="s">
        <v>1336</v>
      </c>
      <c r="D37" t="s">
        <v>100</v>
      </c>
      <c r="E37" t="s">
        <v>123</v>
      </c>
      <c r="F37" t="s">
        <v>820</v>
      </c>
      <c r="G37" t="s">
        <v>821</v>
      </c>
      <c r="H37" t="s">
        <v>102</v>
      </c>
      <c r="I37" s="77">
        <v>30316.799999999999</v>
      </c>
      <c r="J37" s="77">
        <v>2553</v>
      </c>
      <c r="K37" s="77">
        <v>0</v>
      </c>
      <c r="L37" s="77">
        <v>773.98790399999996</v>
      </c>
      <c r="M37" s="78">
        <v>1E-4</v>
      </c>
      <c r="N37" s="78">
        <v>1.49E-2</v>
      </c>
      <c r="O37" s="78">
        <v>2.2000000000000001E-3</v>
      </c>
    </row>
    <row r="38" spans="2:15">
      <c r="B38" t="s">
        <v>1337</v>
      </c>
      <c r="C38" t="s">
        <v>1338</v>
      </c>
      <c r="D38" t="s">
        <v>100</v>
      </c>
      <c r="E38" t="s">
        <v>123</v>
      </c>
      <c r="F38" t="s">
        <v>453</v>
      </c>
      <c r="G38" t="s">
        <v>353</v>
      </c>
      <c r="H38" t="s">
        <v>102</v>
      </c>
      <c r="I38" s="77">
        <v>6084.51</v>
      </c>
      <c r="J38" s="77">
        <v>4872</v>
      </c>
      <c r="K38" s="77">
        <v>0</v>
      </c>
      <c r="L38" s="77">
        <v>296.43732720000003</v>
      </c>
      <c r="M38" s="78">
        <v>0</v>
      </c>
      <c r="N38" s="78">
        <v>5.7000000000000002E-3</v>
      </c>
      <c r="O38" s="78">
        <v>8.9999999999999998E-4</v>
      </c>
    </row>
    <row r="39" spans="2:15">
      <c r="B39" t="s">
        <v>1339</v>
      </c>
      <c r="C39" t="s">
        <v>1340</v>
      </c>
      <c r="D39" t="s">
        <v>100</v>
      </c>
      <c r="E39" t="s">
        <v>123</v>
      </c>
      <c r="F39" t="s">
        <v>1341</v>
      </c>
      <c r="G39" t="s">
        <v>353</v>
      </c>
      <c r="H39" t="s">
        <v>102</v>
      </c>
      <c r="I39" s="77">
        <v>1749.85</v>
      </c>
      <c r="J39" s="77">
        <v>2886</v>
      </c>
      <c r="K39" s="77">
        <v>0</v>
      </c>
      <c r="L39" s="77">
        <v>50.500670999999997</v>
      </c>
      <c r="M39" s="78">
        <v>0</v>
      </c>
      <c r="N39" s="78">
        <v>1E-3</v>
      </c>
      <c r="O39" s="78">
        <v>1E-4</v>
      </c>
    </row>
    <row r="40" spans="2:15">
      <c r="B40" t="s">
        <v>1342</v>
      </c>
      <c r="C40" t="s">
        <v>1343</v>
      </c>
      <c r="D40" t="s">
        <v>100</v>
      </c>
      <c r="E40" t="s">
        <v>123</v>
      </c>
      <c r="F40" t="s">
        <v>456</v>
      </c>
      <c r="G40" t="s">
        <v>353</v>
      </c>
      <c r="H40" t="s">
        <v>102</v>
      </c>
      <c r="I40" s="77">
        <v>23693.67</v>
      </c>
      <c r="J40" s="77">
        <v>1943</v>
      </c>
      <c r="K40" s="77">
        <v>0</v>
      </c>
      <c r="L40" s="77">
        <v>460.3680081</v>
      </c>
      <c r="M40" s="78">
        <v>1E-4</v>
      </c>
      <c r="N40" s="78">
        <v>8.8000000000000005E-3</v>
      </c>
      <c r="O40" s="78">
        <v>1.2999999999999999E-3</v>
      </c>
    </row>
    <row r="41" spans="2:15">
      <c r="B41" t="s">
        <v>1344</v>
      </c>
      <c r="C41" t="s">
        <v>1345</v>
      </c>
      <c r="D41" t="s">
        <v>100</v>
      </c>
      <c r="E41" t="s">
        <v>123</v>
      </c>
      <c r="F41" t="s">
        <v>396</v>
      </c>
      <c r="G41" t="s">
        <v>353</v>
      </c>
      <c r="H41" t="s">
        <v>102</v>
      </c>
      <c r="I41" s="77">
        <v>1612.99</v>
      </c>
      <c r="J41" s="77">
        <v>33330</v>
      </c>
      <c r="K41" s="77">
        <v>0</v>
      </c>
      <c r="L41" s="77">
        <v>537.60956699999997</v>
      </c>
      <c r="M41" s="78">
        <v>1E-4</v>
      </c>
      <c r="N41" s="78">
        <v>1.03E-2</v>
      </c>
      <c r="O41" s="78">
        <v>1.6000000000000001E-3</v>
      </c>
    </row>
    <row r="42" spans="2:15">
      <c r="B42" t="s">
        <v>1346</v>
      </c>
      <c r="C42" t="s">
        <v>1347</v>
      </c>
      <c r="D42" t="s">
        <v>100</v>
      </c>
      <c r="E42" t="s">
        <v>123</v>
      </c>
      <c r="F42" t="s">
        <v>411</v>
      </c>
      <c r="G42" t="s">
        <v>353</v>
      </c>
      <c r="H42" t="s">
        <v>102</v>
      </c>
      <c r="I42" s="77">
        <v>91475.31</v>
      </c>
      <c r="J42" s="77">
        <v>902.1</v>
      </c>
      <c r="K42" s="77">
        <v>0</v>
      </c>
      <c r="L42" s="77">
        <v>825.19877151000003</v>
      </c>
      <c r="M42" s="78">
        <v>1E-4</v>
      </c>
      <c r="N42" s="78">
        <v>1.5900000000000001E-2</v>
      </c>
      <c r="O42" s="78">
        <v>2.3999999999999998E-3</v>
      </c>
    </row>
    <row r="43" spans="2:15">
      <c r="B43" t="s">
        <v>1348</v>
      </c>
      <c r="C43" t="s">
        <v>1349</v>
      </c>
      <c r="D43" t="s">
        <v>100</v>
      </c>
      <c r="E43" t="s">
        <v>123</v>
      </c>
      <c r="F43" t="s">
        <v>422</v>
      </c>
      <c r="G43" t="s">
        <v>353</v>
      </c>
      <c r="H43" t="s">
        <v>102</v>
      </c>
      <c r="I43" s="77">
        <v>4086.08</v>
      </c>
      <c r="J43" s="77">
        <v>24000</v>
      </c>
      <c r="K43" s="77">
        <v>5.1615500000000001</v>
      </c>
      <c r="L43" s="77">
        <v>985.82074999999998</v>
      </c>
      <c r="M43" s="78">
        <v>1E-4</v>
      </c>
      <c r="N43" s="78">
        <v>1.89E-2</v>
      </c>
      <c r="O43" s="78">
        <v>2.8E-3</v>
      </c>
    </row>
    <row r="44" spans="2:15">
      <c r="B44" t="s">
        <v>1350</v>
      </c>
      <c r="C44" t="s">
        <v>1351</v>
      </c>
      <c r="D44" t="s">
        <v>100</v>
      </c>
      <c r="E44" t="s">
        <v>123</v>
      </c>
      <c r="F44" t="s">
        <v>383</v>
      </c>
      <c r="G44" t="s">
        <v>353</v>
      </c>
      <c r="H44" t="s">
        <v>102</v>
      </c>
      <c r="I44" s="77">
        <v>5264.61</v>
      </c>
      <c r="J44" s="77">
        <v>20800</v>
      </c>
      <c r="K44" s="77">
        <v>0</v>
      </c>
      <c r="L44" s="77">
        <v>1095.0388800000001</v>
      </c>
      <c r="M44" s="78">
        <v>0</v>
      </c>
      <c r="N44" s="78">
        <v>2.1000000000000001E-2</v>
      </c>
      <c r="O44" s="78">
        <v>3.2000000000000002E-3</v>
      </c>
    </row>
    <row r="45" spans="2:15">
      <c r="B45" t="s">
        <v>1352</v>
      </c>
      <c r="C45" t="s">
        <v>1353</v>
      </c>
      <c r="D45" t="s">
        <v>100</v>
      </c>
      <c r="E45" t="s">
        <v>123</v>
      </c>
      <c r="F45" t="s">
        <v>947</v>
      </c>
      <c r="G45" t="s">
        <v>948</v>
      </c>
      <c r="H45" t="s">
        <v>102</v>
      </c>
      <c r="I45" s="77">
        <v>12600.92</v>
      </c>
      <c r="J45" s="77">
        <v>2795</v>
      </c>
      <c r="K45" s="77">
        <v>0</v>
      </c>
      <c r="L45" s="77">
        <v>352.19571400000001</v>
      </c>
      <c r="M45" s="78">
        <v>0</v>
      </c>
      <c r="N45" s="78">
        <v>6.7999999999999996E-3</v>
      </c>
      <c r="O45" s="78">
        <v>1E-3</v>
      </c>
    </row>
    <row r="46" spans="2:15">
      <c r="B46" t="s">
        <v>1354</v>
      </c>
      <c r="C46" t="s">
        <v>1355</v>
      </c>
      <c r="D46" t="s">
        <v>100</v>
      </c>
      <c r="E46" t="s">
        <v>123</v>
      </c>
      <c r="F46" t="s">
        <v>1356</v>
      </c>
      <c r="G46" t="s">
        <v>129</v>
      </c>
      <c r="H46" t="s">
        <v>102</v>
      </c>
      <c r="I46" s="77">
        <v>547.51</v>
      </c>
      <c r="J46" s="77">
        <v>75700</v>
      </c>
      <c r="K46" s="77">
        <v>0</v>
      </c>
      <c r="L46" s="77">
        <v>414.46507000000003</v>
      </c>
      <c r="M46" s="78">
        <v>0</v>
      </c>
      <c r="N46" s="78">
        <v>8.0000000000000002E-3</v>
      </c>
      <c r="O46" s="78">
        <v>1.1999999999999999E-3</v>
      </c>
    </row>
    <row r="47" spans="2:15">
      <c r="B47" t="s">
        <v>1357</v>
      </c>
      <c r="C47" t="s">
        <v>1358</v>
      </c>
      <c r="D47" t="s">
        <v>100</v>
      </c>
      <c r="E47" t="s">
        <v>123</v>
      </c>
      <c r="F47" t="s">
        <v>531</v>
      </c>
      <c r="G47" t="s">
        <v>132</v>
      </c>
      <c r="H47" t="s">
        <v>102</v>
      </c>
      <c r="I47" s="77">
        <v>133538.93</v>
      </c>
      <c r="J47" s="77">
        <v>452.6</v>
      </c>
      <c r="K47" s="77">
        <v>0</v>
      </c>
      <c r="L47" s="77">
        <v>604.39719718000003</v>
      </c>
      <c r="M47" s="78">
        <v>0</v>
      </c>
      <c r="N47" s="78">
        <v>1.1599999999999999E-2</v>
      </c>
      <c r="O47" s="78">
        <v>1.6999999999999999E-3</v>
      </c>
    </row>
    <row r="48" spans="2:15">
      <c r="B48" s="79" t="s">
        <v>1359</v>
      </c>
      <c r="E48" s="16"/>
      <c r="F48" s="16"/>
      <c r="G48" s="16"/>
      <c r="I48" s="81">
        <v>1323630.47</v>
      </c>
      <c r="K48" s="81">
        <v>0</v>
      </c>
      <c r="L48" s="81">
        <v>12174.2000756</v>
      </c>
      <c r="N48" s="80">
        <v>0.23400000000000001</v>
      </c>
      <c r="O48" s="80">
        <v>3.5099999999999999E-2</v>
      </c>
    </row>
    <row r="49" spans="2:15">
      <c r="B49" t="s">
        <v>1360</v>
      </c>
      <c r="C49" t="s">
        <v>1361</v>
      </c>
      <c r="D49" t="s">
        <v>100</v>
      </c>
      <c r="E49" t="s">
        <v>123</v>
      </c>
      <c r="F49" t="s">
        <v>1362</v>
      </c>
      <c r="G49" t="s">
        <v>101</v>
      </c>
      <c r="H49" t="s">
        <v>102</v>
      </c>
      <c r="I49" s="77">
        <v>1117.3499999999999</v>
      </c>
      <c r="J49" s="77">
        <v>14500</v>
      </c>
      <c r="K49" s="77">
        <v>0</v>
      </c>
      <c r="L49" s="77">
        <v>162.01575</v>
      </c>
      <c r="M49" s="78">
        <v>0</v>
      </c>
      <c r="N49" s="78">
        <v>3.0999999999999999E-3</v>
      </c>
      <c r="O49" s="78">
        <v>5.0000000000000001E-4</v>
      </c>
    </row>
    <row r="50" spans="2:15">
      <c r="B50" t="s">
        <v>1363</v>
      </c>
      <c r="C50" t="s">
        <v>1364</v>
      </c>
      <c r="D50" t="s">
        <v>100</v>
      </c>
      <c r="E50" t="s">
        <v>123</v>
      </c>
      <c r="F50" t="s">
        <v>834</v>
      </c>
      <c r="G50" t="s">
        <v>364</v>
      </c>
      <c r="H50" t="s">
        <v>102</v>
      </c>
      <c r="I50" s="77">
        <v>119352.39</v>
      </c>
      <c r="J50" s="77">
        <v>105.8</v>
      </c>
      <c r="K50" s="77">
        <v>0</v>
      </c>
      <c r="L50" s="77">
        <v>126.27482861999999</v>
      </c>
      <c r="M50" s="78">
        <v>0</v>
      </c>
      <c r="N50" s="78">
        <v>2.3999999999999998E-3</v>
      </c>
      <c r="O50" s="78">
        <v>4.0000000000000002E-4</v>
      </c>
    </row>
    <row r="51" spans="2:15">
      <c r="B51" t="s">
        <v>1365</v>
      </c>
      <c r="C51" t="s">
        <v>1366</v>
      </c>
      <c r="D51" t="s">
        <v>100</v>
      </c>
      <c r="E51" t="s">
        <v>123</v>
      </c>
      <c r="F51" t="s">
        <v>721</v>
      </c>
      <c r="G51" t="s">
        <v>364</v>
      </c>
      <c r="H51" t="s">
        <v>102</v>
      </c>
      <c r="I51" s="77">
        <v>23666.080000000002</v>
      </c>
      <c r="J51" s="77">
        <v>311.60000000000002</v>
      </c>
      <c r="K51" s="77">
        <v>0</v>
      </c>
      <c r="L51" s="77">
        <v>73.743505279999994</v>
      </c>
      <c r="M51" s="78">
        <v>0</v>
      </c>
      <c r="N51" s="78">
        <v>1.4E-3</v>
      </c>
      <c r="O51" s="78">
        <v>2.0000000000000001E-4</v>
      </c>
    </row>
    <row r="52" spans="2:15">
      <c r="B52" t="s">
        <v>1367</v>
      </c>
      <c r="C52" t="s">
        <v>1368</v>
      </c>
      <c r="D52" t="s">
        <v>100</v>
      </c>
      <c r="E52" t="s">
        <v>123</v>
      </c>
      <c r="F52" t="s">
        <v>625</v>
      </c>
      <c r="G52" t="s">
        <v>364</v>
      </c>
      <c r="H52" t="s">
        <v>102</v>
      </c>
      <c r="I52" s="77">
        <v>1124.77</v>
      </c>
      <c r="J52" s="77">
        <v>39800</v>
      </c>
      <c r="K52" s="77">
        <v>0</v>
      </c>
      <c r="L52" s="77">
        <v>447.65845999999999</v>
      </c>
      <c r="M52" s="78">
        <v>1E-4</v>
      </c>
      <c r="N52" s="78">
        <v>8.6E-3</v>
      </c>
      <c r="O52" s="78">
        <v>1.2999999999999999E-3</v>
      </c>
    </row>
    <row r="53" spans="2:15">
      <c r="B53" t="s">
        <v>1369</v>
      </c>
      <c r="C53" t="s">
        <v>1370</v>
      </c>
      <c r="D53" t="s">
        <v>100</v>
      </c>
      <c r="E53" t="s">
        <v>123</v>
      </c>
      <c r="F53" t="s">
        <v>701</v>
      </c>
      <c r="G53" t="s">
        <v>702</v>
      </c>
      <c r="H53" t="s">
        <v>102</v>
      </c>
      <c r="I53" s="77">
        <v>2652.26</v>
      </c>
      <c r="J53" s="77">
        <v>8242</v>
      </c>
      <c r="K53" s="77">
        <v>0</v>
      </c>
      <c r="L53" s="77">
        <v>218.59926920000001</v>
      </c>
      <c r="M53" s="78">
        <v>1E-4</v>
      </c>
      <c r="N53" s="78">
        <v>4.1999999999999997E-3</v>
      </c>
      <c r="O53" s="78">
        <v>5.9999999999999995E-4</v>
      </c>
    </row>
    <row r="54" spans="2:15">
      <c r="B54" t="s">
        <v>1371</v>
      </c>
      <c r="C54" t="s">
        <v>1372</v>
      </c>
      <c r="D54" t="s">
        <v>100</v>
      </c>
      <c r="E54" t="s">
        <v>123</v>
      </c>
      <c r="F54" t="s">
        <v>1373</v>
      </c>
      <c r="G54" t="s">
        <v>702</v>
      </c>
      <c r="H54" t="s">
        <v>102</v>
      </c>
      <c r="I54" s="77">
        <v>11580.97</v>
      </c>
      <c r="J54" s="77">
        <v>742</v>
      </c>
      <c r="K54" s="77">
        <v>0</v>
      </c>
      <c r="L54" s="77">
        <v>85.930797400000003</v>
      </c>
      <c r="M54" s="78">
        <v>1E-4</v>
      </c>
      <c r="N54" s="78">
        <v>1.6999999999999999E-3</v>
      </c>
      <c r="O54" s="78">
        <v>2.0000000000000001E-4</v>
      </c>
    </row>
    <row r="55" spans="2:15">
      <c r="B55" t="s">
        <v>1374</v>
      </c>
      <c r="C55" t="s">
        <v>1375</v>
      </c>
      <c r="D55" t="s">
        <v>100</v>
      </c>
      <c r="E55" t="s">
        <v>123</v>
      </c>
      <c r="F55" t="s">
        <v>615</v>
      </c>
      <c r="G55" t="s">
        <v>616</v>
      </c>
      <c r="H55" t="s">
        <v>102</v>
      </c>
      <c r="I55" s="77">
        <v>192.11</v>
      </c>
      <c r="J55" s="77">
        <v>45610</v>
      </c>
      <c r="K55" s="77">
        <v>0</v>
      </c>
      <c r="L55" s="77">
        <v>87.621370999999996</v>
      </c>
      <c r="M55" s="78">
        <v>1E-4</v>
      </c>
      <c r="N55" s="78">
        <v>1.6999999999999999E-3</v>
      </c>
      <c r="O55" s="78">
        <v>2.9999999999999997E-4</v>
      </c>
    </row>
    <row r="56" spans="2:15">
      <c r="B56" t="s">
        <v>1376</v>
      </c>
      <c r="C56" t="s">
        <v>1377</v>
      </c>
      <c r="D56" t="s">
        <v>100</v>
      </c>
      <c r="E56" t="s">
        <v>123</v>
      </c>
      <c r="F56" t="s">
        <v>1378</v>
      </c>
      <c r="G56" t="s">
        <v>468</v>
      </c>
      <c r="H56" t="s">
        <v>102</v>
      </c>
      <c r="I56" s="77">
        <v>656.06</v>
      </c>
      <c r="J56" s="77">
        <v>8395</v>
      </c>
      <c r="K56" s="77">
        <v>0</v>
      </c>
      <c r="L56" s="77">
        <v>55.076236999999999</v>
      </c>
      <c r="M56" s="78">
        <v>0</v>
      </c>
      <c r="N56" s="78">
        <v>1.1000000000000001E-3</v>
      </c>
      <c r="O56" s="78">
        <v>2.0000000000000001E-4</v>
      </c>
    </row>
    <row r="57" spans="2:15">
      <c r="B57" t="s">
        <v>1379</v>
      </c>
      <c r="C57" t="s">
        <v>1380</v>
      </c>
      <c r="D57" t="s">
        <v>100</v>
      </c>
      <c r="E57" t="s">
        <v>123</v>
      </c>
      <c r="F57" t="s">
        <v>568</v>
      </c>
      <c r="G57" t="s">
        <v>468</v>
      </c>
      <c r="H57" t="s">
        <v>102</v>
      </c>
      <c r="I57" s="77">
        <v>3489.64</v>
      </c>
      <c r="J57" s="77">
        <v>5758</v>
      </c>
      <c r="K57" s="77">
        <v>0</v>
      </c>
      <c r="L57" s="77">
        <v>200.93347120000001</v>
      </c>
      <c r="M57" s="78">
        <v>0</v>
      </c>
      <c r="N57" s="78">
        <v>3.8999999999999998E-3</v>
      </c>
      <c r="O57" s="78">
        <v>5.9999999999999995E-4</v>
      </c>
    </row>
    <row r="58" spans="2:15">
      <c r="B58" t="s">
        <v>1381</v>
      </c>
      <c r="C58" t="s">
        <v>1382</v>
      </c>
      <c r="D58" t="s">
        <v>100</v>
      </c>
      <c r="E58" t="s">
        <v>123</v>
      </c>
      <c r="F58" t="s">
        <v>1383</v>
      </c>
      <c r="G58" t="s">
        <v>468</v>
      </c>
      <c r="H58" t="s">
        <v>102</v>
      </c>
      <c r="I58" s="77">
        <v>3262.34</v>
      </c>
      <c r="J58" s="77">
        <v>7851</v>
      </c>
      <c r="K58" s="77">
        <v>0</v>
      </c>
      <c r="L58" s="77">
        <v>256.12631340000002</v>
      </c>
      <c r="M58" s="78">
        <v>1E-4</v>
      </c>
      <c r="N58" s="78">
        <v>4.8999999999999998E-3</v>
      </c>
      <c r="O58" s="78">
        <v>6.9999999999999999E-4</v>
      </c>
    </row>
    <row r="59" spans="2:15">
      <c r="B59" t="s">
        <v>1384</v>
      </c>
      <c r="C59" t="s">
        <v>1385</v>
      </c>
      <c r="D59" t="s">
        <v>100</v>
      </c>
      <c r="E59" t="s">
        <v>123</v>
      </c>
      <c r="F59" t="s">
        <v>842</v>
      </c>
      <c r="G59" t="s">
        <v>599</v>
      </c>
      <c r="H59" t="s">
        <v>102</v>
      </c>
      <c r="I59" s="77">
        <v>17721.7</v>
      </c>
      <c r="J59" s="77">
        <v>1125</v>
      </c>
      <c r="K59" s="77">
        <v>0</v>
      </c>
      <c r="L59" s="77">
        <v>199.369125</v>
      </c>
      <c r="M59" s="78">
        <v>1E-4</v>
      </c>
      <c r="N59" s="78">
        <v>3.8E-3</v>
      </c>
      <c r="O59" s="78">
        <v>5.9999999999999995E-4</v>
      </c>
    </row>
    <row r="60" spans="2:15">
      <c r="B60" t="s">
        <v>1386</v>
      </c>
      <c r="C60" t="s">
        <v>1387</v>
      </c>
      <c r="D60" t="s">
        <v>100</v>
      </c>
      <c r="E60" t="s">
        <v>123</v>
      </c>
      <c r="F60" t="s">
        <v>857</v>
      </c>
      <c r="G60" t="s">
        <v>599</v>
      </c>
      <c r="H60" t="s">
        <v>102</v>
      </c>
      <c r="I60" s="77">
        <v>1582.47</v>
      </c>
      <c r="J60" s="77">
        <v>17820</v>
      </c>
      <c r="K60" s="77">
        <v>0</v>
      </c>
      <c r="L60" s="77">
        <v>281.99615399999999</v>
      </c>
      <c r="M60" s="78">
        <v>1E-4</v>
      </c>
      <c r="N60" s="78">
        <v>5.4000000000000003E-3</v>
      </c>
      <c r="O60" s="78">
        <v>8.0000000000000004E-4</v>
      </c>
    </row>
    <row r="61" spans="2:15">
      <c r="B61" t="s">
        <v>1388</v>
      </c>
      <c r="C61" t="s">
        <v>1389</v>
      </c>
      <c r="D61" t="s">
        <v>100</v>
      </c>
      <c r="E61" t="s">
        <v>123</v>
      </c>
      <c r="F61" t="s">
        <v>1390</v>
      </c>
      <c r="G61" t="s">
        <v>599</v>
      </c>
      <c r="H61" t="s">
        <v>102</v>
      </c>
      <c r="I61" s="77">
        <v>845.14</v>
      </c>
      <c r="J61" s="77">
        <v>8995</v>
      </c>
      <c r="K61" s="77">
        <v>0</v>
      </c>
      <c r="L61" s="77">
        <v>76.020342999999997</v>
      </c>
      <c r="M61" s="78">
        <v>0</v>
      </c>
      <c r="N61" s="78">
        <v>1.5E-3</v>
      </c>
      <c r="O61" s="78">
        <v>2.0000000000000001E-4</v>
      </c>
    </row>
    <row r="62" spans="2:15">
      <c r="B62" t="s">
        <v>1391</v>
      </c>
      <c r="C62" t="s">
        <v>1392</v>
      </c>
      <c r="D62" t="s">
        <v>100</v>
      </c>
      <c r="E62" t="s">
        <v>123</v>
      </c>
      <c r="F62" t="s">
        <v>598</v>
      </c>
      <c r="G62" t="s">
        <v>599</v>
      </c>
      <c r="H62" t="s">
        <v>102</v>
      </c>
      <c r="I62" s="77">
        <v>1255.6099999999999</v>
      </c>
      <c r="J62" s="77">
        <v>22990</v>
      </c>
      <c r="K62" s="77">
        <v>0</v>
      </c>
      <c r="L62" s="77">
        <v>288.664739</v>
      </c>
      <c r="M62" s="78">
        <v>1E-4</v>
      </c>
      <c r="N62" s="78">
        <v>5.4999999999999997E-3</v>
      </c>
      <c r="O62" s="78">
        <v>8.0000000000000004E-4</v>
      </c>
    </row>
    <row r="63" spans="2:15">
      <c r="B63" t="s">
        <v>1393</v>
      </c>
      <c r="C63" t="s">
        <v>1394</v>
      </c>
      <c r="D63" t="s">
        <v>100</v>
      </c>
      <c r="E63" t="s">
        <v>123</v>
      </c>
      <c r="F63" t="s">
        <v>1395</v>
      </c>
      <c r="G63" t="s">
        <v>599</v>
      </c>
      <c r="H63" t="s">
        <v>102</v>
      </c>
      <c r="I63" s="77">
        <v>19359.509999999998</v>
      </c>
      <c r="J63" s="77">
        <v>855</v>
      </c>
      <c r="K63" s="77">
        <v>0</v>
      </c>
      <c r="L63" s="77">
        <v>165.5238105</v>
      </c>
      <c r="M63" s="78">
        <v>1E-4</v>
      </c>
      <c r="N63" s="78">
        <v>3.2000000000000002E-3</v>
      </c>
      <c r="O63" s="78">
        <v>5.0000000000000001E-4</v>
      </c>
    </row>
    <row r="64" spans="2:15">
      <c r="B64" t="s">
        <v>1396</v>
      </c>
      <c r="C64" t="s">
        <v>1397</v>
      </c>
      <c r="D64" t="s">
        <v>100</v>
      </c>
      <c r="E64" t="s">
        <v>123</v>
      </c>
      <c r="F64" t="s">
        <v>1398</v>
      </c>
      <c r="G64" t="s">
        <v>599</v>
      </c>
      <c r="H64" t="s">
        <v>102</v>
      </c>
      <c r="I64" s="77">
        <v>435.95</v>
      </c>
      <c r="J64" s="77">
        <v>8997</v>
      </c>
      <c r="K64" s="77">
        <v>0</v>
      </c>
      <c r="L64" s="77">
        <v>39.222421500000003</v>
      </c>
      <c r="M64" s="78">
        <v>0</v>
      </c>
      <c r="N64" s="78">
        <v>8.0000000000000004E-4</v>
      </c>
      <c r="O64" s="78">
        <v>1E-4</v>
      </c>
    </row>
    <row r="65" spans="2:15">
      <c r="B65" t="s">
        <v>1399</v>
      </c>
      <c r="C65" t="s">
        <v>1400</v>
      </c>
      <c r="D65" t="s">
        <v>100</v>
      </c>
      <c r="E65" t="s">
        <v>123</v>
      </c>
      <c r="F65" t="s">
        <v>1401</v>
      </c>
      <c r="G65" t="s">
        <v>336</v>
      </c>
      <c r="H65" t="s">
        <v>102</v>
      </c>
      <c r="I65" s="77">
        <v>122.43</v>
      </c>
      <c r="J65" s="77">
        <v>14950</v>
      </c>
      <c r="K65" s="77">
        <v>0</v>
      </c>
      <c r="L65" s="77">
        <v>18.303284999999999</v>
      </c>
      <c r="M65" s="78">
        <v>0</v>
      </c>
      <c r="N65" s="78">
        <v>4.0000000000000002E-4</v>
      </c>
      <c r="O65" s="78">
        <v>1E-4</v>
      </c>
    </row>
    <row r="66" spans="2:15">
      <c r="B66" t="s">
        <v>1402</v>
      </c>
      <c r="C66" t="s">
        <v>1403</v>
      </c>
      <c r="D66" t="s">
        <v>100</v>
      </c>
      <c r="E66" t="s">
        <v>123</v>
      </c>
      <c r="F66" t="s">
        <v>1404</v>
      </c>
      <c r="G66" t="s">
        <v>112</v>
      </c>
      <c r="H66" t="s">
        <v>102</v>
      </c>
      <c r="I66" s="77">
        <v>1226.96</v>
      </c>
      <c r="J66" s="77">
        <v>10400</v>
      </c>
      <c r="K66" s="77">
        <v>0</v>
      </c>
      <c r="L66" s="77">
        <v>127.60384000000001</v>
      </c>
      <c r="M66" s="78">
        <v>0</v>
      </c>
      <c r="N66" s="78">
        <v>2.5000000000000001E-3</v>
      </c>
      <c r="O66" s="78">
        <v>4.0000000000000002E-4</v>
      </c>
    </row>
    <row r="67" spans="2:15">
      <c r="B67" t="s">
        <v>1405</v>
      </c>
      <c r="C67" t="s">
        <v>1406</v>
      </c>
      <c r="D67" t="s">
        <v>100</v>
      </c>
      <c r="E67" t="s">
        <v>123</v>
      </c>
      <c r="F67" t="s">
        <v>592</v>
      </c>
      <c r="G67" t="s">
        <v>112</v>
      </c>
      <c r="H67" t="s">
        <v>102</v>
      </c>
      <c r="I67" s="77">
        <v>202119.07</v>
      </c>
      <c r="J67" s="77">
        <v>78.599999999999994</v>
      </c>
      <c r="K67" s="77">
        <v>0</v>
      </c>
      <c r="L67" s="77">
        <v>158.86558901999999</v>
      </c>
      <c r="M67" s="78">
        <v>2.0000000000000001E-4</v>
      </c>
      <c r="N67" s="78">
        <v>3.0999999999999999E-3</v>
      </c>
      <c r="O67" s="78">
        <v>5.0000000000000001E-4</v>
      </c>
    </row>
    <row r="68" spans="2:15">
      <c r="B68" t="s">
        <v>1407</v>
      </c>
      <c r="C68" t="s">
        <v>1408</v>
      </c>
      <c r="D68" t="s">
        <v>100</v>
      </c>
      <c r="E68" t="s">
        <v>123</v>
      </c>
      <c r="F68" t="s">
        <v>1409</v>
      </c>
      <c r="G68" t="s">
        <v>112</v>
      </c>
      <c r="H68" t="s">
        <v>102</v>
      </c>
      <c r="I68" s="77">
        <v>466.32</v>
      </c>
      <c r="J68" s="77">
        <v>40330</v>
      </c>
      <c r="K68" s="77">
        <v>0</v>
      </c>
      <c r="L68" s="77">
        <v>188.066856</v>
      </c>
      <c r="M68" s="78">
        <v>1E-4</v>
      </c>
      <c r="N68" s="78">
        <v>3.5999999999999999E-3</v>
      </c>
      <c r="O68" s="78">
        <v>5.0000000000000001E-4</v>
      </c>
    </row>
    <row r="69" spans="2:15">
      <c r="B69" t="s">
        <v>1410</v>
      </c>
      <c r="C69" t="s">
        <v>1411</v>
      </c>
      <c r="D69" t="s">
        <v>100</v>
      </c>
      <c r="E69" t="s">
        <v>123</v>
      </c>
      <c r="F69" t="s">
        <v>737</v>
      </c>
      <c r="G69" t="s">
        <v>738</v>
      </c>
      <c r="H69" t="s">
        <v>102</v>
      </c>
      <c r="I69" s="77">
        <v>447804.14</v>
      </c>
      <c r="J69" s="77">
        <v>125.8</v>
      </c>
      <c r="K69" s="77">
        <v>0</v>
      </c>
      <c r="L69" s="77">
        <v>563.33760812000003</v>
      </c>
      <c r="M69" s="78">
        <v>2.0000000000000001E-4</v>
      </c>
      <c r="N69" s="78">
        <v>1.0800000000000001E-2</v>
      </c>
      <c r="O69" s="78">
        <v>1.6000000000000001E-3</v>
      </c>
    </row>
    <row r="70" spans="2:15">
      <c r="B70" t="s">
        <v>1412</v>
      </c>
      <c r="C70" t="s">
        <v>1413</v>
      </c>
      <c r="D70" t="s">
        <v>100</v>
      </c>
      <c r="E70" t="s">
        <v>123</v>
      </c>
      <c r="F70" t="s">
        <v>1414</v>
      </c>
      <c r="G70" t="s">
        <v>738</v>
      </c>
      <c r="H70" t="s">
        <v>102</v>
      </c>
      <c r="I70" s="77">
        <v>3863.45</v>
      </c>
      <c r="J70" s="77">
        <v>1892</v>
      </c>
      <c r="K70" s="77">
        <v>0</v>
      </c>
      <c r="L70" s="77">
        <v>73.096474000000001</v>
      </c>
      <c r="M70" s="78">
        <v>0</v>
      </c>
      <c r="N70" s="78">
        <v>1.4E-3</v>
      </c>
      <c r="O70" s="78">
        <v>2.0000000000000001E-4</v>
      </c>
    </row>
    <row r="71" spans="2:15">
      <c r="B71" t="s">
        <v>1415</v>
      </c>
      <c r="C71" t="s">
        <v>1416</v>
      </c>
      <c r="D71" t="s">
        <v>100</v>
      </c>
      <c r="E71" t="s">
        <v>123</v>
      </c>
      <c r="F71" t="s">
        <v>1417</v>
      </c>
      <c r="G71" t="s">
        <v>738</v>
      </c>
      <c r="H71" t="s">
        <v>102</v>
      </c>
      <c r="I71" s="77">
        <v>8293.7099999999991</v>
      </c>
      <c r="J71" s="77">
        <v>1540</v>
      </c>
      <c r="K71" s="77">
        <v>0</v>
      </c>
      <c r="L71" s="77">
        <v>127.723134</v>
      </c>
      <c r="M71" s="78">
        <v>1E-4</v>
      </c>
      <c r="N71" s="78">
        <v>2.5000000000000001E-3</v>
      </c>
      <c r="O71" s="78">
        <v>4.0000000000000002E-4</v>
      </c>
    </row>
    <row r="72" spans="2:15">
      <c r="B72" t="s">
        <v>1418</v>
      </c>
      <c r="C72" t="s">
        <v>1419</v>
      </c>
      <c r="D72" t="s">
        <v>100</v>
      </c>
      <c r="E72" t="s">
        <v>123</v>
      </c>
      <c r="F72" t="s">
        <v>1420</v>
      </c>
      <c r="G72" t="s">
        <v>738</v>
      </c>
      <c r="H72" t="s">
        <v>102</v>
      </c>
      <c r="I72" s="77">
        <v>51405.72</v>
      </c>
      <c r="J72" s="77">
        <v>282</v>
      </c>
      <c r="K72" s="77">
        <v>0</v>
      </c>
      <c r="L72" s="77">
        <v>144.96413039999999</v>
      </c>
      <c r="M72" s="78">
        <v>0</v>
      </c>
      <c r="N72" s="78">
        <v>2.8E-3</v>
      </c>
      <c r="O72" s="78">
        <v>4.0000000000000002E-4</v>
      </c>
    </row>
    <row r="73" spans="2:15">
      <c r="B73" t="s">
        <v>1421</v>
      </c>
      <c r="C73" t="s">
        <v>1422</v>
      </c>
      <c r="D73" t="s">
        <v>100</v>
      </c>
      <c r="E73" t="s">
        <v>123</v>
      </c>
      <c r="F73" t="s">
        <v>1423</v>
      </c>
      <c r="G73" t="s">
        <v>528</v>
      </c>
      <c r="H73" t="s">
        <v>102</v>
      </c>
      <c r="I73" s="77">
        <v>677.7</v>
      </c>
      <c r="J73" s="77">
        <v>15850</v>
      </c>
      <c r="K73" s="77">
        <v>0</v>
      </c>
      <c r="L73" s="77">
        <v>107.41545000000001</v>
      </c>
      <c r="M73" s="78">
        <v>1E-4</v>
      </c>
      <c r="N73" s="78">
        <v>2.0999999999999999E-3</v>
      </c>
      <c r="O73" s="78">
        <v>2.9999999999999997E-4</v>
      </c>
    </row>
    <row r="74" spans="2:15">
      <c r="B74" t="s">
        <v>1424</v>
      </c>
      <c r="C74" t="s">
        <v>1425</v>
      </c>
      <c r="D74" t="s">
        <v>100</v>
      </c>
      <c r="E74" t="s">
        <v>123</v>
      </c>
      <c r="F74" t="s">
        <v>1426</v>
      </c>
      <c r="G74" t="s">
        <v>1327</v>
      </c>
      <c r="H74" t="s">
        <v>102</v>
      </c>
      <c r="I74" s="77">
        <v>1454.02</v>
      </c>
      <c r="J74" s="77">
        <v>12800</v>
      </c>
      <c r="K74" s="77">
        <v>0</v>
      </c>
      <c r="L74" s="77">
        <v>186.11456000000001</v>
      </c>
      <c r="M74" s="78">
        <v>0</v>
      </c>
      <c r="N74" s="78">
        <v>3.5999999999999999E-3</v>
      </c>
      <c r="O74" s="78">
        <v>5.0000000000000001E-4</v>
      </c>
    </row>
    <row r="75" spans="2:15">
      <c r="B75" t="s">
        <v>1427</v>
      </c>
      <c r="C75" t="s">
        <v>1428</v>
      </c>
      <c r="D75" t="s">
        <v>100</v>
      </c>
      <c r="E75" t="s">
        <v>123</v>
      </c>
      <c r="F75" t="s">
        <v>1429</v>
      </c>
      <c r="G75" t="s">
        <v>1334</v>
      </c>
      <c r="H75" t="s">
        <v>102</v>
      </c>
      <c r="I75" s="77">
        <v>6976.52</v>
      </c>
      <c r="J75" s="77">
        <v>1105</v>
      </c>
      <c r="K75" s="77">
        <v>0</v>
      </c>
      <c r="L75" s="77">
        <v>77.090546000000003</v>
      </c>
      <c r="M75" s="78">
        <v>1E-4</v>
      </c>
      <c r="N75" s="78">
        <v>1.5E-3</v>
      </c>
      <c r="O75" s="78">
        <v>2.0000000000000001E-4</v>
      </c>
    </row>
    <row r="76" spans="2:15">
      <c r="B76" t="s">
        <v>1430</v>
      </c>
      <c r="C76" t="s">
        <v>1431</v>
      </c>
      <c r="D76" t="s">
        <v>100</v>
      </c>
      <c r="E76" t="s">
        <v>123</v>
      </c>
      <c r="F76" t="s">
        <v>686</v>
      </c>
      <c r="G76" t="s">
        <v>885</v>
      </c>
      <c r="H76" t="s">
        <v>102</v>
      </c>
      <c r="I76" s="77">
        <v>2140.81</v>
      </c>
      <c r="J76" s="77">
        <v>35950</v>
      </c>
      <c r="K76" s="77">
        <v>0</v>
      </c>
      <c r="L76" s="77">
        <v>769.62119499999994</v>
      </c>
      <c r="M76" s="78">
        <v>1E-4</v>
      </c>
      <c r="N76" s="78">
        <v>1.4800000000000001E-2</v>
      </c>
      <c r="O76" s="78">
        <v>2.2000000000000001E-3</v>
      </c>
    </row>
    <row r="77" spans="2:15">
      <c r="B77" t="s">
        <v>1432</v>
      </c>
      <c r="C77" t="s">
        <v>1433</v>
      </c>
      <c r="D77" t="s">
        <v>100</v>
      </c>
      <c r="E77" t="s">
        <v>123</v>
      </c>
      <c r="F77" t="s">
        <v>1434</v>
      </c>
      <c r="G77" t="s">
        <v>775</v>
      </c>
      <c r="H77" t="s">
        <v>102</v>
      </c>
      <c r="I77" s="77">
        <v>593.77</v>
      </c>
      <c r="J77" s="77">
        <v>3189</v>
      </c>
      <c r="K77" s="77">
        <v>0</v>
      </c>
      <c r="L77" s="77">
        <v>18.935325299999999</v>
      </c>
      <c r="M77" s="78">
        <v>0</v>
      </c>
      <c r="N77" s="78">
        <v>4.0000000000000002E-4</v>
      </c>
      <c r="O77" s="78">
        <v>1E-4</v>
      </c>
    </row>
    <row r="78" spans="2:15">
      <c r="B78" t="s">
        <v>1435</v>
      </c>
      <c r="C78" t="s">
        <v>1436</v>
      </c>
      <c r="D78" t="s">
        <v>100</v>
      </c>
      <c r="E78" t="s">
        <v>123</v>
      </c>
      <c r="F78" t="s">
        <v>1437</v>
      </c>
      <c r="G78" t="s">
        <v>775</v>
      </c>
      <c r="H78" t="s">
        <v>102</v>
      </c>
      <c r="I78" s="77">
        <v>1137.6099999999999</v>
      </c>
      <c r="J78" s="77">
        <v>13450</v>
      </c>
      <c r="K78" s="77">
        <v>0</v>
      </c>
      <c r="L78" s="77">
        <v>153.008545</v>
      </c>
      <c r="M78" s="78">
        <v>1E-4</v>
      </c>
      <c r="N78" s="78">
        <v>2.8999999999999998E-3</v>
      </c>
      <c r="O78" s="78">
        <v>4.0000000000000002E-4</v>
      </c>
    </row>
    <row r="79" spans="2:15">
      <c r="B79" t="s">
        <v>1438</v>
      </c>
      <c r="C79" t="s">
        <v>1439</v>
      </c>
      <c r="D79" t="s">
        <v>100</v>
      </c>
      <c r="E79" t="s">
        <v>123</v>
      </c>
      <c r="F79" t="s">
        <v>1440</v>
      </c>
      <c r="G79" t="s">
        <v>775</v>
      </c>
      <c r="H79" t="s">
        <v>102</v>
      </c>
      <c r="I79" s="77">
        <v>530.72</v>
      </c>
      <c r="J79" s="77">
        <v>28130</v>
      </c>
      <c r="K79" s="77">
        <v>0</v>
      </c>
      <c r="L79" s="77">
        <v>149.29153600000001</v>
      </c>
      <c r="M79" s="78">
        <v>1E-4</v>
      </c>
      <c r="N79" s="78">
        <v>2.8999999999999998E-3</v>
      </c>
      <c r="O79" s="78">
        <v>4.0000000000000002E-4</v>
      </c>
    </row>
    <row r="80" spans="2:15">
      <c r="B80" t="s">
        <v>1441</v>
      </c>
      <c r="C80" t="s">
        <v>1442</v>
      </c>
      <c r="D80" t="s">
        <v>100</v>
      </c>
      <c r="E80" t="s">
        <v>123</v>
      </c>
      <c r="F80" t="s">
        <v>1443</v>
      </c>
      <c r="G80" t="s">
        <v>821</v>
      </c>
      <c r="H80" t="s">
        <v>102</v>
      </c>
      <c r="I80" s="77">
        <v>17865.79</v>
      </c>
      <c r="J80" s="77">
        <v>1281</v>
      </c>
      <c r="K80" s="77">
        <v>0</v>
      </c>
      <c r="L80" s="77">
        <v>228.86076990000001</v>
      </c>
      <c r="M80" s="78">
        <v>1E-4</v>
      </c>
      <c r="N80" s="78">
        <v>4.4000000000000003E-3</v>
      </c>
      <c r="O80" s="78">
        <v>6.9999999999999999E-4</v>
      </c>
    </row>
    <row r="81" spans="2:15">
      <c r="B81" t="s">
        <v>1444</v>
      </c>
      <c r="C81" t="s">
        <v>1445</v>
      </c>
      <c r="D81" t="s">
        <v>100</v>
      </c>
      <c r="E81" t="s">
        <v>123</v>
      </c>
      <c r="F81" t="s">
        <v>1446</v>
      </c>
      <c r="G81" t="s">
        <v>650</v>
      </c>
      <c r="H81" t="s">
        <v>102</v>
      </c>
      <c r="I81" s="77">
        <v>1302.04</v>
      </c>
      <c r="J81" s="77">
        <v>4213</v>
      </c>
      <c r="K81" s="77">
        <v>0</v>
      </c>
      <c r="L81" s="77">
        <v>54.854945200000003</v>
      </c>
      <c r="M81" s="78">
        <v>0</v>
      </c>
      <c r="N81" s="78">
        <v>1.1000000000000001E-3</v>
      </c>
      <c r="O81" s="78">
        <v>2.0000000000000001E-4</v>
      </c>
    </row>
    <row r="82" spans="2:15">
      <c r="B82" t="s">
        <v>1447</v>
      </c>
      <c r="C82" t="s">
        <v>1448</v>
      </c>
      <c r="D82" t="s">
        <v>100</v>
      </c>
      <c r="E82" t="s">
        <v>123</v>
      </c>
      <c r="F82" t="s">
        <v>1449</v>
      </c>
      <c r="G82" t="s">
        <v>650</v>
      </c>
      <c r="H82" t="s">
        <v>102</v>
      </c>
      <c r="I82" s="77">
        <v>89.62</v>
      </c>
      <c r="J82" s="77">
        <v>4615</v>
      </c>
      <c r="K82" s="77">
        <v>0</v>
      </c>
      <c r="L82" s="77">
        <v>4.1359630000000003</v>
      </c>
      <c r="M82" s="78">
        <v>0</v>
      </c>
      <c r="N82" s="78">
        <v>1E-4</v>
      </c>
      <c r="O82" s="78">
        <v>0</v>
      </c>
    </row>
    <row r="83" spans="2:15">
      <c r="B83" t="s">
        <v>1450</v>
      </c>
      <c r="C83" t="s">
        <v>1451</v>
      </c>
      <c r="D83" t="s">
        <v>100</v>
      </c>
      <c r="E83" t="s">
        <v>123</v>
      </c>
      <c r="F83" t="s">
        <v>649</v>
      </c>
      <c r="G83" t="s">
        <v>650</v>
      </c>
      <c r="H83" t="s">
        <v>102</v>
      </c>
      <c r="I83" s="77">
        <v>16180.01</v>
      </c>
      <c r="J83" s="77">
        <v>1216</v>
      </c>
      <c r="K83" s="77">
        <v>0</v>
      </c>
      <c r="L83" s="77">
        <v>196.74892159999999</v>
      </c>
      <c r="M83" s="78">
        <v>1E-4</v>
      </c>
      <c r="N83" s="78">
        <v>3.8E-3</v>
      </c>
      <c r="O83" s="78">
        <v>5.9999999999999995E-4</v>
      </c>
    </row>
    <row r="84" spans="2:15">
      <c r="B84" t="s">
        <v>1452</v>
      </c>
      <c r="C84" t="s">
        <v>1453</v>
      </c>
      <c r="D84" t="s">
        <v>100</v>
      </c>
      <c r="E84" t="s">
        <v>123</v>
      </c>
      <c r="F84" t="s">
        <v>1454</v>
      </c>
      <c r="G84" t="s">
        <v>650</v>
      </c>
      <c r="H84" t="s">
        <v>102</v>
      </c>
      <c r="I84" s="77">
        <v>1423.92</v>
      </c>
      <c r="J84" s="77">
        <v>4749</v>
      </c>
      <c r="K84" s="77">
        <v>0</v>
      </c>
      <c r="L84" s="77">
        <v>67.621960799999997</v>
      </c>
      <c r="M84" s="78">
        <v>0</v>
      </c>
      <c r="N84" s="78">
        <v>1.2999999999999999E-3</v>
      </c>
      <c r="O84" s="78">
        <v>2.0000000000000001E-4</v>
      </c>
    </row>
    <row r="85" spans="2:15">
      <c r="B85" t="s">
        <v>1455</v>
      </c>
      <c r="C85" t="s">
        <v>1456</v>
      </c>
      <c r="D85" t="s">
        <v>100</v>
      </c>
      <c r="E85" t="s">
        <v>123</v>
      </c>
      <c r="F85" t="s">
        <v>472</v>
      </c>
      <c r="G85" t="s">
        <v>353</v>
      </c>
      <c r="H85" t="s">
        <v>102</v>
      </c>
      <c r="I85" s="77">
        <v>281.42</v>
      </c>
      <c r="J85" s="77">
        <v>68330</v>
      </c>
      <c r="K85" s="77">
        <v>0</v>
      </c>
      <c r="L85" s="77">
        <v>192.294286</v>
      </c>
      <c r="M85" s="78">
        <v>1E-4</v>
      </c>
      <c r="N85" s="78">
        <v>3.7000000000000002E-3</v>
      </c>
      <c r="O85" s="78">
        <v>5.9999999999999995E-4</v>
      </c>
    </row>
    <row r="86" spans="2:15">
      <c r="B86" t="s">
        <v>1457</v>
      </c>
      <c r="C86" t="s">
        <v>1458</v>
      </c>
      <c r="D86" t="s">
        <v>100</v>
      </c>
      <c r="E86" t="s">
        <v>123</v>
      </c>
      <c r="F86" t="s">
        <v>1459</v>
      </c>
      <c r="G86" t="s">
        <v>353</v>
      </c>
      <c r="H86" t="s">
        <v>102</v>
      </c>
      <c r="I86" s="77">
        <v>4995.21</v>
      </c>
      <c r="J86" s="77">
        <v>808</v>
      </c>
      <c r="K86" s="77">
        <v>0</v>
      </c>
      <c r="L86" s="77">
        <v>40.361296799999998</v>
      </c>
      <c r="M86" s="78">
        <v>0</v>
      </c>
      <c r="N86" s="78">
        <v>8.0000000000000004E-4</v>
      </c>
      <c r="O86" s="78">
        <v>1E-4</v>
      </c>
    </row>
    <row r="87" spans="2:15">
      <c r="B87" t="s">
        <v>1460</v>
      </c>
      <c r="C87" t="s">
        <v>1461</v>
      </c>
      <c r="D87" t="s">
        <v>100</v>
      </c>
      <c r="E87" t="s">
        <v>123</v>
      </c>
      <c r="F87" t="s">
        <v>520</v>
      </c>
      <c r="G87" t="s">
        <v>353</v>
      </c>
      <c r="H87" t="s">
        <v>102</v>
      </c>
      <c r="I87" s="77">
        <v>3322.01</v>
      </c>
      <c r="J87" s="77">
        <v>7673</v>
      </c>
      <c r="K87" s="77">
        <v>0</v>
      </c>
      <c r="L87" s="77">
        <v>254.89782729999999</v>
      </c>
      <c r="M87" s="78">
        <v>1E-4</v>
      </c>
      <c r="N87" s="78">
        <v>4.8999999999999998E-3</v>
      </c>
      <c r="O87" s="78">
        <v>6.9999999999999999E-4</v>
      </c>
    </row>
    <row r="88" spans="2:15">
      <c r="B88" t="s">
        <v>1462</v>
      </c>
      <c r="C88" t="s">
        <v>1463</v>
      </c>
      <c r="D88" t="s">
        <v>100</v>
      </c>
      <c r="E88" t="s">
        <v>123</v>
      </c>
      <c r="F88" t="s">
        <v>714</v>
      </c>
      <c r="G88" t="s">
        <v>353</v>
      </c>
      <c r="H88" t="s">
        <v>102</v>
      </c>
      <c r="I88" s="77">
        <v>111293.82</v>
      </c>
      <c r="J88" s="77">
        <v>159</v>
      </c>
      <c r="K88" s="77">
        <v>0</v>
      </c>
      <c r="L88" s="77">
        <v>176.95717379999999</v>
      </c>
      <c r="M88" s="78">
        <v>2.0000000000000001E-4</v>
      </c>
      <c r="N88" s="78">
        <v>3.3999999999999998E-3</v>
      </c>
      <c r="O88" s="78">
        <v>5.0000000000000001E-4</v>
      </c>
    </row>
    <row r="89" spans="2:15">
      <c r="B89" t="s">
        <v>1464</v>
      </c>
      <c r="C89" t="s">
        <v>1465</v>
      </c>
      <c r="D89" t="s">
        <v>100</v>
      </c>
      <c r="E89" t="s">
        <v>123</v>
      </c>
      <c r="F89" t="s">
        <v>441</v>
      </c>
      <c r="G89" t="s">
        <v>353</v>
      </c>
      <c r="H89" t="s">
        <v>102</v>
      </c>
      <c r="I89" s="77">
        <v>1406.57</v>
      </c>
      <c r="J89" s="77">
        <v>21470</v>
      </c>
      <c r="K89" s="77">
        <v>0</v>
      </c>
      <c r="L89" s="77">
        <v>301.99057900000003</v>
      </c>
      <c r="M89" s="78">
        <v>1E-4</v>
      </c>
      <c r="N89" s="78">
        <v>5.7999999999999996E-3</v>
      </c>
      <c r="O89" s="78">
        <v>8.9999999999999998E-4</v>
      </c>
    </row>
    <row r="90" spans="2:15">
      <c r="B90" t="s">
        <v>1466</v>
      </c>
      <c r="C90" t="s">
        <v>1467</v>
      </c>
      <c r="D90" t="s">
        <v>100</v>
      </c>
      <c r="E90" t="s">
        <v>123</v>
      </c>
      <c r="F90" t="s">
        <v>444</v>
      </c>
      <c r="G90" t="s">
        <v>353</v>
      </c>
      <c r="H90" t="s">
        <v>102</v>
      </c>
      <c r="I90" s="77">
        <v>20190.900000000001</v>
      </c>
      <c r="J90" s="77">
        <v>1625</v>
      </c>
      <c r="K90" s="77">
        <v>0</v>
      </c>
      <c r="L90" s="77">
        <v>328.102125</v>
      </c>
      <c r="M90" s="78">
        <v>1E-4</v>
      </c>
      <c r="N90" s="78">
        <v>6.3E-3</v>
      </c>
      <c r="O90" s="78">
        <v>8.9999999999999998E-4</v>
      </c>
    </row>
    <row r="91" spans="2:15">
      <c r="B91" t="s">
        <v>1468</v>
      </c>
      <c r="C91" t="s">
        <v>1469</v>
      </c>
      <c r="D91" t="s">
        <v>100</v>
      </c>
      <c r="E91" t="s">
        <v>123</v>
      </c>
      <c r="F91" t="s">
        <v>1470</v>
      </c>
      <c r="G91" t="s">
        <v>125</v>
      </c>
      <c r="H91" t="s">
        <v>102</v>
      </c>
      <c r="I91" s="77">
        <v>5303.33</v>
      </c>
      <c r="J91" s="77">
        <v>1766</v>
      </c>
      <c r="K91" s="77">
        <v>0</v>
      </c>
      <c r="L91" s="77">
        <v>93.656807799999996</v>
      </c>
      <c r="M91" s="78">
        <v>0</v>
      </c>
      <c r="N91" s="78">
        <v>1.8E-3</v>
      </c>
      <c r="O91" s="78">
        <v>2.9999999999999997E-4</v>
      </c>
    </row>
    <row r="92" spans="2:15">
      <c r="B92" t="s">
        <v>1471</v>
      </c>
      <c r="C92" t="s">
        <v>1472</v>
      </c>
      <c r="D92" t="s">
        <v>100</v>
      </c>
      <c r="E92" t="s">
        <v>123</v>
      </c>
      <c r="F92" t="s">
        <v>1473</v>
      </c>
      <c r="G92" t="s">
        <v>1474</v>
      </c>
      <c r="H92" t="s">
        <v>102</v>
      </c>
      <c r="I92" s="77">
        <v>8414.91</v>
      </c>
      <c r="J92" s="77">
        <v>5064</v>
      </c>
      <c r="K92" s="77">
        <v>0</v>
      </c>
      <c r="L92" s="77">
        <v>426.13104240000001</v>
      </c>
      <c r="M92" s="78">
        <v>1E-4</v>
      </c>
      <c r="N92" s="78">
        <v>8.2000000000000007E-3</v>
      </c>
      <c r="O92" s="78">
        <v>1.1999999999999999E-3</v>
      </c>
    </row>
    <row r="93" spans="2:15">
      <c r="B93" t="s">
        <v>1475</v>
      </c>
      <c r="C93" t="s">
        <v>1476</v>
      </c>
      <c r="D93" t="s">
        <v>100</v>
      </c>
      <c r="E93" t="s">
        <v>123</v>
      </c>
      <c r="F93" t="s">
        <v>1477</v>
      </c>
      <c r="G93" t="s">
        <v>742</v>
      </c>
      <c r="H93" t="s">
        <v>102</v>
      </c>
      <c r="I93" s="77">
        <v>1578.41</v>
      </c>
      <c r="J93" s="77">
        <v>9180</v>
      </c>
      <c r="K93" s="77">
        <v>0</v>
      </c>
      <c r="L93" s="77">
        <v>144.89803800000001</v>
      </c>
      <c r="M93" s="78">
        <v>1E-4</v>
      </c>
      <c r="N93" s="78">
        <v>2.8E-3</v>
      </c>
      <c r="O93" s="78">
        <v>4.0000000000000002E-4</v>
      </c>
    </row>
    <row r="94" spans="2:15">
      <c r="B94" t="s">
        <v>1478</v>
      </c>
      <c r="C94" t="s">
        <v>1479</v>
      </c>
      <c r="D94" t="s">
        <v>100</v>
      </c>
      <c r="E94" t="s">
        <v>123</v>
      </c>
      <c r="F94" t="s">
        <v>1480</v>
      </c>
      <c r="G94" t="s">
        <v>742</v>
      </c>
      <c r="H94" t="s">
        <v>102</v>
      </c>
      <c r="I94" s="77">
        <v>1164.5999999999999</v>
      </c>
      <c r="J94" s="77">
        <v>16480</v>
      </c>
      <c r="K94" s="77">
        <v>0</v>
      </c>
      <c r="L94" s="77">
        <v>191.92608000000001</v>
      </c>
      <c r="M94" s="78">
        <v>1E-4</v>
      </c>
      <c r="N94" s="78">
        <v>3.7000000000000002E-3</v>
      </c>
      <c r="O94" s="78">
        <v>5.9999999999999995E-4</v>
      </c>
    </row>
    <row r="95" spans="2:15">
      <c r="B95" t="s">
        <v>1481</v>
      </c>
      <c r="C95" t="s">
        <v>1482</v>
      </c>
      <c r="D95" t="s">
        <v>100</v>
      </c>
      <c r="E95" t="s">
        <v>123</v>
      </c>
      <c r="F95" t="s">
        <v>1483</v>
      </c>
      <c r="G95" t="s">
        <v>742</v>
      </c>
      <c r="H95" t="s">
        <v>102</v>
      </c>
      <c r="I95" s="77">
        <v>577.58000000000004</v>
      </c>
      <c r="J95" s="77">
        <v>30370</v>
      </c>
      <c r="K95" s="77">
        <v>0</v>
      </c>
      <c r="L95" s="77">
        <v>175.411046</v>
      </c>
      <c r="M95" s="78">
        <v>0</v>
      </c>
      <c r="N95" s="78">
        <v>3.3999999999999998E-3</v>
      </c>
      <c r="O95" s="78">
        <v>5.0000000000000001E-4</v>
      </c>
    </row>
    <row r="96" spans="2:15">
      <c r="B96" t="s">
        <v>1484</v>
      </c>
      <c r="C96" t="s">
        <v>1485</v>
      </c>
      <c r="D96" t="s">
        <v>100</v>
      </c>
      <c r="E96" t="s">
        <v>123</v>
      </c>
      <c r="F96" t="s">
        <v>1486</v>
      </c>
      <c r="G96" t="s">
        <v>742</v>
      </c>
      <c r="H96" t="s">
        <v>102</v>
      </c>
      <c r="I96" s="77">
        <v>2068.1999999999998</v>
      </c>
      <c r="J96" s="77">
        <v>7180</v>
      </c>
      <c r="K96" s="77">
        <v>0</v>
      </c>
      <c r="L96" s="77">
        <v>148.49675999999999</v>
      </c>
      <c r="M96" s="78">
        <v>0</v>
      </c>
      <c r="N96" s="78">
        <v>2.8999999999999998E-3</v>
      </c>
      <c r="O96" s="78">
        <v>4.0000000000000002E-4</v>
      </c>
    </row>
    <row r="97" spans="2:15">
      <c r="B97" t="s">
        <v>1487</v>
      </c>
      <c r="C97" t="s">
        <v>1488</v>
      </c>
      <c r="D97" t="s">
        <v>100</v>
      </c>
      <c r="E97" t="s">
        <v>123</v>
      </c>
      <c r="F97" t="s">
        <v>1489</v>
      </c>
      <c r="G97" t="s">
        <v>742</v>
      </c>
      <c r="H97" t="s">
        <v>102</v>
      </c>
      <c r="I97" s="77">
        <v>516.78</v>
      </c>
      <c r="J97" s="77">
        <v>21910</v>
      </c>
      <c r="K97" s="77">
        <v>0</v>
      </c>
      <c r="L97" s="77">
        <v>113.22649800000001</v>
      </c>
      <c r="M97" s="78">
        <v>0</v>
      </c>
      <c r="N97" s="78">
        <v>2.2000000000000001E-3</v>
      </c>
      <c r="O97" s="78">
        <v>2.9999999999999997E-4</v>
      </c>
    </row>
    <row r="98" spans="2:15">
      <c r="B98" t="s">
        <v>1490</v>
      </c>
      <c r="C98" t="s">
        <v>1491</v>
      </c>
      <c r="D98" t="s">
        <v>100</v>
      </c>
      <c r="E98" t="s">
        <v>123</v>
      </c>
      <c r="F98" t="s">
        <v>741</v>
      </c>
      <c r="G98" t="s">
        <v>742</v>
      </c>
      <c r="H98" t="s">
        <v>102</v>
      </c>
      <c r="I98" s="77">
        <v>37118.42</v>
      </c>
      <c r="J98" s="77">
        <v>1935</v>
      </c>
      <c r="K98" s="77">
        <v>0</v>
      </c>
      <c r="L98" s="77">
        <v>718.24142700000004</v>
      </c>
      <c r="M98" s="78">
        <v>1E-4</v>
      </c>
      <c r="N98" s="78">
        <v>1.38E-2</v>
      </c>
      <c r="O98" s="78">
        <v>2.0999999999999999E-3</v>
      </c>
    </row>
    <row r="99" spans="2:15">
      <c r="B99" t="s">
        <v>1492</v>
      </c>
      <c r="C99" t="s">
        <v>1493</v>
      </c>
      <c r="D99" t="s">
        <v>100</v>
      </c>
      <c r="E99" t="s">
        <v>123</v>
      </c>
      <c r="F99" t="s">
        <v>1494</v>
      </c>
      <c r="G99" t="s">
        <v>1495</v>
      </c>
      <c r="H99" t="s">
        <v>102</v>
      </c>
      <c r="I99" s="77">
        <v>11518.52</v>
      </c>
      <c r="J99" s="77">
        <v>4990</v>
      </c>
      <c r="K99" s="77">
        <v>0</v>
      </c>
      <c r="L99" s="77">
        <v>574.77414799999997</v>
      </c>
      <c r="M99" s="78">
        <v>2.0000000000000001E-4</v>
      </c>
      <c r="N99" s="78">
        <v>1.0999999999999999E-2</v>
      </c>
      <c r="O99" s="78">
        <v>1.6999999999999999E-3</v>
      </c>
    </row>
    <row r="100" spans="2:15">
      <c r="B100" t="s">
        <v>1496</v>
      </c>
      <c r="C100" t="s">
        <v>1497</v>
      </c>
      <c r="D100" t="s">
        <v>100</v>
      </c>
      <c r="E100" t="s">
        <v>123</v>
      </c>
      <c r="F100" t="s">
        <v>1498</v>
      </c>
      <c r="G100" t="s">
        <v>1495</v>
      </c>
      <c r="H100" t="s">
        <v>102</v>
      </c>
      <c r="I100" s="77">
        <v>2799.85</v>
      </c>
      <c r="J100" s="77">
        <v>18310</v>
      </c>
      <c r="K100" s="77">
        <v>0</v>
      </c>
      <c r="L100" s="77">
        <v>512.65253499999994</v>
      </c>
      <c r="M100" s="78">
        <v>1E-4</v>
      </c>
      <c r="N100" s="78">
        <v>9.9000000000000008E-3</v>
      </c>
      <c r="O100" s="78">
        <v>1.5E-3</v>
      </c>
    </row>
    <row r="101" spans="2:15">
      <c r="B101" t="s">
        <v>1499</v>
      </c>
      <c r="C101" t="s">
        <v>1500</v>
      </c>
      <c r="D101" t="s">
        <v>100</v>
      </c>
      <c r="E101" t="s">
        <v>123</v>
      </c>
      <c r="F101" t="s">
        <v>1501</v>
      </c>
      <c r="G101" t="s">
        <v>1495</v>
      </c>
      <c r="H101" t="s">
        <v>102</v>
      </c>
      <c r="I101" s="77">
        <v>7675.62</v>
      </c>
      <c r="J101" s="77">
        <v>7553</v>
      </c>
      <c r="K101" s="77">
        <v>0</v>
      </c>
      <c r="L101" s="77">
        <v>579.73957859999996</v>
      </c>
      <c r="M101" s="78">
        <v>1E-4</v>
      </c>
      <c r="N101" s="78">
        <v>1.11E-2</v>
      </c>
      <c r="O101" s="78">
        <v>1.6999999999999999E-3</v>
      </c>
    </row>
    <row r="102" spans="2:15">
      <c r="B102" t="s">
        <v>1502</v>
      </c>
      <c r="C102" t="s">
        <v>1503</v>
      </c>
      <c r="D102" t="s">
        <v>100</v>
      </c>
      <c r="E102" t="s">
        <v>123</v>
      </c>
      <c r="F102" t="s">
        <v>1504</v>
      </c>
      <c r="G102" t="s">
        <v>127</v>
      </c>
      <c r="H102" t="s">
        <v>102</v>
      </c>
      <c r="I102" s="77">
        <v>715.25</v>
      </c>
      <c r="J102" s="77">
        <v>26200</v>
      </c>
      <c r="K102" s="77">
        <v>0</v>
      </c>
      <c r="L102" s="77">
        <v>187.3955</v>
      </c>
      <c r="M102" s="78">
        <v>1E-4</v>
      </c>
      <c r="N102" s="78">
        <v>3.5999999999999999E-3</v>
      </c>
      <c r="O102" s="78">
        <v>5.0000000000000001E-4</v>
      </c>
    </row>
    <row r="103" spans="2:15">
      <c r="B103" t="s">
        <v>1505</v>
      </c>
      <c r="C103" t="s">
        <v>1506</v>
      </c>
      <c r="D103" t="s">
        <v>100</v>
      </c>
      <c r="E103" t="s">
        <v>123</v>
      </c>
      <c r="F103" t="s">
        <v>1507</v>
      </c>
      <c r="G103" t="s">
        <v>127</v>
      </c>
      <c r="H103" t="s">
        <v>102</v>
      </c>
      <c r="I103" s="77">
        <v>81877.34</v>
      </c>
      <c r="J103" s="77">
        <v>180</v>
      </c>
      <c r="K103" s="77">
        <v>0</v>
      </c>
      <c r="L103" s="77">
        <v>147.379212</v>
      </c>
      <c r="M103" s="78">
        <v>2.0000000000000001E-4</v>
      </c>
      <c r="N103" s="78">
        <v>2.8E-3</v>
      </c>
      <c r="O103" s="78">
        <v>4.0000000000000002E-4</v>
      </c>
    </row>
    <row r="104" spans="2:15">
      <c r="B104" t="s">
        <v>1508</v>
      </c>
      <c r="C104" t="s">
        <v>1509</v>
      </c>
      <c r="D104" t="s">
        <v>100</v>
      </c>
      <c r="E104" t="s">
        <v>123</v>
      </c>
      <c r="F104" t="s">
        <v>1510</v>
      </c>
      <c r="G104" t="s">
        <v>128</v>
      </c>
      <c r="H104" t="s">
        <v>102</v>
      </c>
      <c r="I104" s="77">
        <v>2734.61</v>
      </c>
      <c r="J104" s="77">
        <v>657.6</v>
      </c>
      <c r="K104" s="77">
        <v>0</v>
      </c>
      <c r="L104" s="77">
        <v>17.982795360000001</v>
      </c>
      <c r="M104" s="78">
        <v>0</v>
      </c>
      <c r="N104" s="78">
        <v>2.9999999999999997E-4</v>
      </c>
      <c r="O104" s="78">
        <v>1E-4</v>
      </c>
    </row>
    <row r="105" spans="2:15">
      <c r="B105" t="s">
        <v>1511</v>
      </c>
      <c r="C105" t="s">
        <v>1512</v>
      </c>
      <c r="D105" t="s">
        <v>100</v>
      </c>
      <c r="E105" t="s">
        <v>123</v>
      </c>
      <c r="F105" t="s">
        <v>1513</v>
      </c>
      <c r="G105" t="s">
        <v>128</v>
      </c>
      <c r="H105" t="s">
        <v>102</v>
      </c>
      <c r="I105" s="77">
        <v>7219.23</v>
      </c>
      <c r="J105" s="77">
        <v>1546</v>
      </c>
      <c r="K105" s="77">
        <v>0</v>
      </c>
      <c r="L105" s="77">
        <v>111.6092958</v>
      </c>
      <c r="M105" s="78">
        <v>0</v>
      </c>
      <c r="N105" s="78">
        <v>2.0999999999999999E-3</v>
      </c>
      <c r="O105" s="78">
        <v>2.9999999999999997E-4</v>
      </c>
    </row>
    <row r="106" spans="2:15">
      <c r="B106" t="s">
        <v>1514</v>
      </c>
      <c r="C106" t="s">
        <v>1515</v>
      </c>
      <c r="D106" t="s">
        <v>100</v>
      </c>
      <c r="E106" t="s">
        <v>123</v>
      </c>
      <c r="F106" t="s">
        <v>1516</v>
      </c>
      <c r="G106" t="s">
        <v>129</v>
      </c>
      <c r="H106" t="s">
        <v>102</v>
      </c>
      <c r="I106" s="77">
        <v>801.94</v>
      </c>
      <c r="J106" s="77">
        <v>7005</v>
      </c>
      <c r="K106" s="77">
        <v>0</v>
      </c>
      <c r="L106" s="77">
        <v>56.175896999999999</v>
      </c>
      <c r="M106" s="78">
        <v>0</v>
      </c>
      <c r="N106" s="78">
        <v>1.1000000000000001E-3</v>
      </c>
      <c r="O106" s="78">
        <v>2.0000000000000001E-4</v>
      </c>
    </row>
    <row r="107" spans="2:15">
      <c r="B107" t="s">
        <v>1517</v>
      </c>
      <c r="C107" t="s">
        <v>1518</v>
      </c>
      <c r="D107" t="s">
        <v>100</v>
      </c>
      <c r="E107" t="s">
        <v>123</v>
      </c>
      <c r="F107" t="s">
        <v>1519</v>
      </c>
      <c r="G107" t="s">
        <v>129</v>
      </c>
      <c r="H107" t="s">
        <v>102</v>
      </c>
      <c r="I107" s="77">
        <v>32.18</v>
      </c>
      <c r="J107" s="77">
        <v>11580</v>
      </c>
      <c r="K107" s="77">
        <v>0</v>
      </c>
      <c r="L107" s="77">
        <v>3.7264439999999999</v>
      </c>
      <c r="M107" s="78">
        <v>0</v>
      </c>
      <c r="N107" s="78">
        <v>1E-4</v>
      </c>
      <c r="O107" s="78">
        <v>0</v>
      </c>
    </row>
    <row r="108" spans="2:15">
      <c r="B108" t="s">
        <v>1520</v>
      </c>
      <c r="C108" t="s">
        <v>1521</v>
      </c>
      <c r="D108" t="s">
        <v>100</v>
      </c>
      <c r="E108" t="s">
        <v>123</v>
      </c>
      <c r="F108" t="s">
        <v>817</v>
      </c>
      <c r="G108" t="s">
        <v>132</v>
      </c>
      <c r="H108" t="s">
        <v>102</v>
      </c>
      <c r="I108" s="77">
        <v>19111.52</v>
      </c>
      <c r="J108" s="77">
        <v>1460</v>
      </c>
      <c r="K108" s="77">
        <v>0</v>
      </c>
      <c r="L108" s="77">
        <v>279.02819199999999</v>
      </c>
      <c r="M108" s="78">
        <v>1E-4</v>
      </c>
      <c r="N108" s="78">
        <v>5.4000000000000003E-3</v>
      </c>
      <c r="O108" s="78">
        <v>8.0000000000000004E-4</v>
      </c>
    </row>
    <row r="109" spans="2:15">
      <c r="B109" t="s">
        <v>1522</v>
      </c>
      <c r="C109" t="s">
        <v>1523</v>
      </c>
      <c r="D109" t="s">
        <v>100</v>
      </c>
      <c r="E109" t="s">
        <v>123</v>
      </c>
      <c r="F109" t="s">
        <v>654</v>
      </c>
      <c r="G109" t="s">
        <v>132</v>
      </c>
      <c r="H109" t="s">
        <v>102</v>
      </c>
      <c r="I109" s="77">
        <v>16943.57</v>
      </c>
      <c r="J109" s="77">
        <v>1279</v>
      </c>
      <c r="K109" s="77">
        <v>0</v>
      </c>
      <c r="L109" s="77">
        <v>216.70826030000001</v>
      </c>
      <c r="M109" s="78">
        <v>1E-4</v>
      </c>
      <c r="N109" s="78">
        <v>4.1999999999999997E-3</v>
      </c>
      <c r="O109" s="78">
        <v>5.9999999999999995E-4</v>
      </c>
    </row>
    <row r="110" spans="2:15">
      <c r="B110" s="79" t="s">
        <v>1524</v>
      </c>
      <c r="E110" s="16"/>
      <c r="F110" s="16"/>
      <c r="G110" s="16"/>
      <c r="I110" s="81">
        <v>374176.82</v>
      </c>
      <c r="K110" s="81">
        <v>0.63839000000000001</v>
      </c>
      <c r="L110" s="81">
        <v>2928.8499543600001</v>
      </c>
      <c r="N110" s="80">
        <v>5.6300000000000003E-2</v>
      </c>
      <c r="O110" s="80">
        <v>8.5000000000000006E-3</v>
      </c>
    </row>
    <row r="111" spans="2:15">
      <c r="B111" t="s">
        <v>1525</v>
      </c>
      <c r="C111" t="s">
        <v>1526</v>
      </c>
      <c r="D111" t="s">
        <v>100</v>
      </c>
      <c r="E111" t="s">
        <v>123</v>
      </c>
      <c r="F111" t="s">
        <v>1527</v>
      </c>
      <c r="G111" t="s">
        <v>1528</v>
      </c>
      <c r="H111" t="s">
        <v>102</v>
      </c>
      <c r="I111" s="77">
        <v>1269.8</v>
      </c>
      <c r="J111" s="77">
        <v>206</v>
      </c>
      <c r="K111" s="77">
        <v>0</v>
      </c>
      <c r="L111" s="77">
        <v>2.6157879999999998</v>
      </c>
      <c r="M111" s="78">
        <v>0</v>
      </c>
      <c r="N111" s="78">
        <v>1E-4</v>
      </c>
      <c r="O111" s="78">
        <v>0</v>
      </c>
    </row>
    <row r="112" spans="2:15">
      <c r="B112" t="s">
        <v>1529</v>
      </c>
      <c r="C112" t="s">
        <v>1530</v>
      </c>
      <c r="D112" t="s">
        <v>100</v>
      </c>
      <c r="E112" t="s">
        <v>123</v>
      </c>
      <c r="F112" t="s">
        <v>1531</v>
      </c>
      <c r="G112" t="s">
        <v>1528</v>
      </c>
      <c r="H112" t="s">
        <v>102</v>
      </c>
      <c r="I112" s="77">
        <v>2832.97</v>
      </c>
      <c r="J112" s="77">
        <v>5770</v>
      </c>
      <c r="K112" s="77">
        <v>0</v>
      </c>
      <c r="L112" s="77">
        <v>163.462369</v>
      </c>
      <c r="M112" s="78">
        <v>1E-4</v>
      </c>
      <c r="N112" s="78">
        <v>3.0999999999999999E-3</v>
      </c>
      <c r="O112" s="78">
        <v>5.0000000000000001E-4</v>
      </c>
    </row>
    <row r="113" spans="2:15">
      <c r="B113" t="s">
        <v>1532</v>
      </c>
      <c r="C113" t="s">
        <v>1533</v>
      </c>
      <c r="D113" t="s">
        <v>100</v>
      </c>
      <c r="E113" t="s">
        <v>123</v>
      </c>
      <c r="F113" t="s">
        <v>1534</v>
      </c>
      <c r="G113" t="s">
        <v>364</v>
      </c>
      <c r="H113" t="s">
        <v>102</v>
      </c>
      <c r="I113" s="77">
        <v>1608.83</v>
      </c>
      <c r="J113" s="77">
        <v>4378</v>
      </c>
      <c r="K113" s="77">
        <v>0</v>
      </c>
      <c r="L113" s="77">
        <v>70.434577399999995</v>
      </c>
      <c r="M113" s="78">
        <v>1E-4</v>
      </c>
      <c r="N113" s="78">
        <v>1.4E-3</v>
      </c>
      <c r="O113" s="78">
        <v>2.0000000000000001E-4</v>
      </c>
    </row>
    <row r="114" spans="2:15">
      <c r="B114" t="s">
        <v>1535</v>
      </c>
      <c r="C114" t="s">
        <v>1536</v>
      </c>
      <c r="D114" t="s">
        <v>100</v>
      </c>
      <c r="E114" t="s">
        <v>123</v>
      </c>
      <c r="F114" t="s">
        <v>1537</v>
      </c>
      <c r="G114" t="s">
        <v>364</v>
      </c>
      <c r="H114" t="s">
        <v>102</v>
      </c>
      <c r="I114" s="77">
        <v>49186.66</v>
      </c>
      <c r="J114" s="77">
        <v>315</v>
      </c>
      <c r="K114" s="77">
        <v>0</v>
      </c>
      <c r="L114" s="77">
        <v>154.93797900000001</v>
      </c>
      <c r="M114" s="78">
        <v>1E-4</v>
      </c>
      <c r="N114" s="78">
        <v>3.0000000000000001E-3</v>
      </c>
      <c r="O114" s="78">
        <v>4.0000000000000002E-4</v>
      </c>
    </row>
    <row r="115" spans="2:15">
      <c r="B115" t="s">
        <v>1538</v>
      </c>
      <c r="C115" t="s">
        <v>1539</v>
      </c>
      <c r="D115" t="s">
        <v>100</v>
      </c>
      <c r="E115" t="s">
        <v>123</v>
      </c>
      <c r="F115" t="s">
        <v>898</v>
      </c>
      <c r="G115" t="s">
        <v>702</v>
      </c>
      <c r="H115" t="s">
        <v>102</v>
      </c>
      <c r="I115" s="77">
        <v>249.46</v>
      </c>
      <c r="J115" s="77">
        <v>6622</v>
      </c>
      <c r="K115" s="77">
        <v>0</v>
      </c>
      <c r="L115" s="77">
        <v>16.5192412</v>
      </c>
      <c r="M115" s="78">
        <v>0</v>
      </c>
      <c r="N115" s="78">
        <v>2.9999999999999997E-4</v>
      </c>
      <c r="O115" s="78">
        <v>0</v>
      </c>
    </row>
    <row r="116" spans="2:15">
      <c r="B116" t="s">
        <v>1540</v>
      </c>
      <c r="C116" t="s">
        <v>1541</v>
      </c>
      <c r="D116" t="s">
        <v>100</v>
      </c>
      <c r="E116" t="s">
        <v>123</v>
      </c>
      <c r="F116" t="s">
        <v>1542</v>
      </c>
      <c r="G116" t="s">
        <v>702</v>
      </c>
      <c r="H116" t="s">
        <v>102</v>
      </c>
      <c r="I116" s="77">
        <v>2574.77</v>
      </c>
      <c r="J116" s="77">
        <v>956.7</v>
      </c>
      <c r="K116" s="77">
        <v>0</v>
      </c>
      <c r="L116" s="77">
        <v>24.632824589999998</v>
      </c>
      <c r="M116" s="78">
        <v>1E-4</v>
      </c>
      <c r="N116" s="78">
        <v>5.0000000000000001E-4</v>
      </c>
      <c r="O116" s="78">
        <v>1E-4</v>
      </c>
    </row>
    <row r="117" spans="2:15">
      <c r="B117" t="s">
        <v>1543</v>
      </c>
      <c r="C117" t="s">
        <v>1544</v>
      </c>
      <c r="D117" t="s">
        <v>100</v>
      </c>
      <c r="E117" t="s">
        <v>123</v>
      </c>
      <c r="F117" t="s">
        <v>1545</v>
      </c>
      <c r="G117" t="s">
        <v>702</v>
      </c>
      <c r="H117" t="s">
        <v>102</v>
      </c>
      <c r="I117" s="77">
        <v>2947.12</v>
      </c>
      <c r="J117" s="77">
        <v>531.6</v>
      </c>
      <c r="K117" s="77">
        <v>0</v>
      </c>
      <c r="L117" s="77">
        <v>15.666889919999999</v>
      </c>
      <c r="M117" s="78">
        <v>0</v>
      </c>
      <c r="N117" s="78">
        <v>2.9999999999999997E-4</v>
      </c>
      <c r="O117" s="78">
        <v>0</v>
      </c>
    </row>
    <row r="118" spans="2:15">
      <c r="B118" t="s">
        <v>1546</v>
      </c>
      <c r="C118" t="s">
        <v>1547</v>
      </c>
      <c r="D118" t="s">
        <v>100</v>
      </c>
      <c r="E118" t="s">
        <v>123</v>
      </c>
      <c r="F118" t="s">
        <v>1548</v>
      </c>
      <c r="G118" t="s">
        <v>702</v>
      </c>
      <c r="H118" t="s">
        <v>102</v>
      </c>
      <c r="I118" s="77">
        <v>2783.1</v>
      </c>
      <c r="J118" s="77">
        <v>510.4</v>
      </c>
      <c r="K118" s="77">
        <v>0</v>
      </c>
      <c r="L118" s="77">
        <v>14.2049424</v>
      </c>
      <c r="M118" s="78">
        <v>0</v>
      </c>
      <c r="N118" s="78">
        <v>2.9999999999999997E-4</v>
      </c>
      <c r="O118" s="78">
        <v>0</v>
      </c>
    </row>
    <row r="119" spans="2:15">
      <c r="B119" t="s">
        <v>1549</v>
      </c>
      <c r="C119" t="s">
        <v>1550</v>
      </c>
      <c r="D119" t="s">
        <v>100</v>
      </c>
      <c r="E119" t="s">
        <v>123</v>
      </c>
      <c r="F119" t="s">
        <v>1551</v>
      </c>
      <c r="G119" t="s">
        <v>616</v>
      </c>
      <c r="H119" t="s">
        <v>102</v>
      </c>
      <c r="I119" s="77">
        <v>28931.27</v>
      </c>
      <c r="J119" s="77">
        <v>182.7</v>
      </c>
      <c r="K119" s="77">
        <v>0</v>
      </c>
      <c r="L119" s="77">
        <v>52.857430290000003</v>
      </c>
      <c r="M119" s="78">
        <v>1E-4</v>
      </c>
      <c r="N119" s="78">
        <v>1E-3</v>
      </c>
      <c r="O119" s="78">
        <v>2.0000000000000001E-4</v>
      </c>
    </row>
    <row r="120" spans="2:15">
      <c r="B120" t="s">
        <v>1552</v>
      </c>
      <c r="C120" t="s">
        <v>1553</v>
      </c>
      <c r="D120" t="s">
        <v>100</v>
      </c>
      <c r="E120" t="s">
        <v>123</v>
      </c>
      <c r="F120" t="s">
        <v>1554</v>
      </c>
      <c r="G120" t="s">
        <v>1555</v>
      </c>
      <c r="H120" t="s">
        <v>102</v>
      </c>
      <c r="I120" s="77">
        <v>854.41</v>
      </c>
      <c r="J120" s="77">
        <v>1951</v>
      </c>
      <c r="K120" s="77">
        <v>0</v>
      </c>
      <c r="L120" s="77">
        <v>16.669539100000001</v>
      </c>
      <c r="M120" s="78">
        <v>0</v>
      </c>
      <c r="N120" s="78">
        <v>2.9999999999999997E-4</v>
      </c>
      <c r="O120" s="78">
        <v>0</v>
      </c>
    </row>
    <row r="121" spans="2:15">
      <c r="B121" t="s">
        <v>1556</v>
      </c>
      <c r="C121" t="s">
        <v>1557</v>
      </c>
      <c r="D121" t="s">
        <v>100</v>
      </c>
      <c r="E121" t="s">
        <v>123</v>
      </c>
      <c r="F121" t="s">
        <v>890</v>
      </c>
      <c r="G121" t="s">
        <v>599</v>
      </c>
      <c r="H121" t="s">
        <v>102</v>
      </c>
      <c r="I121" s="77">
        <v>571.36</v>
      </c>
      <c r="J121" s="77">
        <v>3235</v>
      </c>
      <c r="K121" s="77">
        <v>0</v>
      </c>
      <c r="L121" s="77">
        <v>18.483495999999999</v>
      </c>
      <c r="M121" s="78">
        <v>0</v>
      </c>
      <c r="N121" s="78">
        <v>4.0000000000000002E-4</v>
      </c>
      <c r="O121" s="78">
        <v>1E-4</v>
      </c>
    </row>
    <row r="122" spans="2:15">
      <c r="B122" t="s">
        <v>1558</v>
      </c>
      <c r="C122" t="s">
        <v>1559</v>
      </c>
      <c r="D122" t="s">
        <v>100</v>
      </c>
      <c r="E122" t="s">
        <v>123</v>
      </c>
      <c r="F122" t="s">
        <v>1560</v>
      </c>
      <c r="G122" t="s">
        <v>599</v>
      </c>
      <c r="H122" t="s">
        <v>102</v>
      </c>
      <c r="I122" s="77">
        <v>633.55999999999995</v>
      </c>
      <c r="J122" s="77">
        <v>28700</v>
      </c>
      <c r="K122" s="77">
        <v>0</v>
      </c>
      <c r="L122" s="77">
        <v>181.83171999999999</v>
      </c>
      <c r="M122" s="78">
        <v>2.0000000000000001E-4</v>
      </c>
      <c r="N122" s="78">
        <v>3.5000000000000001E-3</v>
      </c>
      <c r="O122" s="78">
        <v>5.0000000000000001E-4</v>
      </c>
    </row>
    <row r="123" spans="2:15">
      <c r="B123" t="s">
        <v>1561</v>
      </c>
      <c r="C123" t="s">
        <v>1562</v>
      </c>
      <c r="D123" t="s">
        <v>100</v>
      </c>
      <c r="E123" t="s">
        <v>123</v>
      </c>
      <c r="F123" t="s">
        <v>1563</v>
      </c>
      <c r="G123" t="s">
        <v>599</v>
      </c>
      <c r="H123" t="s">
        <v>102</v>
      </c>
      <c r="I123" s="77">
        <v>19.690000000000001</v>
      </c>
      <c r="J123" s="77">
        <v>158.5</v>
      </c>
      <c r="K123" s="77">
        <v>0</v>
      </c>
      <c r="L123" s="77">
        <v>3.1208650000000001E-2</v>
      </c>
      <c r="M123" s="78">
        <v>0</v>
      </c>
      <c r="N123" s="78">
        <v>0</v>
      </c>
      <c r="O123" s="78">
        <v>0</v>
      </c>
    </row>
    <row r="124" spans="2:15">
      <c r="B124" t="s">
        <v>1564</v>
      </c>
      <c r="C124" t="s">
        <v>1565</v>
      </c>
      <c r="D124" t="s">
        <v>100</v>
      </c>
      <c r="E124" t="s">
        <v>123</v>
      </c>
      <c r="F124" t="s">
        <v>880</v>
      </c>
      <c r="G124" t="s">
        <v>599</v>
      </c>
      <c r="H124" t="s">
        <v>102</v>
      </c>
      <c r="I124" s="77">
        <v>4053.95</v>
      </c>
      <c r="J124" s="77">
        <v>2255</v>
      </c>
      <c r="K124" s="77">
        <v>0</v>
      </c>
      <c r="L124" s="77">
        <v>91.416572500000001</v>
      </c>
      <c r="M124" s="78">
        <v>1E-4</v>
      </c>
      <c r="N124" s="78">
        <v>1.8E-3</v>
      </c>
      <c r="O124" s="78">
        <v>2.9999999999999997E-4</v>
      </c>
    </row>
    <row r="125" spans="2:15">
      <c r="B125" t="s">
        <v>1566</v>
      </c>
      <c r="C125" t="s">
        <v>1567</v>
      </c>
      <c r="D125" t="s">
        <v>100</v>
      </c>
      <c r="E125" t="s">
        <v>123</v>
      </c>
      <c r="F125" t="s">
        <v>1568</v>
      </c>
      <c r="G125" t="s">
        <v>599</v>
      </c>
      <c r="H125" t="s">
        <v>102</v>
      </c>
      <c r="I125" s="77">
        <v>2953.52</v>
      </c>
      <c r="J125" s="77">
        <v>3471</v>
      </c>
      <c r="K125" s="77">
        <v>0</v>
      </c>
      <c r="L125" s="77">
        <v>102.5166792</v>
      </c>
      <c r="M125" s="78">
        <v>1E-4</v>
      </c>
      <c r="N125" s="78">
        <v>2E-3</v>
      </c>
      <c r="O125" s="78">
        <v>2.9999999999999997E-4</v>
      </c>
    </row>
    <row r="126" spans="2:15">
      <c r="B126" t="s">
        <v>1569</v>
      </c>
      <c r="C126" t="s">
        <v>1570</v>
      </c>
      <c r="D126" t="s">
        <v>100</v>
      </c>
      <c r="E126" t="s">
        <v>123</v>
      </c>
      <c r="F126" t="s">
        <v>1571</v>
      </c>
      <c r="G126" t="s">
        <v>1572</v>
      </c>
      <c r="H126" t="s">
        <v>102</v>
      </c>
      <c r="I126" s="77">
        <v>429.92</v>
      </c>
      <c r="J126" s="77">
        <v>1975</v>
      </c>
      <c r="K126" s="77">
        <v>0</v>
      </c>
      <c r="L126" s="77">
        <v>8.4909199999999991</v>
      </c>
      <c r="M126" s="78">
        <v>1E-4</v>
      </c>
      <c r="N126" s="78">
        <v>2.0000000000000001E-4</v>
      </c>
      <c r="O126" s="78">
        <v>0</v>
      </c>
    </row>
    <row r="127" spans="2:15">
      <c r="B127" t="s">
        <v>1573</v>
      </c>
      <c r="C127" t="s">
        <v>1574</v>
      </c>
      <c r="D127" t="s">
        <v>100</v>
      </c>
      <c r="E127" t="s">
        <v>123</v>
      </c>
      <c r="F127" t="s">
        <v>1575</v>
      </c>
      <c r="G127" t="s">
        <v>1572</v>
      </c>
      <c r="H127" t="s">
        <v>102</v>
      </c>
      <c r="I127" s="77">
        <v>1689.9</v>
      </c>
      <c r="J127" s="77">
        <v>474.8</v>
      </c>
      <c r="K127" s="77">
        <v>0</v>
      </c>
      <c r="L127" s="77">
        <v>8.0236452000000007</v>
      </c>
      <c r="M127" s="78">
        <v>0</v>
      </c>
      <c r="N127" s="78">
        <v>2.0000000000000001E-4</v>
      </c>
      <c r="O127" s="78">
        <v>0</v>
      </c>
    </row>
    <row r="128" spans="2:15">
      <c r="B128" t="s">
        <v>1576</v>
      </c>
      <c r="C128" t="s">
        <v>1577</v>
      </c>
      <c r="D128" t="s">
        <v>100</v>
      </c>
      <c r="E128" t="s">
        <v>123</v>
      </c>
      <c r="F128" t="s">
        <v>1578</v>
      </c>
      <c r="G128" t="s">
        <v>112</v>
      </c>
      <c r="H128" t="s">
        <v>102</v>
      </c>
      <c r="I128" s="77">
        <v>811.05</v>
      </c>
      <c r="J128" s="77">
        <v>9912</v>
      </c>
      <c r="K128" s="77">
        <v>0</v>
      </c>
      <c r="L128" s="77">
        <v>80.391276000000005</v>
      </c>
      <c r="M128" s="78">
        <v>2.0000000000000001E-4</v>
      </c>
      <c r="N128" s="78">
        <v>1.5E-3</v>
      </c>
      <c r="O128" s="78">
        <v>2.0000000000000001E-4</v>
      </c>
    </row>
    <row r="129" spans="2:15">
      <c r="B129" t="s">
        <v>1579</v>
      </c>
      <c r="C129" t="s">
        <v>1580</v>
      </c>
      <c r="D129" t="s">
        <v>100</v>
      </c>
      <c r="E129" t="s">
        <v>123</v>
      </c>
      <c r="F129" t="s">
        <v>1581</v>
      </c>
      <c r="G129" t="s">
        <v>112</v>
      </c>
      <c r="H129" t="s">
        <v>102</v>
      </c>
      <c r="I129" s="77">
        <v>1771.52</v>
      </c>
      <c r="J129" s="77">
        <v>2461</v>
      </c>
      <c r="K129" s="77">
        <v>0</v>
      </c>
      <c r="L129" s="77">
        <v>43.597107200000004</v>
      </c>
      <c r="M129" s="78">
        <v>1E-4</v>
      </c>
      <c r="N129" s="78">
        <v>8.0000000000000004E-4</v>
      </c>
      <c r="O129" s="78">
        <v>1E-4</v>
      </c>
    </row>
    <row r="130" spans="2:15">
      <c r="B130" t="s">
        <v>1582</v>
      </c>
      <c r="C130" t="s">
        <v>1583</v>
      </c>
      <c r="D130" t="s">
        <v>100</v>
      </c>
      <c r="E130" t="s">
        <v>123</v>
      </c>
      <c r="F130" t="s">
        <v>1584</v>
      </c>
      <c r="G130" t="s">
        <v>112</v>
      </c>
      <c r="H130" t="s">
        <v>102</v>
      </c>
      <c r="I130" s="77">
        <v>412.3</v>
      </c>
      <c r="J130" s="77">
        <v>7850</v>
      </c>
      <c r="K130" s="77">
        <v>0</v>
      </c>
      <c r="L130" s="77">
        <v>32.365549999999999</v>
      </c>
      <c r="M130" s="78">
        <v>1E-4</v>
      </c>
      <c r="N130" s="78">
        <v>5.9999999999999995E-4</v>
      </c>
      <c r="O130" s="78">
        <v>1E-4</v>
      </c>
    </row>
    <row r="131" spans="2:15">
      <c r="B131" t="s">
        <v>1585</v>
      </c>
      <c r="C131" t="s">
        <v>1586</v>
      </c>
      <c r="D131" t="s">
        <v>100</v>
      </c>
      <c r="E131" t="s">
        <v>123</v>
      </c>
      <c r="F131" t="s">
        <v>1587</v>
      </c>
      <c r="G131" t="s">
        <v>112</v>
      </c>
      <c r="H131" t="s">
        <v>102</v>
      </c>
      <c r="I131" s="77">
        <v>9735.2099999999991</v>
      </c>
      <c r="J131" s="77">
        <v>636.5</v>
      </c>
      <c r="K131" s="77">
        <v>0.63839000000000001</v>
      </c>
      <c r="L131" s="77">
        <v>62.603001650000003</v>
      </c>
      <c r="M131" s="78">
        <v>1E-4</v>
      </c>
      <c r="N131" s="78">
        <v>1.1999999999999999E-3</v>
      </c>
      <c r="O131" s="78">
        <v>2.0000000000000001E-4</v>
      </c>
    </row>
    <row r="132" spans="2:15">
      <c r="B132" t="s">
        <v>1588</v>
      </c>
      <c r="C132" t="s">
        <v>1589</v>
      </c>
      <c r="D132" t="s">
        <v>100</v>
      </c>
      <c r="E132" t="s">
        <v>123</v>
      </c>
      <c r="F132" t="s">
        <v>705</v>
      </c>
      <c r="G132" t="s">
        <v>112</v>
      </c>
      <c r="H132" t="s">
        <v>102</v>
      </c>
      <c r="I132" s="77">
        <v>1379.94</v>
      </c>
      <c r="J132" s="77">
        <v>6.5</v>
      </c>
      <c r="K132" s="77">
        <v>0</v>
      </c>
      <c r="L132" s="77">
        <v>8.9696100000000001E-2</v>
      </c>
      <c r="M132" s="78">
        <v>1E-4</v>
      </c>
      <c r="N132" s="78">
        <v>0</v>
      </c>
      <c r="O132" s="78">
        <v>0</v>
      </c>
    </row>
    <row r="133" spans="2:15">
      <c r="B133" t="s">
        <v>1590</v>
      </c>
      <c r="C133" t="s">
        <v>1591</v>
      </c>
      <c r="D133" t="s">
        <v>100</v>
      </c>
      <c r="E133" t="s">
        <v>123</v>
      </c>
      <c r="F133" t="s">
        <v>1592</v>
      </c>
      <c r="G133" t="s">
        <v>112</v>
      </c>
      <c r="H133" t="s">
        <v>102</v>
      </c>
      <c r="I133" s="77">
        <v>2034.88</v>
      </c>
      <c r="J133" s="77">
        <v>8907</v>
      </c>
      <c r="K133" s="77">
        <v>0</v>
      </c>
      <c r="L133" s="77">
        <v>181.24676160000001</v>
      </c>
      <c r="M133" s="78">
        <v>1E-4</v>
      </c>
      <c r="N133" s="78">
        <v>3.5000000000000001E-3</v>
      </c>
      <c r="O133" s="78">
        <v>5.0000000000000001E-4</v>
      </c>
    </row>
    <row r="134" spans="2:15">
      <c r="B134" t="s">
        <v>1593</v>
      </c>
      <c r="C134" t="s">
        <v>1594</v>
      </c>
      <c r="D134" t="s">
        <v>100</v>
      </c>
      <c r="E134" t="s">
        <v>123</v>
      </c>
      <c r="F134" t="s">
        <v>1595</v>
      </c>
      <c r="G134" t="s">
        <v>738</v>
      </c>
      <c r="H134" t="s">
        <v>102</v>
      </c>
      <c r="I134" s="77">
        <v>2047.59</v>
      </c>
      <c r="J134" s="77">
        <v>862.9</v>
      </c>
      <c r="K134" s="77">
        <v>0</v>
      </c>
      <c r="L134" s="77">
        <v>17.668654109999999</v>
      </c>
      <c r="M134" s="78">
        <v>1E-4</v>
      </c>
      <c r="N134" s="78">
        <v>2.9999999999999997E-4</v>
      </c>
      <c r="O134" s="78">
        <v>1E-4</v>
      </c>
    </row>
    <row r="135" spans="2:15">
      <c r="B135" t="s">
        <v>1596</v>
      </c>
      <c r="C135" t="s">
        <v>1597</v>
      </c>
      <c r="D135" t="s">
        <v>100</v>
      </c>
      <c r="E135" t="s">
        <v>123</v>
      </c>
      <c r="F135" t="s">
        <v>916</v>
      </c>
      <c r="G135" t="s">
        <v>738</v>
      </c>
      <c r="H135" t="s">
        <v>102</v>
      </c>
      <c r="I135" s="77">
        <v>6231.64</v>
      </c>
      <c r="J135" s="77">
        <v>1176</v>
      </c>
      <c r="K135" s="77">
        <v>0</v>
      </c>
      <c r="L135" s="77">
        <v>73.284086400000007</v>
      </c>
      <c r="M135" s="78">
        <v>1E-4</v>
      </c>
      <c r="N135" s="78">
        <v>1.4E-3</v>
      </c>
      <c r="O135" s="78">
        <v>2.0000000000000001E-4</v>
      </c>
    </row>
    <row r="136" spans="2:15">
      <c r="B136" t="s">
        <v>1598</v>
      </c>
      <c r="C136" t="s">
        <v>1599</v>
      </c>
      <c r="D136" t="s">
        <v>100</v>
      </c>
      <c r="E136" t="s">
        <v>123</v>
      </c>
      <c r="F136" t="s">
        <v>1600</v>
      </c>
      <c r="G136" t="s">
        <v>1601</v>
      </c>
      <c r="H136" t="s">
        <v>102</v>
      </c>
      <c r="I136" s="77">
        <v>2815.57</v>
      </c>
      <c r="J136" s="77">
        <v>343.1</v>
      </c>
      <c r="K136" s="77">
        <v>0</v>
      </c>
      <c r="L136" s="77">
        <v>9.6602206699999993</v>
      </c>
      <c r="M136" s="78">
        <v>1E-4</v>
      </c>
      <c r="N136" s="78">
        <v>2.0000000000000001E-4</v>
      </c>
      <c r="O136" s="78">
        <v>0</v>
      </c>
    </row>
    <row r="137" spans="2:15">
      <c r="B137" t="s">
        <v>1602</v>
      </c>
      <c r="C137" t="s">
        <v>1603</v>
      </c>
      <c r="D137" t="s">
        <v>100</v>
      </c>
      <c r="E137" t="s">
        <v>123</v>
      </c>
      <c r="F137" t="s">
        <v>1604</v>
      </c>
      <c r="G137" t="s">
        <v>528</v>
      </c>
      <c r="H137" t="s">
        <v>102</v>
      </c>
      <c r="I137" s="77">
        <v>3484.55</v>
      </c>
      <c r="J137" s="77">
        <v>1067</v>
      </c>
      <c r="K137" s="77">
        <v>0</v>
      </c>
      <c r="L137" s="77">
        <v>37.180148500000001</v>
      </c>
      <c r="M137" s="78">
        <v>1E-4</v>
      </c>
      <c r="N137" s="78">
        <v>6.9999999999999999E-4</v>
      </c>
      <c r="O137" s="78">
        <v>1E-4</v>
      </c>
    </row>
    <row r="138" spans="2:15">
      <c r="B138" t="s">
        <v>1605</v>
      </c>
      <c r="C138" t="s">
        <v>1606</v>
      </c>
      <c r="D138" t="s">
        <v>100</v>
      </c>
      <c r="E138" t="s">
        <v>123</v>
      </c>
      <c r="F138" t="s">
        <v>1607</v>
      </c>
      <c r="G138" t="s">
        <v>528</v>
      </c>
      <c r="H138" t="s">
        <v>102</v>
      </c>
      <c r="I138" s="77">
        <v>2175.4899999999998</v>
      </c>
      <c r="J138" s="77">
        <v>619.70000000000005</v>
      </c>
      <c r="K138" s="77">
        <v>0</v>
      </c>
      <c r="L138" s="77">
        <v>13.481511530000001</v>
      </c>
      <c r="M138" s="78">
        <v>1E-4</v>
      </c>
      <c r="N138" s="78">
        <v>2.9999999999999997E-4</v>
      </c>
      <c r="O138" s="78">
        <v>0</v>
      </c>
    </row>
    <row r="139" spans="2:15">
      <c r="B139" t="s">
        <v>1608</v>
      </c>
      <c r="C139" t="s">
        <v>1609</v>
      </c>
      <c r="D139" t="s">
        <v>100</v>
      </c>
      <c r="E139" t="s">
        <v>123</v>
      </c>
      <c r="F139" t="s">
        <v>1610</v>
      </c>
      <c r="G139" t="s">
        <v>528</v>
      </c>
      <c r="H139" t="s">
        <v>102</v>
      </c>
      <c r="I139" s="77">
        <v>950.49</v>
      </c>
      <c r="J139" s="77">
        <v>553.5</v>
      </c>
      <c r="K139" s="77">
        <v>0</v>
      </c>
      <c r="L139" s="77">
        <v>5.2609621500000001</v>
      </c>
      <c r="M139" s="78">
        <v>1E-4</v>
      </c>
      <c r="N139" s="78">
        <v>1E-4</v>
      </c>
      <c r="O139" s="78">
        <v>0</v>
      </c>
    </row>
    <row r="140" spans="2:15">
      <c r="B140" t="s">
        <v>1611</v>
      </c>
      <c r="C140" t="s">
        <v>1612</v>
      </c>
      <c r="D140" t="s">
        <v>100</v>
      </c>
      <c r="E140" t="s">
        <v>123</v>
      </c>
      <c r="F140" t="s">
        <v>1613</v>
      </c>
      <c r="G140" t="s">
        <v>528</v>
      </c>
      <c r="H140" t="s">
        <v>102</v>
      </c>
      <c r="I140" s="77">
        <v>16594.900000000001</v>
      </c>
      <c r="J140" s="77">
        <v>933</v>
      </c>
      <c r="K140" s="77">
        <v>0</v>
      </c>
      <c r="L140" s="77">
        <v>154.83041700000001</v>
      </c>
      <c r="M140" s="78">
        <v>2.0000000000000001E-4</v>
      </c>
      <c r="N140" s="78">
        <v>3.0000000000000001E-3</v>
      </c>
      <c r="O140" s="78">
        <v>4.0000000000000002E-4</v>
      </c>
    </row>
    <row r="141" spans="2:15">
      <c r="B141" t="s">
        <v>1614</v>
      </c>
      <c r="C141" t="s">
        <v>1615</v>
      </c>
      <c r="D141" t="s">
        <v>100</v>
      </c>
      <c r="E141" t="s">
        <v>123</v>
      </c>
      <c r="F141" t="s">
        <v>1616</v>
      </c>
      <c r="G141" t="s">
        <v>528</v>
      </c>
      <c r="H141" t="s">
        <v>102</v>
      </c>
      <c r="I141" s="77">
        <v>2085.33</v>
      </c>
      <c r="J141" s="77">
        <v>2450</v>
      </c>
      <c r="K141" s="77">
        <v>0</v>
      </c>
      <c r="L141" s="77">
        <v>51.090584999999997</v>
      </c>
      <c r="M141" s="78">
        <v>1E-4</v>
      </c>
      <c r="N141" s="78">
        <v>1E-3</v>
      </c>
      <c r="O141" s="78">
        <v>1E-4</v>
      </c>
    </row>
    <row r="142" spans="2:15">
      <c r="B142" t="s">
        <v>1617</v>
      </c>
      <c r="C142" t="s">
        <v>1618</v>
      </c>
      <c r="D142" t="s">
        <v>100</v>
      </c>
      <c r="E142" t="s">
        <v>123</v>
      </c>
      <c r="F142" t="s">
        <v>1619</v>
      </c>
      <c r="G142" t="s">
        <v>528</v>
      </c>
      <c r="H142" t="s">
        <v>102</v>
      </c>
      <c r="I142" s="77">
        <v>10659.22</v>
      </c>
      <c r="J142" s="77">
        <v>415.6</v>
      </c>
      <c r="K142" s="77">
        <v>0</v>
      </c>
      <c r="L142" s="77">
        <v>44.299718319999997</v>
      </c>
      <c r="M142" s="78">
        <v>1E-4</v>
      </c>
      <c r="N142" s="78">
        <v>8.9999999999999998E-4</v>
      </c>
      <c r="O142" s="78">
        <v>1E-4</v>
      </c>
    </row>
    <row r="143" spans="2:15">
      <c r="B143" t="s">
        <v>1620</v>
      </c>
      <c r="C143" t="s">
        <v>1621</v>
      </c>
      <c r="D143" t="s">
        <v>100</v>
      </c>
      <c r="E143" t="s">
        <v>123</v>
      </c>
      <c r="F143" t="s">
        <v>1622</v>
      </c>
      <c r="G143" t="s">
        <v>528</v>
      </c>
      <c r="H143" t="s">
        <v>102</v>
      </c>
      <c r="I143" s="77">
        <v>643.69000000000005</v>
      </c>
      <c r="J143" s="77">
        <v>6021</v>
      </c>
      <c r="K143" s="77">
        <v>0</v>
      </c>
      <c r="L143" s="77">
        <v>38.756574899999997</v>
      </c>
      <c r="M143" s="78">
        <v>1E-4</v>
      </c>
      <c r="N143" s="78">
        <v>6.9999999999999999E-4</v>
      </c>
      <c r="O143" s="78">
        <v>1E-4</v>
      </c>
    </row>
    <row r="144" spans="2:15">
      <c r="B144" t="s">
        <v>1623</v>
      </c>
      <c r="C144" t="s">
        <v>1624</v>
      </c>
      <c r="D144" t="s">
        <v>100</v>
      </c>
      <c r="E144" t="s">
        <v>123</v>
      </c>
      <c r="F144" t="s">
        <v>1625</v>
      </c>
      <c r="G144" t="s">
        <v>528</v>
      </c>
      <c r="H144" t="s">
        <v>102</v>
      </c>
      <c r="I144" s="77">
        <v>2524.04</v>
      </c>
      <c r="J144" s="77">
        <v>1028</v>
      </c>
      <c r="K144" s="77">
        <v>0</v>
      </c>
      <c r="L144" s="77">
        <v>25.947131200000001</v>
      </c>
      <c r="M144" s="78">
        <v>2.0000000000000001E-4</v>
      </c>
      <c r="N144" s="78">
        <v>5.0000000000000001E-4</v>
      </c>
      <c r="O144" s="78">
        <v>1E-4</v>
      </c>
    </row>
    <row r="145" spans="2:15">
      <c r="B145" t="s">
        <v>1626</v>
      </c>
      <c r="C145" t="s">
        <v>1627</v>
      </c>
      <c r="D145" t="s">
        <v>100</v>
      </c>
      <c r="E145" t="s">
        <v>123</v>
      </c>
      <c r="F145" t="s">
        <v>1628</v>
      </c>
      <c r="G145" t="s">
        <v>1334</v>
      </c>
      <c r="H145" t="s">
        <v>102</v>
      </c>
      <c r="I145" s="77">
        <v>1509.13</v>
      </c>
      <c r="J145" s="77">
        <v>1900</v>
      </c>
      <c r="K145" s="77">
        <v>0</v>
      </c>
      <c r="L145" s="77">
        <v>28.673469999999998</v>
      </c>
      <c r="M145" s="78">
        <v>1E-4</v>
      </c>
      <c r="N145" s="78">
        <v>5.9999999999999995E-4</v>
      </c>
      <c r="O145" s="78">
        <v>1E-4</v>
      </c>
    </row>
    <row r="146" spans="2:15">
      <c r="B146" t="s">
        <v>1629</v>
      </c>
      <c r="C146" t="s">
        <v>1630</v>
      </c>
      <c r="D146" t="s">
        <v>100</v>
      </c>
      <c r="E146" t="s">
        <v>123</v>
      </c>
      <c r="F146" t="s">
        <v>1631</v>
      </c>
      <c r="G146" t="s">
        <v>1334</v>
      </c>
      <c r="H146" t="s">
        <v>102</v>
      </c>
      <c r="I146" s="77">
        <v>63.64</v>
      </c>
      <c r="J146" s="77">
        <v>12670</v>
      </c>
      <c r="K146" s="77">
        <v>0</v>
      </c>
      <c r="L146" s="77">
        <v>8.0631880000000002</v>
      </c>
      <c r="M146" s="78">
        <v>0</v>
      </c>
      <c r="N146" s="78">
        <v>2.0000000000000001E-4</v>
      </c>
      <c r="O146" s="78">
        <v>0</v>
      </c>
    </row>
    <row r="147" spans="2:15">
      <c r="B147" t="s">
        <v>1632</v>
      </c>
      <c r="C147" t="s">
        <v>1633</v>
      </c>
      <c r="D147" t="s">
        <v>100</v>
      </c>
      <c r="E147" t="s">
        <v>123</v>
      </c>
      <c r="F147" t="s">
        <v>1634</v>
      </c>
      <c r="G147" t="s">
        <v>1334</v>
      </c>
      <c r="H147" t="s">
        <v>102</v>
      </c>
      <c r="I147" s="77">
        <v>1098.7</v>
      </c>
      <c r="J147" s="77">
        <v>8116</v>
      </c>
      <c r="K147" s="77">
        <v>0</v>
      </c>
      <c r="L147" s="77">
        <v>89.170491999999996</v>
      </c>
      <c r="M147" s="78">
        <v>1E-4</v>
      </c>
      <c r="N147" s="78">
        <v>1.6999999999999999E-3</v>
      </c>
      <c r="O147" s="78">
        <v>2.9999999999999997E-4</v>
      </c>
    </row>
    <row r="148" spans="2:15">
      <c r="B148" t="s">
        <v>1635</v>
      </c>
      <c r="C148" t="s">
        <v>1636</v>
      </c>
      <c r="D148" t="s">
        <v>100</v>
      </c>
      <c r="E148" t="s">
        <v>123</v>
      </c>
      <c r="F148" t="s">
        <v>1637</v>
      </c>
      <c r="G148" t="s">
        <v>1638</v>
      </c>
      <c r="H148" t="s">
        <v>102</v>
      </c>
      <c r="I148" s="77">
        <v>2092</v>
      </c>
      <c r="J148" s="77">
        <v>635.5</v>
      </c>
      <c r="K148" s="77">
        <v>0</v>
      </c>
      <c r="L148" s="77">
        <v>13.29466</v>
      </c>
      <c r="M148" s="78">
        <v>0</v>
      </c>
      <c r="N148" s="78">
        <v>2.9999999999999997E-4</v>
      </c>
      <c r="O148" s="78">
        <v>0</v>
      </c>
    </row>
    <row r="149" spans="2:15">
      <c r="B149" t="s">
        <v>1639</v>
      </c>
      <c r="C149" t="s">
        <v>1640</v>
      </c>
      <c r="D149" t="s">
        <v>100</v>
      </c>
      <c r="E149" t="s">
        <v>123</v>
      </c>
      <c r="F149" t="s">
        <v>1641</v>
      </c>
      <c r="G149" t="s">
        <v>885</v>
      </c>
      <c r="H149" t="s">
        <v>102</v>
      </c>
      <c r="I149" s="77">
        <v>1038.21</v>
      </c>
      <c r="J149" s="77">
        <v>7412</v>
      </c>
      <c r="K149" s="77">
        <v>0</v>
      </c>
      <c r="L149" s="77">
        <v>76.952125199999998</v>
      </c>
      <c r="M149" s="78">
        <v>0</v>
      </c>
      <c r="N149" s="78">
        <v>1.5E-3</v>
      </c>
      <c r="O149" s="78">
        <v>2.0000000000000001E-4</v>
      </c>
    </row>
    <row r="150" spans="2:15">
      <c r="B150" t="s">
        <v>1642</v>
      </c>
      <c r="C150" t="s">
        <v>1643</v>
      </c>
      <c r="D150" t="s">
        <v>100</v>
      </c>
      <c r="E150" t="s">
        <v>123</v>
      </c>
      <c r="F150" t="s">
        <v>1644</v>
      </c>
      <c r="G150" t="s">
        <v>775</v>
      </c>
      <c r="H150" t="s">
        <v>102</v>
      </c>
      <c r="I150" s="77">
        <v>3089.72</v>
      </c>
      <c r="J150" s="77">
        <v>625.9</v>
      </c>
      <c r="K150" s="77">
        <v>0</v>
      </c>
      <c r="L150" s="77">
        <v>19.338557479999999</v>
      </c>
      <c r="M150" s="78">
        <v>1E-4</v>
      </c>
      <c r="N150" s="78">
        <v>4.0000000000000002E-4</v>
      </c>
      <c r="O150" s="78">
        <v>1E-4</v>
      </c>
    </row>
    <row r="151" spans="2:15">
      <c r="B151" t="s">
        <v>1645</v>
      </c>
      <c r="C151" t="s">
        <v>1646</v>
      </c>
      <c r="D151" t="s">
        <v>100</v>
      </c>
      <c r="E151" t="s">
        <v>123</v>
      </c>
      <c r="F151" t="s">
        <v>1647</v>
      </c>
      <c r="G151" t="s">
        <v>775</v>
      </c>
      <c r="H151" t="s">
        <v>102</v>
      </c>
      <c r="I151" s="77">
        <v>158.01</v>
      </c>
      <c r="J151" s="77">
        <v>6915</v>
      </c>
      <c r="K151" s="77">
        <v>0</v>
      </c>
      <c r="L151" s="77">
        <v>10.926391499999999</v>
      </c>
      <c r="M151" s="78">
        <v>0</v>
      </c>
      <c r="N151" s="78">
        <v>2.0000000000000001E-4</v>
      </c>
      <c r="O151" s="78">
        <v>0</v>
      </c>
    </row>
    <row r="152" spans="2:15">
      <c r="B152" t="s">
        <v>1648</v>
      </c>
      <c r="C152" t="s">
        <v>1649</v>
      </c>
      <c r="D152" t="s">
        <v>100</v>
      </c>
      <c r="E152" t="s">
        <v>123</v>
      </c>
      <c r="F152" t="s">
        <v>1650</v>
      </c>
      <c r="G152" t="s">
        <v>775</v>
      </c>
      <c r="H152" t="s">
        <v>102</v>
      </c>
      <c r="I152" s="77">
        <v>10659.55</v>
      </c>
      <c r="J152" s="77">
        <v>187.1</v>
      </c>
      <c r="K152" s="77">
        <v>0</v>
      </c>
      <c r="L152" s="77">
        <v>19.94401805</v>
      </c>
      <c r="M152" s="78">
        <v>1E-4</v>
      </c>
      <c r="N152" s="78">
        <v>4.0000000000000002E-4</v>
      </c>
      <c r="O152" s="78">
        <v>1E-4</v>
      </c>
    </row>
    <row r="153" spans="2:15">
      <c r="B153" t="s">
        <v>1651</v>
      </c>
      <c r="C153" t="s">
        <v>1652</v>
      </c>
      <c r="D153" t="s">
        <v>100</v>
      </c>
      <c r="E153" t="s">
        <v>123</v>
      </c>
      <c r="F153" t="s">
        <v>1653</v>
      </c>
      <c r="G153" t="s">
        <v>775</v>
      </c>
      <c r="H153" t="s">
        <v>102</v>
      </c>
      <c r="I153" s="77">
        <v>4092.94</v>
      </c>
      <c r="J153" s="77">
        <v>839.3</v>
      </c>
      <c r="K153" s="77">
        <v>0</v>
      </c>
      <c r="L153" s="77">
        <v>34.352045420000003</v>
      </c>
      <c r="M153" s="78">
        <v>1E-4</v>
      </c>
      <c r="N153" s="78">
        <v>6.9999999999999999E-4</v>
      </c>
      <c r="O153" s="78">
        <v>1E-4</v>
      </c>
    </row>
    <row r="154" spans="2:15">
      <c r="B154" t="s">
        <v>1654</v>
      </c>
      <c r="C154" t="s">
        <v>1655</v>
      </c>
      <c r="D154" t="s">
        <v>100</v>
      </c>
      <c r="E154" t="s">
        <v>123</v>
      </c>
      <c r="F154" t="s">
        <v>1656</v>
      </c>
      <c r="G154" t="s">
        <v>821</v>
      </c>
      <c r="H154" t="s">
        <v>102</v>
      </c>
      <c r="I154" s="77">
        <v>858.85</v>
      </c>
      <c r="J154" s="77">
        <v>9957</v>
      </c>
      <c r="K154" s="77">
        <v>0</v>
      </c>
      <c r="L154" s="77">
        <v>85.515694499999995</v>
      </c>
      <c r="M154" s="78">
        <v>1E-4</v>
      </c>
      <c r="N154" s="78">
        <v>1.6000000000000001E-3</v>
      </c>
      <c r="O154" s="78">
        <v>2.0000000000000001E-4</v>
      </c>
    </row>
    <row r="155" spans="2:15">
      <c r="B155" t="s">
        <v>1657</v>
      </c>
      <c r="C155" t="s">
        <v>1658</v>
      </c>
      <c r="D155" t="s">
        <v>100</v>
      </c>
      <c r="E155" t="s">
        <v>123</v>
      </c>
      <c r="F155" t="s">
        <v>1659</v>
      </c>
      <c r="G155" t="s">
        <v>821</v>
      </c>
      <c r="H155" t="s">
        <v>102</v>
      </c>
      <c r="I155" s="77">
        <v>11586.47</v>
      </c>
      <c r="J155" s="77">
        <v>452.9</v>
      </c>
      <c r="K155" s="77">
        <v>0</v>
      </c>
      <c r="L155" s="77">
        <v>52.475122630000001</v>
      </c>
      <c r="M155" s="78">
        <v>0</v>
      </c>
      <c r="N155" s="78">
        <v>1E-3</v>
      </c>
      <c r="O155" s="78">
        <v>2.0000000000000001E-4</v>
      </c>
    </row>
    <row r="156" spans="2:15">
      <c r="B156" t="s">
        <v>1660</v>
      </c>
      <c r="C156" t="s">
        <v>1661</v>
      </c>
      <c r="D156" t="s">
        <v>100</v>
      </c>
      <c r="E156" t="s">
        <v>123</v>
      </c>
      <c r="F156" t="s">
        <v>1662</v>
      </c>
      <c r="G156" t="s">
        <v>821</v>
      </c>
      <c r="H156" t="s">
        <v>102</v>
      </c>
      <c r="I156" s="77">
        <v>180.74</v>
      </c>
      <c r="J156" s="77">
        <v>18910</v>
      </c>
      <c r="K156" s="77">
        <v>0</v>
      </c>
      <c r="L156" s="77">
        <v>34.177934</v>
      </c>
      <c r="M156" s="78">
        <v>1E-4</v>
      </c>
      <c r="N156" s="78">
        <v>6.9999999999999999E-4</v>
      </c>
      <c r="O156" s="78">
        <v>1E-4</v>
      </c>
    </row>
    <row r="157" spans="2:15">
      <c r="B157" t="s">
        <v>1663</v>
      </c>
      <c r="C157" t="s">
        <v>1664</v>
      </c>
      <c r="D157" t="s">
        <v>100</v>
      </c>
      <c r="E157" t="s">
        <v>123</v>
      </c>
      <c r="F157" t="s">
        <v>1665</v>
      </c>
      <c r="G157" t="s">
        <v>821</v>
      </c>
      <c r="H157" t="s">
        <v>102</v>
      </c>
      <c r="I157" s="77">
        <v>1304.56</v>
      </c>
      <c r="J157" s="77">
        <v>245.7</v>
      </c>
      <c r="K157" s="77">
        <v>0</v>
      </c>
      <c r="L157" s="77">
        <v>3.20530392</v>
      </c>
      <c r="M157" s="78">
        <v>0</v>
      </c>
      <c r="N157" s="78">
        <v>1E-4</v>
      </c>
      <c r="O157" s="78">
        <v>0</v>
      </c>
    </row>
    <row r="158" spans="2:15">
      <c r="B158" t="s">
        <v>1666</v>
      </c>
      <c r="C158" t="s">
        <v>1667</v>
      </c>
      <c r="D158" t="s">
        <v>100</v>
      </c>
      <c r="E158" t="s">
        <v>123</v>
      </c>
      <c r="F158" t="s">
        <v>1668</v>
      </c>
      <c r="G158" t="s">
        <v>650</v>
      </c>
      <c r="H158" t="s">
        <v>102</v>
      </c>
      <c r="I158" s="77">
        <v>12615.14</v>
      </c>
      <c r="J158" s="77">
        <v>427.1</v>
      </c>
      <c r="K158" s="77">
        <v>0</v>
      </c>
      <c r="L158" s="77">
        <v>53.879262939999997</v>
      </c>
      <c r="M158" s="78">
        <v>1E-4</v>
      </c>
      <c r="N158" s="78">
        <v>1E-3</v>
      </c>
      <c r="O158" s="78">
        <v>2.0000000000000001E-4</v>
      </c>
    </row>
    <row r="159" spans="2:15">
      <c r="B159" t="s">
        <v>1669</v>
      </c>
      <c r="C159" t="s">
        <v>1670</v>
      </c>
      <c r="D159" t="s">
        <v>100</v>
      </c>
      <c r="E159" t="s">
        <v>123</v>
      </c>
      <c r="F159" t="s">
        <v>903</v>
      </c>
      <c r="G159" t="s">
        <v>353</v>
      </c>
      <c r="H159" t="s">
        <v>102</v>
      </c>
      <c r="I159" s="77">
        <v>14289.97</v>
      </c>
      <c r="J159" s="77">
        <v>566.6</v>
      </c>
      <c r="K159" s="77">
        <v>0</v>
      </c>
      <c r="L159" s="77">
        <v>80.966970020000005</v>
      </c>
      <c r="M159" s="78">
        <v>2.0000000000000001E-4</v>
      </c>
      <c r="N159" s="78">
        <v>1.6000000000000001E-3</v>
      </c>
      <c r="O159" s="78">
        <v>2.0000000000000001E-4</v>
      </c>
    </row>
    <row r="160" spans="2:15">
      <c r="B160" t="s">
        <v>1671</v>
      </c>
      <c r="C160" t="s">
        <v>1672</v>
      </c>
      <c r="D160" t="s">
        <v>100</v>
      </c>
      <c r="E160" t="s">
        <v>123</v>
      </c>
      <c r="F160" t="s">
        <v>1673</v>
      </c>
      <c r="G160" t="s">
        <v>1674</v>
      </c>
      <c r="H160" t="s">
        <v>102</v>
      </c>
      <c r="I160" s="77">
        <v>31140.799999999999</v>
      </c>
      <c r="J160" s="77">
        <v>147.80000000000001</v>
      </c>
      <c r="K160" s="77">
        <v>0</v>
      </c>
      <c r="L160" s="77">
        <v>46.026102399999999</v>
      </c>
      <c r="M160" s="78">
        <v>1E-4</v>
      </c>
      <c r="N160" s="78">
        <v>8.9999999999999998E-4</v>
      </c>
      <c r="O160" s="78">
        <v>1E-4</v>
      </c>
    </row>
    <row r="161" spans="2:15">
      <c r="B161" t="s">
        <v>1675</v>
      </c>
      <c r="C161" t="s">
        <v>1676</v>
      </c>
      <c r="D161" t="s">
        <v>100</v>
      </c>
      <c r="E161" t="s">
        <v>123</v>
      </c>
      <c r="F161" t="s">
        <v>1677</v>
      </c>
      <c r="G161" t="s">
        <v>1674</v>
      </c>
      <c r="H161" t="s">
        <v>102</v>
      </c>
      <c r="I161" s="77">
        <v>175.99</v>
      </c>
      <c r="J161" s="77">
        <v>927</v>
      </c>
      <c r="K161" s="77">
        <v>0</v>
      </c>
      <c r="L161" s="77">
        <v>1.6314272999999999</v>
      </c>
      <c r="M161" s="78">
        <v>0</v>
      </c>
      <c r="N161" s="78">
        <v>0</v>
      </c>
      <c r="O161" s="78">
        <v>0</v>
      </c>
    </row>
    <row r="162" spans="2:15">
      <c r="B162" t="s">
        <v>1678</v>
      </c>
      <c r="C162" t="s">
        <v>1679</v>
      </c>
      <c r="D162" t="s">
        <v>100</v>
      </c>
      <c r="E162" t="s">
        <v>123</v>
      </c>
      <c r="F162" t="s">
        <v>1680</v>
      </c>
      <c r="G162" t="s">
        <v>1681</v>
      </c>
      <c r="H162" t="s">
        <v>102</v>
      </c>
      <c r="I162" s="77">
        <v>9243.81</v>
      </c>
      <c r="J162" s="77">
        <v>764.7</v>
      </c>
      <c r="K162" s="77">
        <v>0</v>
      </c>
      <c r="L162" s="77">
        <v>70.68741507</v>
      </c>
      <c r="M162" s="78">
        <v>1E-4</v>
      </c>
      <c r="N162" s="78">
        <v>1.4E-3</v>
      </c>
      <c r="O162" s="78">
        <v>2.0000000000000001E-4</v>
      </c>
    </row>
    <row r="163" spans="2:15">
      <c r="B163" t="s">
        <v>1682</v>
      </c>
      <c r="C163" t="s">
        <v>1683</v>
      </c>
      <c r="D163" t="s">
        <v>100</v>
      </c>
      <c r="E163" t="s">
        <v>123</v>
      </c>
      <c r="F163" t="s">
        <v>1684</v>
      </c>
      <c r="G163" t="s">
        <v>125</v>
      </c>
      <c r="H163" t="s">
        <v>102</v>
      </c>
      <c r="I163" s="77">
        <v>164.44</v>
      </c>
      <c r="J163" s="77">
        <v>8800</v>
      </c>
      <c r="K163" s="77">
        <v>0</v>
      </c>
      <c r="L163" s="77">
        <v>14.47072</v>
      </c>
      <c r="M163" s="78">
        <v>0</v>
      </c>
      <c r="N163" s="78">
        <v>2.9999999999999997E-4</v>
      </c>
      <c r="O163" s="78">
        <v>0</v>
      </c>
    </row>
    <row r="164" spans="2:15">
      <c r="B164" t="s">
        <v>1685</v>
      </c>
      <c r="C164" t="s">
        <v>1686</v>
      </c>
      <c r="D164" t="s">
        <v>100</v>
      </c>
      <c r="E164" t="s">
        <v>123</v>
      </c>
      <c r="F164" t="s">
        <v>1687</v>
      </c>
      <c r="G164" t="s">
        <v>125</v>
      </c>
      <c r="H164" t="s">
        <v>102</v>
      </c>
      <c r="I164" s="77">
        <v>1244.55</v>
      </c>
      <c r="J164" s="77">
        <v>326.2</v>
      </c>
      <c r="K164" s="77">
        <v>0</v>
      </c>
      <c r="L164" s="77">
        <v>4.0597221000000001</v>
      </c>
      <c r="M164" s="78">
        <v>1E-4</v>
      </c>
      <c r="N164" s="78">
        <v>1E-4</v>
      </c>
      <c r="O164" s="78">
        <v>0</v>
      </c>
    </row>
    <row r="165" spans="2:15">
      <c r="B165" t="s">
        <v>1688</v>
      </c>
      <c r="C165" t="s">
        <v>1689</v>
      </c>
      <c r="D165" t="s">
        <v>100</v>
      </c>
      <c r="E165" t="s">
        <v>123</v>
      </c>
      <c r="F165" t="s">
        <v>1690</v>
      </c>
      <c r="G165" t="s">
        <v>125</v>
      </c>
      <c r="H165" t="s">
        <v>102</v>
      </c>
      <c r="I165" s="77">
        <v>10389.99</v>
      </c>
      <c r="J165" s="77">
        <v>169.8</v>
      </c>
      <c r="K165" s="77">
        <v>0</v>
      </c>
      <c r="L165" s="77">
        <v>17.64220302</v>
      </c>
      <c r="M165" s="78">
        <v>1E-4</v>
      </c>
      <c r="N165" s="78">
        <v>2.9999999999999997E-4</v>
      </c>
      <c r="O165" s="78">
        <v>1E-4</v>
      </c>
    </row>
    <row r="166" spans="2:15">
      <c r="B166" t="s">
        <v>1691</v>
      </c>
      <c r="C166" t="s">
        <v>1692</v>
      </c>
      <c r="D166" t="s">
        <v>100</v>
      </c>
      <c r="E166" t="s">
        <v>123</v>
      </c>
      <c r="F166" t="s">
        <v>1693</v>
      </c>
      <c r="G166" t="s">
        <v>125</v>
      </c>
      <c r="H166" t="s">
        <v>102</v>
      </c>
      <c r="I166" s="77">
        <v>2616.7399999999998</v>
      </c>
      <c r="J166" s="77">
        <v>456.4</v>
      </c>
      <c r="K166" s="77">
        <v>0</v>
      </c>
      <c r="L166" s="77">
        <v>11.942801360000001</v>
      </c>
      <c r="M166" s="78">
        <v>1E-4</v>
      </c>
      <c r="N166" s="78">
        <v>2.0000000000000001E-4</v>
      </c>
      <c r="O166" s="78">
        <v>0</v>
      </c>
    </row>
    <row r="167" spans="2:15">
      <c r="B167" t="s">
        <v>1694</v>
      </c>
      <c r="C167" t="s">
        <v>1695</v>
      </c>
      <c r="D167" t="s">
        <v>100</v>
      </c>
      <c r="E167" t="s">
        <v>123</v>
      </c>
      <c r="F167" t="s">
        <v>1696</v>
      </c>
      <c r="G167" t="s">
        <v>125</v>
      </c>
      <c r="H167" t="s">
        <v>102</v>
      </c>
      <c r="I167" s="77">
        <v>849.67</v>
      </c>
      <c r="J167" s="77">
        <v>642.70000000000005</v>
      </c>
      <c r="K167" s="77">
        <v>0</v>
      </c>
      <c r="L167" s="77">
        <v>5.4608290899999998</v>
      </c>
      <c r="M167" s="78">
        <v>1E-4</v>
      </c>
      <c r="N167" s="78">
        <v>1E-4</v>
      </c>
      <c r="O167" s="78">
        <v>0</v>
      </c>
    </row>
    <row r="168" spans="2:15">
      <c r="B168" t="s">
        <v>1697</v>
      </c>
      <c r="C168" t="s">
        <v>1698</v>
      </c>
      <c r="D168" t="s">
        <v>100</v>
      </c>
      <c r="E168" t="s">
        <v>123</v>
      </c>
      <c r="F168" t="s">
        <v>1699</v>
      </c>
      <c r="G168" t="s">
        <v>125</v>
      </c>
      <c r="H168" t="s">
        <v>102</v>
      </c>
      <c r="I168" s="77">
        <v>6926.26</v>
      </c>
      <c r="J168" s="77">
        <v>384.2</v>
      </c>
      <c r="K168" s="77">
        <v>0</v>
      </c>
      <c r="L168" s="77">
        <v>26.61069092</v>
      </c>
      <c r="M168" s="78">
        <v>1E-4</v>
      </c>
      <c r="N168" s="78">
        <v>5.0000000000000001E-4</v>
      </c>
      <c r="O168" s="78">
        <v>1E-4</v>
      </c>
    </row>
    <row r="169" spans="2:15">
      <c r="B169" t="s">
        <v>1700</v>
      </c>
      <c r="C169" t="s">
        <v>1701</v>
      </c>
      <c r="D169" t="s">
        <v>100</v>
      </c>
      <c r="E169" t="s">
        <v>123</v>
      </c>
      <c r="F169" t="s">
        <v>1702</v>
      </c>
      <c r="G169" t="s">
        <v>1474</v>
      </c>
      <c r="H169" t="s">
        <v>102</v>
      </c>
      <c r="I169" s="77">
        <v>2608.91</v>
      </c>
      <c r="J169" s="77">
        <v>116.9</v>
      </c>
      <c r="K169" s="77">
        <v>0</v>
      </c>
      <c r="L169" s="77">
        <v>3.0498157899999998</v>
      </c>
      <c r="M169" s="78">
        <v>0</v>
      </c>
      <c r="N169" s="78">
        <v>1E-4</v>
      </c>
      <c r="O169" s="78">
        <v>0</v>
      </c>
    </row>
    <row r="170" spans="2:15">
      <c r="B170" t="s">
        <v>1703</v>
      </c>
      <c r="C170" t="s">
        <v>1704</v>
      </c>
      <c r="D170" t="s">
        <v>100</v>
      </c>
      <c r="E170" t="s">
        <v>123</v>
      </c>
      <c r="F170" t="s">
        <v>1705</v>
      </c>
      <c r="G170" t="s">
        <v>1474</v>
      </c>
      <c r="H170" t="s">
        <v>102</v>
      </c>
      <c r="I170" s="77">
        <v>10832.44</v>
      </c>
      <c r="J170" s="77">
        <v>36.200000000000003</v>
      </c>
      <c r="K170" s="77">
        <v>0</v>
      </c>
      <c r="L170" s="77">
        <v>3.9213432799999999</v>
      </c>
      <c r="M170" s="78">
        <v>1E-4</v>
      </c>
      <c r="N170" s="78">
        <v>1E-4</v>
      </c>
      <c r="O170" s="78">
        <v>0</v>
      </c>
    </row>
    <row r="171" spans="2:15">
      <c r="B171" t="s">
        <v>1706</v>
      </c>
      <c r="C171" t="s">
        <v>1707</v>
      </c>
      <c r="D171" t="s">
        <v>100</v>
      </c>
      <c r="E171" t="s">
        <v>123</v>
      </c>
      <c r="F171" t="s">
        <v>1708</v>
      </c>
      <c r="G171" t="s">
        <v>1474</v>
      </c>
      <c r="H171" t="s">
        <v>102</v>
      </c>
      <c r="I171" s="77">
        <v>1842.25</v>
      </c>
      <c r="J171" s="77">
        <v>619.29999999999995</v>
      </c>
      <c r="K171" s="77">
        <v>0</v>
      </c>
      <c r="L171" s="77">
        <v>11.409054250000001</v>
      </c>
      <c r="M171" s="78">
        <v>1E-4</v>
      </c>
      <c r="N171" s="78">
        <v>2.0000000000000001E-4</v>
      </c>
      <c r="O171" s="78">
        <v>0</v>
      </c>
    </row>
    <row r="172" spans="2:15">
      <c r="B172" t="s">
        <v>1709</v>
      </c>
      <c r="C172" t="s">
        <v>1710</v>
      </c>
      <c r="D172" t="s">
        <v>100</v>
      </c>
      <c r="E172" t="s">
        <v>123</v>
      </c>
      <c r="F172" t="s">
        <v>1711</v>
      </c>
      <c r="G172" t="s">
        <v>742</v>
      </c>
      <c r="H172" t="s">
        <v>102</v>
      </c>
      <c r="I172" s="77">
        <v>6507.98</v>
      </c>
      <c r="J172" s="77">
        <v>90.8</v>
      </c>
      <c r="K172" s="77">
        <v>0</v>
      </c>
      <c r="L172" s="77">
        <v>5.9092458399999996</v>
      </c>
      <c r="M172" s="78">
        <v>0</v>
      </c>
      <c r="N172" s="78">
        <v>1E-4</v>
      </c>
      <c r="O172" s="78">
        <v>0</v>
      </c>
    </row>
    <row r="173" spans="2:15">
      <c r="B173" t="s">
        <v>1712</v>
      </c>
      <c r="C173" t="s">
        <v>1713</v>
      </c>
      <c r="D173" t="s">
        <v>100</v>
      </c>
      <c r="E173" t="s">
        <v>123</v>
      </c>
      <c r="F173" t="s">
        <v>1714</v>
      </c>
      <c r="G173" t="s">
        <v>742</v>
      </c>
      <c r="H173" t="s">
        <v>102</v>
      </c>
      <c r="I173" s="77">
        <v>4327.71</v>
      </c>
      <c r="J173" s="77">
        <v>206</v>
      </c>
      <c r="K173" s="77">
        <v>0</v>
      </c>
      <c r="L173" s="77">
        <v>8.9150825999999999</v>
      </c>
      <c r="M173" s="78">
        <v>0</v>
      </c>
      <c r="N173" s="78">
        <v>2.0000000000000001E-4</v>
      </c>
      <c r="O173" s="78">
        <v>0</v>
      </c>
    </row>
    <row r="174" spans="2:15">
      <c r="B174" t="s">
        <v>1715</v>
      </c>
      <c r="C174" t="s">
        <v>1716</v>
      </c>
      <c r="D174" t="s">
        <v>100</v>
      </c>
      <c r="E174" t="s">
        <v>123</v>
      </c>
      <c r="F174" t="s">
        <v>1717</v>
      </c>
      <c r="G174" t="s">
        <v>742</v>
      </c>
      <c r="H174" t="s">
        <v>102</v>
      </c>
      <c r="I174" s="77">
        <v>5756.64</v>
      </c>
      <c r="J174" s="77">
        <v>761.9</v>
      </c>
      <c r="K174" s="77">
        <v>0</v>
      </c>
      <c r="L174" s="77">
        <v>43.859840159999997</v>
      </c>
      <c r="M174" s="78">
        <v>0</v>
      </c>
      <c r="N174" s="78">
        <v>8.0000000000000004E-4</v>
      </c>
      <c r="O174" s="78">
        <v>1E-4</v>
      </c>
    </row>
    <row r="175" spans="2:15">
      <c r="B175" t="s">
        <v>1718</v>
      </c>
      <c r="C175" t="s">
        <v>1719</v>
      </c>
      <c r="D175" t="s">
        <v>100</v>
      </c>
      <c r="E175" t="s">
        <v>123</v>
      </c>
      <c r="F175" t="s">
        <v>1720</v>
      </c>
      <c r="G175" t="s">
        <v>127</v>
      </c>
      <c r="H175" t="s">
        <v>102</v>
      </c>
      <c r="I175" s="77">
        <v>5619.54</v>
      </c>
      <c r="J175" s="77">
        <v>461.8</v>
      </c>
      <c r="K175" s="77">
        <v>0</v>
      </c>
      <c r="L175" s="77">
        <v>25.95103572</v>
      </c>
      <c r="M175" s="78">
        <v>1E-4</v>
      </c>
      <c r="N175" s="78">
        <v>5.0000000000000001E-4</v>
      </c>
      <c r="O175" s="78">
        <v>1E-4</v>
      </c>
    </row>
    <row r="176" spans="2:15">
      <c r="B176" t="s">
        <v>1721</v>
      </c>
      <c r="C176" t="s">
        <v>1722</v>
      </c>
      <c r="D176" t="s">
        <v>100</v>
      </c>
      <c r="E176" t="s">
        <v>123</v>
      </c>
      <c r="F176" t="s">
        <v>1723</v>
      </c>
      <c r="G176" t="s">
        <v>127</v>
      </c>
      <c r="H176" t="s">
        <v>102</v>
      </c>
      <c r="I176" s="77">
        <v>2471.09</v>
      </c>
      <c r="J176" s="77">
        <v>2608</v>
      </c>
      <c r="K176" s="77">
        <v>0</v>
      </c>
      <c r="L176" s="77">
        <v>64.446027200000003</v>
      </c>
      <c r="M176" s="78">
        <v>1E-4</v>
      </c>
      <c r="N176" s="78">
        <v>1.1999999999999999E-3</v>
      </c>
      <c r="O176" s="78">
        <v>2.0000000000000001E-4</v>
      </c>
    </row>
    <row r="177" spans="2:15">
      <c r="B177" t="s">
        <v>1724</v>
      </c>
      <c r="C177" t="s">
        <v>1725</v>
      </c>
      <c r="D177" t="s">
        <v>100</v>
      </c>
      <c r="E177" t="s">
        <v>123</v>
      </c>
      <c r="F177" t="s">
        <v>1726</v>
      </c>
      <c r="G177" t="s">
        <v>127</v>
      </c>
      <c r="H177" t="s">
        <v>102</v>
      </c>
      <c r="I177" s="77">
        <v>945.71</v>
      </c>
      <c r="J177" s="77">
        <v>1686</v>
      </c>
      <c r="K177" s="77">
        <v>0</v>
      </c>
      <c r="L177" s="77">
        <v>15.9446706</v>
      </c>
      <c r="M177" s="78">
        <v>1E-4</v>
      </c>
      <c r="N177" s="78">
        <v>2.9999999999999997E-4</v>
      </c>
      <c r="O177" s="78">
        <v>0</v>
      </c>
    </row>
    <row r="178" spans="2:15">
      <c r="B178" t="s">
        <v>1727</v>
      </c>
      <c r="C178" t="s">
        <v>1728</v>
      </c>
      <c r="D178" t="s">
        <v>100</v>
      </c>
      <c r="E178" t="s">
        <v>123</v>
      </c>
      <c r="F178" t="s">
        <v>1729</v>
      </c>
      <c r="G178" t="s">
        <v>127</v>
      </c>
      <c r="H178" t="s">
        <v>102</v>
      </c>
      <c r="I178" s="77">
        <v>10041.6</v>
      </c>
      <c r="J178" s="77">
        <v>369.5</v>
      </c>
      <c r="K178" s="77">
        <v>0</v>
      </c>
      <c r="L178" s="77">
        <v>37.103712000000002</v>
      </c>
      <c r="M178" s="78">
        <v>1E-4</v>
      </c>
      <c r="N178" s="78">
        <v>6.9999999999999999E-4</v>
      </c>
      <c r="O178" s="78">
        <v>1E-4</v>
      </c>
    </row>
    <row r="179" spans="2:15">
      <c r="B179" t="s">
        <v>1730</v>
      </c>
      <c r="C179" t="s">
        <v>1731</v>
      </c>
      <c r="D179" t="s">
        <v>100</v>
      </c>
      <c r="E179" t="s">
        <v>123</v>
      </c>
      <c r="F179" t="s">
        <v>1732</v>
      </c>
      <c r="G179" t="s">
        <v>127</v>
      </c>
      <c r="H179" t="s">
        <v>102</v>
      </c>
      <c r="I179" s="77">
        <v>1510.38</v>
      </c>
      <c r="J179" s="77">
        <v>1352</v>
      </c>
      <c r="K179" s="77">
        <v>0</v>
      </c>
      <c r="L179" s="77">
        <v>20.4203376</v>
      </c>
      <c r="M179" s="78">
        <v>1E-4</v>
      </c>
      <c r="N179" s="78">
        <v>4.0000000000000002E-4</v>
      </c>
      <c r="O179" s="78">
        <v>1E-4</v>
      </c>
    </row>
    <row r="180" spans="2:15">
      <c r="B180" t="s">
        <v>1733</v>
      </c>
      <c r="C180" t="s">
        <v>1734</v>
      </c>
      <c r="D180" t="s">
        <v>100</v>
      </c>
      <c r="E180" t="s">
        <v>123</v>
      </c>
      <c r="F180" t="s">
        <v>761</v>
      </c>
      <c r="G180" t="s">
        <v>128</v>
      </c>
      <c r="H180" t="s">
        <v>102</v>
      </c>
      <c r="I180" s="77">
        <v>4104.47</v>
      </c>
      <c r="J180" s="77">
        <v>982</v>
      </c>
      <c r="K180" s="77">
        <v>0</v>
      </c>
      <c r="L180" s="77">
        <v>40.305895399999997</v>
      </c>
      <c r="M180" s="78">
        <v>1E-4</v>
      </c>
      <c r="N180" s="78">
        <v>8.0000000000000004E-4</v>
      </c>
      <c r="O180" s="78">
        <v>1E-4</v>
      </c>
    </row>
    <row r="181" spans="2:15">
      <c r="B181" t="s">
        <v>1735</v>
      </c>
      <c r="C181" t="s">
        <v>1736</v>
      </c>
      <c r="D181" t="s">
        <v>100</v>
      </c>
      <c r="E181" t="s">
        <v>123</v>
      </c>
      <c r="F181" t="s">
        <v>1737</v>
      </c>
      <c r="G181" t="s">
        <v>129</v>
      </c>
      <c r="H181" t="s">
        <v>102</v>
      </c>
      <c r="I181" s="77">
        <v>864.47</v>
      </c>
      <c r="J181" s="77">
        <v>2004</v>
      </c>
      <c r="K181" s="77">
        <v>0</v>
      </c>
      <c r="L181" s="77">
        <v>17.323978799999999</v>
      </c>
      <c r="M181" s="78">
        <v>1E-4</v>
      </c>
      <c r="N181" s="78">
        <v>2.9999999999999997E-4</v>
      </c>
      <c r="O181" s="78">
        <v>1E-4</v>
      </c>
    </row>
    <row r="182" spans="2:15">
      <c r="B182" t="s">
        <v>1738</v>
      </c>
      <c r="C182" t="s">
        <v>1739</v>
      </c>
      <c r="D182" t="s">
        <v>100</v>
      </c>
      <c r="E182" t="s">
        <v>123</v>
      </c>
      <c r="F182" t="s">
        <v>1740</v>
      </c>
      <c r="G182" t="s">
        <v>129</v>
      </c>
      <c r="H182" t="s">
        <v>102</v>
      </c>
      <c r="I182" s="77">
        <v>16984.48</v>
      </c>
      <c r="J182" s="77">
        <v>26.7</v>
      </c>
      <c r="K182" s="77">
        <v>0</v>
      </c>
      <c r="L182" s="77">
        <v>4.5348561600000004</v>
      </c>
      <c r="M182" s="78">
        <v>1E-4</v>
      </c>
      <c r="N182" s="78">
        <v>1E-4</v>
      </c>
      <c r="O182" s="78">
        <v>0</v>
      </c>
    </row>
    <row r="183" spans="2:15">
      <c r="B183" t="s">
        <v>1741</v>
      </c>
      <c r="C183" t="s">
        <v>1742</v>
      </c>
      <c r="D183" t="s">
        <v>100</v>
      </c>
      <c r="E183" t="s">
        <v>123</v>
      </c>
      <c r="F183" t="s">
        <v>1743</v>
      </c>
      <c r="G183" t="s">
        <v>129</v>
      </c>
      <c r="H183" t="s">
        <v>102</v>
      </c>
      <c r="I183" s="77">
        <v>2421.5700000000002</v>
      </c>
      <c r="J183" s="77">
        <v>71.8</v>
      </c>
      <c r="K183" s="77">
        <v>0</v>
      </c>
      <c r="L183" s="77">
        <v>1.7386872600000001</v>
      </c>
      <c r="M183" s="78">
        <v>1E-4</v>
      </c>
      <c r="N183" s="78">
        <v>0</v>
      </c>
      <c r="O183" s="78">
        <v>0</v>
      </c>
    </row>
    <row r="184" spans="2:15">
      <c r="B184" s="79" t="s">
        <v>1744</v>
      </c>
      <c r="E184" s="16"/>
      <c r="F184" s="16"/>
      <c r="G184" s="16"/>
      <c r="I184" s="81">
        <v>0</v>
      </c>
      <c r="K184" s="81">
        <v>0</v>
      </c>
      <c r="L184" s="81">
        <v>0</v>
      </c>
      <c r="N184" s="80">
        <v>0</v>
      </c>
      <c r="O184" s="80">
        <v>0</v>
      </c>
    </row>
    <row r="185" spans="2:15">
      <c r="B185" t="s">
        <v>210</v>
      </c>
      <c r="C185" t="s">
        <v>210</v>
      </c>
      <c r="E185" s="16"/>
      <c r="F185" s="16"/>
      <c r="G185" t="s">
        <v>210</v>
      </c>
      <c r="H185" t="s">
        <v>210</v>
      </c>
      <c r="I185" s="77">
        <v>0</v>
      </c>
      <c r="J185" s="77">
        <v>0</v>
      </c>
      <c r="L185" s="77">
        <v>0</v>
      </c>
      <c r="M185" s="78">
        <v>0</v>
      </c>
      <c r="N185" s="78">
        <v>0</v>
      </c>
      <c r="O185" s="78">
        <v>0</v>
      </c>
    </row>
    <row r="186" spans="2:15">
      <c r="B186" s="79" t="s">
        <v>223</v>
      </c>
      <c r="E186" s="16"/>
      <c r="F186" s="16"/>
      <c r="G186" s="16"/>
      <c r="I186" s="81">
        <v>340415.47</v>
      </c>
      <c r="K186" s="81">
        <v>7.4732099999999999</v>
      </c>
      <c r="L186" s="81">
        <v>12707.292275585682</v>
      </c>
      <c r="N186" s="80">
        <v>0.2442</v>
      </c>
      <c r="O186" s="80">
        <v>3.6700000000000003E-2</v>
      </c>
    </row>
    <row r="187" spans="2:15">
      <c r="B187" s="79" t="s">
        <v>331</v>
      </c>
      <c r="E187" s="16"/>
      <c r="F187" s="16"/>
      <c r="G187" s="16"/>
      <c r="I187" s="81">
        <v>74793.08</v>
      </c>
      <c r="K187" s="81">
        <v>1.6729999999999998E-2</v>
      </c>
      <c r="L187" s="81">
        <v>5091.0558534204956</v>
      </c>
      <c r="N187" s="80">
        <v>9.7799999999999998E-2</v>
      </c>
      <c r="O187" s="80">
        <v>1.47E-2</v>
      </c>
    </row>
    <row r="188" spans="2:15">
      <c r="B188" t="s">
        <v>1745</v>
      </c>
      <c r="C188" t="s">
        <v>1746</v>
      </c>
      <c r="D188" t="s">
        <v>1747</v>
      </c>
      <c r="E188" t="s">
        <v>920</v>
      </c>
      <c r="F188" t="s">
        <v>1748</v>
      </c>
      <c r="G188" t="s">
        <v>1030</v>
      </c>
      <c r="H188" t="s">
        <v>106</v>
      </c>
      <c r="I188" s="77">
        <v>33.729999999999997</v>
      </c>
      <c r="J188" s="77">
        <v>6267</v>
      </c>
      <c r="K188" s="77">
        <v>0</v>
      </c>
      <c r="L188" s="77">
        <v>7.8043677972000003</v>
      </c>
      <c r="M188" s="78">
        <v>0</v>
      </c>
      <c r="N188" s="78">
        <v>1E-4</v>
      </c>
      <c r="O188" s="78">
        <v>0</v>
      </c>
    </row>
    <row r="189" spans="2:15">
      <c r="B189" t="s">
        <v>1749</v>
      </c>
      <c r="C189" t="s">
        <v>1750</v>
      </c>
      <c r="D189" t="s">
        <v>1751</v>
      </c>
      <c r="E189" t="s">
        <v>920</v>
      </c>
      <c r="F189" t="s">
        <v>1752</v>
      </c>
      <c r="G189" t="s">
        <v>1005</v>
      </c>
      <c r="H189" t="s">
        <v>106</v>
      </c>
      <c r="I189" s="77">
        <v>770.73</v>
      </c>
      <c r="J189" s="77">
        <v>2905</v>
      </c>
      <c r="K189" s="77">
        <v>0</v>
      </c>
      <c r="L189" s="77">
        <v>82.662796397999998</v>
      </c>
      <c r="M189" s="78">
        <v>0</v>
      </c>
      <c r="N189" s="78">
        <v>1.6000000000000001E-3</v>
      </c>
      <c r="O189" s="78">
        <v>2.0000000000000001E-4</v>
      </c>
    </row>
    <row r="190" spans="2:15">
      <c r="B190" t="s">
        <v>1753</v>
      </c>
      <c r="C190" t="s">
        <v>1754</v>
      </c>
      <c r="D190" t="s">
        <v>1747</v>
      </c>
      <c r="E190" t="s">
        <v>920</v>
      </c>
      <c r="F190" t="s">
        <v>1755</v>
      </c>
      <c r="G190" t="s">
        <v>1048</v>
      </c>
      <c r="H190" t="s">
        <v>106</v>
      </c>
      <c r="I190" s="77">
        <v>257.16000000000003</v>
      </c>
      <c r="J190" s="77">
        <v>2563</v>
      </c>
      <c r="K190" s="77">
        <v>0</v>
      </c>
      <c r="L190" s="77">
        <v>24.334011873600002</v>
      </c>
      <c r="M190" s="78">
        <v>0</v>
      </c>
      <c r="N190" s="78">
        <v>5.0000000000000001E-4</v>
      </c>
      <c r="O190" s="78">
        <v>1E-4</v>
      </c>
    </row>
    <row r="191" spans="2:15">
      <c r="B191" t="s">
        <v>1756</v>
      </c>
      <c r="C191" t="s">
        <v>1757</v>
      </c>
      <c r="D191" t="s">
        <v>1751</v>
      </c>
      <c r="E191" t="s">
        <v>920</v>
      </c>
      <c r="F191" t="s">
        <v>1758</v>
      </c>
      <c r="G191" t="s">
        <v>1759</v>
      </c>
      <c r="H191" t="s">
        <v>106</v>
      </c>
      <c r="I191" s="77">
        <v>970.9</v>
      </c>
      <c r="J191" s="77">
        <v>3676</v>
      </c>
      <c r="K191" s="77">
        <v>0</v>
      </c>
      <c r="L191" s="77">
        <v>131.76852852799999</v>
      </c>
      <c r="M191" s="78">
        <v>0</v>
      </c>
      <c r="N191" s="78">
        <v>2.5000000000000001E-3</v>
      </c>
      <c r="O191" s="78">
        <v>4.0000000000000002E-4</v>
      </c>
    </row>
    <row r="192" spans="2:15">
      <c r="B192" t="s">
        <v>1760</v>
      </c>
      <c r="C192" t="s">
        <v>1761</v>
      </c>
      <c r="D192" t="s">
        <v>1751</v>
      </c>
      <c r="E192" t="s">
        <v>920</v>
      </c>
      <c r="F192" t="s">
        <v>1762</v>
      </c>
      <c r="G192" t="s">
        <v>1140</v>
      </c>
      <c r="H192" t="s">
        <v>106</v>
      </c>
      <c r="I192" s="77">
        <v>1584.3</v>
      </c>
      <c r="J192" s="77">
        <v>316</v>
      </c>
      <c r="K192" s="77">
        <v>0</v>
      </c>
      <c r="L192" s="77">
        <v>18.483584495999999</v>
      </c>
      <c r="M192" s="78">
        <v>1E-4</v>
      </c>
      <c r="N192" s="78">
        <v>4.0000000000000002E-4</v>
      </c>
      <c r="O192" s="78">
        <v>1E-4</v>
      </c>
    </row>
    <row r="193" spans="2:15">
      <c r="B193" t="s">
        <v>1763</v>
      </c>
      <c r="C193" t="s">
        <v>1764</v>
      </c>
      <c r="D193" t="s">
        <v>1751</v>
      </c>
      <c r="E193" t="s">
        <v>920</v>
      </c>
      <c r="F193" t="s">
        <v>1765</v>
      </c>
      <c r="G193" t="s">
        <v>1140</v>
      </c>
      <c r="H193" t="s">
        <v>106</v>
      </c>
      <c r="I193" s="77">
        <v>898.98</v>
      </c>
      <c r="J193" s="77">
        <v>1074</v>
      </c>
      <c r="K193" s="77">
        <v>0</v>
      </c>
      <c r="L193" s="77">
        <v>35.6464268784</v>
      </c>
      <c r="M193" s="78">
        <v>0</v>
      </c>
      <c r="N193" s="78">
        <v>6.9999999999999999E-4</v>
      </c>
      <c r="O193" s="78">
        <v>1E-4</v>
      </c>
    </row>
    <row r="194" spans="2:15">
      <c r="B194" t="s">
        <v>1766</v>
      </c>
      <c r="C194" t="s">
        <v>1767</v>
      </c>
      <c r="D194" t="s">
        <v>1747</v>
      </c>
      <c r="E194" t="s">
        <v>920</v>
      </c>
      <c r="F194" t="s">
        <v>1768</v>
      </c>
      <c r="G194" t="s">
        <v>1769</v>
      </c>
      <c r="H194" t="s">
        <v>106</v>
      </c>
      <c r="I194" s="77">
        <v>747.97</v>
      </c>
      <c r="J194" s="77">
        <v>4028</v>
      </c>
      <c r="K194" s="77">
        <v>0</v>
      </c>
      <c r="L194" s="77">
        <v>111.2334310672</v>
      </c>
      <c r="M194" s="78">
        <v>0</v>
      </c>
      <c r="N194" s="78">
        <v>2.0999999999999999E-3</v>
      </c>
      <c r="O194" s="78">
        <v>2.9999999999999997E-4</v>
      </c>
    </row>
    <row r="195" spans="2:15">
      <c r="B195" t="s">
        <v>1770</v>
      </c>
      <c r="C195" t="s">
        <v>1771</v>
      </c>
      <c r="D195" t="s">
        <v>1751</v>
      </c>
      <c r="E195" t="s">
        <v>920</v>
      </c>
      <c r="F195" t="s">
        <v>921</v>
      </c>
      <c r="G195" t="s">
        <v>922</v>
      </c>
      <c r="H195" t="s">
        <v>106</v>
      </c>
      <c r="I195" s="77">
        <v>350.63</v>
      </c>
      <c r="J195" s="77">
        <v>25396</v>
      </c>
      <c r="K195" s="77">
        <v>0</v>
      </c>
      <c r="L195" s="77">
        <v>328.75781280159998</v>
      </c>
      <c r="M195" s="78">
        <v>0</v>
      </c>
      <c r="N195" s="78">
        <v>6.3E-3</v>
      </c>
      <c r="O195" s="78">
        <v>8.9999999999999998E-4</v>
      </c>
    </row>
    <row r="196" spans="2:15">
      <c r="B196" t="s">
        <v>1772</v>
      </c>
      <c r="C196" t="s">
        <v>1773</v>
      </c>
      <c r="D196" t="s">
        <v>1751</v>
      </c>
      <c r="E196" t="s">
        <v>920</v>
      </c>
      <c r="F196" t="s">
        <v>1774</v>
      </c>
      <c r="G196" t="s">
        <v>1079</v>
      </c>
      <c r="H196" t="s">
        <v>106</v>
      </c>
      <c r="I196" s="77">
        <v>321.85000000000002</v>
      </c>
      <c r="J196" s="77">
        <v>2882</v>
      </c>
      <c r="K196" s="77">
        <v>0</v>
      </c>
      <c r="L196" s="77">
        <v>34.245947164</v>
      </c>
      <c r="M196" s="78">
        <v>0</v>
      </c>
      <c r="N196" s="78">
        <v>6.9999999999999999E-4</v>
      </c>
      <c r="O196" s="78">
        <v>1E-4</v>
      </c>
    </row>
    <row r="197" spans="2:15">
      <c r="B197" t="s">
        <v>1775</v>
      </c>
      <c r="C197" t="s">
        <v>1776</v>
      </c>
      <c r="D197" t="s">
        <v>1751</v>
      </c>
      <c r="E197" t="s">
        <v>920</v>
      </c>
      <c r="F197" t="s">
        <v>1777</v>
      </c>
      <c r="G197" t="s">
        <v>1079</v>
      </c>
      <c r="H197" t="s">
        <v>106</v>
      </c>
      <c r="I197" s="77">
        <v>157.63999999999999</v>
      </c>
      <c r="J197" s="77">
        <v>16911</v>
      </c>
      <c r="K197" s="77">
        <v>0</v>
      </c>
      <c r="L197" s="77">
        <v>98.423183476800006</v>
      </c>
      <c r="M197" s="78">
        <v>0</v>
      </c>
      <c r="N197" s="78">
        <v>1.9E-3</v>
      </c>
      <c r="O197" s="78">
        <v>2.9999999999999997E-4</v>
      </c>
    </row>
    <row r="198" spans="2:15">
      <c r="B198" t="s">
        <v>1778</v>
      </c>
      <c r="C198" t="s">
        <v>1779</v>
      </c>
      <c r="D198" t="s">
        <v>1747</v>
      </c>
      <c r="E198" t="s">
        <v>920</v>
      </c>
      <c r="F198" t="s">
        <v>1780</v>
      </c>
      <c r="G198" t="s">
        <v>1079</v>
      </c>
      <c r="H198" t="s">
        <v>106</v>
      </c>
      <c r="I198" s="77">
        <v>950.8</v>
      </c>
      <c r="J198" s="77">
        <v>485</v>
      </c>
      <c r="K198" s="77">
        <v>0</v>
      </c>
      <c r="L198" s="77">
        <v>17.02521496</v>
      </c>
      <c r="M198" s="78">
        <v>0</v>
      </c>
      <c r="N198" s="78">
        <v>2.9999999999999997E-4</v>
      </c>
      <c r="O198" s="78">
        <v>0</v>
      </c>
    </row>
    <row r="199" spans="2:15">
      <c r="B199" t="s">
        <v>1781</v>
      </c>
      <c r="C199" t="s">
        <v>1782</v>
      </c>
      <c r="D199" t="s">
        <v>1747</v>
      </c>
      <c r="E199" t="s">
        <v>920</v>
      </c>
      <c r="F199" t="s">
        <v>1783</v>
      </c>
      <c r="G199" t="s">
        <v>1079</v>
      </c>
      <c r="H199" t="s">
        <v>106</v>
      </c>
      <c r="I199" s="77">
        <v>2043.02</v>
      </c>
      <c r="J199" s="77">
        <v>650</v>
      </c>
      <c r="K199" s="77">
        <v>0</v>
      </c>
      <c r="L199" s="77">
        <v>49.028393960000002</v>
      </c>
      <c r="M199" s="78">
        <v>0</v>
      </c>
      <c r="N199" s="78">
        <v>8.9999999999999998E-4</v>
      </c>
      <c r="O199" s="78">
        <v>1E-4</v>
      </c>
    </row>
    <row r="200" spans="2:15">
      <c r="B200" t="s">
        <v>1784</v>
      </c>
      <c r="C200" t="s">
        <v>1785</v>
      </c>
      <c r="D200" t="s">
        <v>1751</v>
      </c>
      <c r="E200" t="s">
        <v>920</v>
      </c>
      <c r="F200" t="s">
        <v>1786</v>
      </c>
      <c r="G200" t="s">
        <v>1079</v>
      </c>
      <c r="H200" t="s">
        <v>120</v>
      </c>
      <c r="I200" s="77">
        <v>17122.22</v>
      </c>
      <c r="J200" s="77">
        <v>8.8000000000000007</v>
      </c>
      <c r="K200" s="77">
        <v>0</v>
      </c>
      <c r="L200" s="77">
        <v>3.6894411744959998</v>
      </c>
      <c r="M200" s="78">
        <v>0</v>
      </c>
      <c r="N200" s="78">
        <v>1E-4</v>
      </c>
      <c r="O200" s="78">
        <v>0</v>
      </c>
    </row>
    <row r="201" spans="2:15">
      <c r="B201" t="s">
        <v>1787</v>
      </c>
      <c r="C201" t="s">
        <v>1788</v>
      </c>
      <c r="D201" t="s">
        <v>1751</v>
      </c>
      <c r="E201" t="s">
        <v>920</v>
      </c>
      <c r="F201" t="s">
        <v>1789</v>
      </c>
      <c r="G201" t="s">
        <v>1079</v>
      </c>
      <c r="H201" t="s">
        <v>106</v>
      </c>
      <c r="I201" s="77">
        <v>375.96</v>
      </c>
      <c r="J201" s="77">
        <v>7711</v>
      </c>
      <c r="K201" s="77">
        <v>0</v>
      </c>
      <c r="L201" s="77">
        <v>107.03209751519999</v>
      </c>
      <c r="M201" s="78">
        <v>0</v>
      </c>
      <c r="N201" s="78">
        <v>2.0999999999999999E-3</v>
      </c>
      <c r="O201" s="78">
        <v>2.9999999999999997E-4</v>
      </c>
    </row>
    <row r="202" spans="2:15">
      <c r="B202" t="s">
        <v>1790</v>
      </c>
      <c r="C202" t="s">
        <v>1791</v>
      </c>
      <c r="D202" t="s">
        <v>1751</v>
      </c>
      <c r="E202" t="s">
        <v>920</v>
      </c>
      <c r="F202" t="s">
        <v>1792</v>
      </c>
      <c r="G202" t="s">
        <v>1079</v>
      </c>
      <c r="H202" t="s">
        <v>106</v>
      </c>
      <c r="I202" s="77">
        <v>133.88999999999999</v>
      </c>
      <c r="J202" s="77">
        <v>15379</v>
      </c>
      <c r="K202" s="77">
        <v>0</v>
      </c>
      <c r="L202" s="77">
        <v>76.021761925199996</v>
      </c>
      <c r="M202" s="78">
        <v>0</v>
      </c>
      <c r="N202" s="78">
        <v>1.5E-3</v>
      </c>
      <c r="O202" s="78">
        <v>2.0000000000000001E-4</v>
      </c>
    </row>
    <row r="203" spans="2:15">
      <c r="B203" t="s">
        <v>1793</v>
      </c>
      <c r="C203" t="s">
        <v>1794</v>
      </c>
      <c r="D203" t="s">
        <v>1751</v>
      </c>
      <c r="E203" t="s">
        <v>920</v>
      </c>
      <c r="F203" t="s">
        <v>1795</v>
      </c>
      <c r="G203" t="s">
        <v>1079</v>
      </c>
      <c r="H203" t="s">
        <v>106</v>
      </c>
      <c r="I203" s="77">
        <v>212.46</v>
      </c>
      <c r="J203" s="77">
        <v>12794</v>
      </c>
      <c r="K203" s="77">
        <v>0</v>
      </c>
      <c r="L203" s="77">
        <v>100.35643282079999</v>
      </c>
      <c r="M203" s="78">
        <v>0</v>
      </c>
      <c r="N203" s="78">
        <v>1.9E-3</v>
      </c>
      <c r="O203" s="78">
        <v>2.9999999999999997E-4</v>
      </c>
    </row>
    <row r="204" spans="2:15">
      <c r="B204" t="s">
        <v>1796</v>
      </c>
      <c r="C204" t="s">
        <v>1797</v>
      </c>
      <c r="D204" t="s">
        <v>1751</v>
      </c>
      <c r="E204" t="s">
        <v>920</v>
      </c>
      <c r="F204" t="s">
        <v>1798</v>
      </c>
      <c r="G204" t="s">
        <v>1016</v>
      </c>
      <c r="H204" t="s">
        <v>106</v>
      </c>
      <c r="I204" s="77">
        <v>1802.34</v>
      </c>
      <c r="J204" s="77">
        <v>274</v>
      </c>
      <c r="K204" s="77">
        <v>0</v>
      </c>
      <c r="L204" s="77">
        <v>18.232615627200001</v>
      </c>
      <c r="M204" s="78">
        <v>0</v>
      </c>
      <c r="N204" s="78">
        <v>4.0000000000000002E-4</v>
      </c>
      <c r="O204" s="78">
        <v>1E-4</v>
      </c>
    </row>
    <row r="205" spans="2:15">
      <c r="B205" t="s">
        <v>1799</v>
      </c>
      <c r="C205" t="s">
        <v>1800</v>
      </c>
      <c r="D205" t="s">
        <v>1747</v>
      </c>
      <c r="E205" t="s">
        <v>920</v>
      </c>
      <c r="F205" t="s">
        <v>1801</v>
      </c>
      <c r="G205" t="s">
        <v>1016</v>
      </c>
      <c r="H205" t="s">
        <v>106</v>
      </c>
      <c r="I205" s="77">
        <v>3109.03</v>
      </c>
      <c r="J205" s="77">
        <v>283</v>
      </c>
      <c r="K205" s="77">
        <v>0</v>
      </c>
      <c r="L205" s="77">
        <v>32.484264690800003</v>
      </c>
      <c r="M205" s="78">
        <v>0</v>
      </c>
      <c r="N205" s="78">
        <v>5.9999999999999995E-4</v>
      </c>
      <c r="O205" s="78">
        <v>1E-4</v>
      </c>
    </row>
    <row r="206" spans="2:15">
      <c r="B206" t="s">
        <v>1802</v>
      </c>
      <c r="C206" t="s">
        <v>1803</v>
      </c>
      <c r="D206" t="s">
        <v>1751</v>
      </c>
      <c r="E206" t="s">
        <v>920</v>
      </c>
      <c r="F206" t="s">
        <v>1804</v>
      </c>
      <c r="G206" t="s">
        <v>1016</v>
      </c>
      <c r="H206" t="s">
        <v>106</v>
      </c>
      <c r="I206" s="77">
        <v>957.27</v>
      </c>
      <c r="J206" s="77">
        <v>1795</v>
      </c>
      <c r="K206" s="77">
        <v>0</v>
      </c>
      <c r="L206" s="77">
        <v>63.439623077999997</v>
      </c>
      <c r="M206" s="78">
        <v>0</v>
      </c>
      <c r="N206" s="78">
        <v>1.1999999999999999E-3</v>
      </c>
      <c r="O206" s="78">
        <v>2.0000000000000001E-4</v>
      </c>
    </row>
    <row r="207" spans="2:15">
      <c r="B207" t="s">
        <v>1805</v>
      </c>
      <c r="C207" t="s">
        <v>1806</v>
      </c>
      <c r="D207" t="s">
        <v>1747</v>
      </c>
      <c r="E207" t="s">
        <v>920</v>
      </c>
      <c r="F207" t="s">
        <v>1807</v>
      </c>
      <c r="G207" t="s">
        <v>983</v>
      </c>
      <c r="H207" t="s">
        <v>106</v>
      </c>
      <c r="I207" s="77">
        <v>102.99</v>
      </c>
      <c r="J207" s="77">
        <v>1256</v>
      </c>
      <c r="K207" s="77">
        <v>0</v>
      </c>
      <c r="L207" s="77">
        <v>4.7758028448000003</v>
      </c>
      <c r="M207" s="78">
        <v>0</v>
      </c>
      <c r="N207" s="78">
        <v>1E-4</v>
      </c>
      <c r="O207" s="78">
        <v>0</v>
      </c>
    </row>
    <row r="208" spans="2:15">
      <c r="B208" t="s">
        <v>1808</v>
      </c>
      <c r="C208" t="s">
        <v>1809</v>
      </c>
      <c r="D208" t="s">
        <v>1751</v>
      </c>
      <c r="E208" t="s">
        <v>920</v>
      </c>
      <c r="F208" t="s">
        <v>1810</v>
      </c>
      <c r="G208" t="s">
        <v>123</v>
      </c>
      <c r="H208" t="s">
        <v>106</v>
      </c>
      <c r="I208" s="77">
        <v>1544.86</v>
      </c>
      <c r="J208" s="77">
        <v>485</v>
      </c>
      <c r="K208" s="77">
        <v>0</v>
      </c>
      <c r="L208" s="77">
        <v>27.662572132000001</v>
      </c>
      <c r="M208" s="78">
        <v>0</v>
      </c>
      <c r="N208" s="78">
        <v>5.0000000000000001E-4</v>
      </c>
      <c r="O208" s="78">
        <v>1E-4</v>
      </c>
    </row>
    <row r="209" spans="2:15">
      <c r="B209" t="s">
        <v>1811</v>
      </c>
      <c r="C209" t="s">
        <v>1812</v>
      </c>
      <c r="D209" t="s">
        <v>1747</v>
      </c>
      <c r="E209" t="s">
        <v>920</v>
      </c>
      <c r="F209" t="s">
        <v>1280</v>
      </c>
      <c r="G209" t="s">
        <v>364</v>
      </c>
      <c r="H209" t="s">
        <v>106</v>
      </c>
      <c r="I209" s="77">
        <v>1446.41</v>
      </c>
      <c r="J209" s="77">
        <v>7977</v>
      </c>
      <c r="K209" s="77">
        <v>0</v>
      </c>
      <c r="L209" s="77">
        <v>425.98342408439999</v>
      </c>
      <c r="M209" s="78">
        <v>0</v>
      </c>
      <c r="N209" s="78">
        <v>8.2000000000000007E-3</v>
      </c>
      <c r="O209" s="78">
        <v>1.1999999999999999E-3</v>
      </c>
    </row>
    <row r="210" spans="2:15">
      <c r="B210" t="s">
        <v>1813</v>
      </c>
      <c r="C210" t="s">
        <v>1814</v>
      </c>
      <c r="D210" t="s">
        <v>1751</v>
      </c>
      <c r="E210" t="s">
        <v>920</v>
      </c>
      <c r="F210" t="s">
        <v>913</v>
      </c>
      <c r="G210" t="s">
        <v>727</v>
      </c>
      <c r="H210" t="s">
        <v>106</v>
      </c>
      <c r="I210" s="77">
        <v>9.01</v>
      </c>
      <c r="J210" s="77">
        <v>20996</v>
      </c>
      <c r="K210" s="77">
        <v>1.6729999999999998E-2</v>
      </c>
      <c r="L210" s="77">
        <v>7.0010326031999996</v>
      </c>
      <c r="M210" s="78">
        <v>0</v>
      </c>
      <c r="N210" s="78">
        <v>1E-4</v>
      </c>
      <c r="O210" s="78">
        <v>0</v>
      </c>
    </row>
    <row r="211" spans="2:15">
      <c r="B211" t="s">
        <v>1815</v>
      </c>
      <c r="C211" t="s">
        <v>1816</v>
      </c>
      <c r="D211" t="s">
        <v>1751</v>
      </c>
      <c r="E211" t="s">
        <v>920</v>
      </c>
      <c r="F211" t="s">
        <v>1326</v>
      </c>
      <c r="G211" t="s">
        <v>1327</v>
      </c>
      <c r="H211" t="s">
        <v>106</v>
      </c>
      <c r="I211" s="77">
        <v>1005.2</v>
      </c>
      <c r="J211" s="77">
        <v>3705</v>
      </c>
      <c r="K211" s="77">
        <v>0</v>
      </c>
      <c r="L211" s="77">
        <v>137.49990072</v>
      </c>
      <c r="M211" s="78">
        <v>0</v>
      </c>
      <c r="N211" s="78">
        <v>2.5999999999999999E-3</v>
      </c>
      <c r="O211" s="78">
        <v>4.0000000000000002E-4</v>
      </c>
    </row>
    <row r="212" spans="2:15">
      <c r="B212" t="s">
        <v>1817</v>
      </c>
      <c r="C212" t="s">
        <v>1818</v>
      </c>
      <c r="D212" t="s">
        <v>1751</v>
      </c>
      <c r="E212" t="s">
        <v>920</v>
      </c>
      <c r="F212" t="s">
        <v>1330</v>
      </c>
      <c r="G212" t="s">
        <v>1327</v>
      </c>
      <c r="H212" t="s">
        <v>106</v>
      </c>
      <c r="I212" s="77">
        <v>1353.92</v>
      </c>
      <c r="J212" s="77">
        <v>11437</v>
      </c>
      <c r="K212" s="77">
        <v>0</v>
      </c>
      <c r="L212" s="77">
        <v>571.6981898368</v>
      </c>
      <c r="M212" s="78">
        <v>0</v>
      </c>
      <c r="N212" s="78">
        <v>1.0999999999999999E-2</v>
      </c>
      <c r="O212" s="78">
        <v>1.6999999999999999E-3</v>
      </c>
    </row>
    <row r="213" spans="2:15">
      <c r="B213" t="s">
        <v>1819</v>
      </c>
      <c r="C213" t="s">
        <v>1820</v>
      </c>
      <c r="D213" t="s">
        <v>1751</v>
      </c>
      <c r="E213" t="s">
        <v>920</v>
      </c>
      <c r="F213" t="s">
        <v>1426</v>
      </c>
      <c r="G213" t="s">
        <v>1327</v>
      </c>
      <c r="H213" t="s">
        <v>106</v>
      </c>
      <c r="I213" s="77">
        <v>1972.24</v>
      </c>
      <c r="J213" s="77">
        <v>3554</v>
      </c>
      <c r="K213" s="77">
        <v>0</v>
      </c>
      <c r="L213" s="77">
        <v>258.78486824319998</v>
      </c>
      <c r="M213" s="78">
        <v>0</v>
      </c>
      <c r="N213" s="78">
        <v>5.0000000000000001E-3</v>
      </c>
      <c r="O213" s="78">
        <v>6.9999999999999999E-4</v>
      </c>
    </row>
    <row r="214" spans="2:15">
      <c r="B214" t="s">
        <v>1821</v>
      </c>
      <c r="C214" t="s">
        <v>1822</v>
      </c>
      <c r="D214" t="s">
        <v>1747</v>
      </c>
      <c r="E214" t="s">
        <v>920</v>
      </c>
      <c r="F214" t="s">
        <v>947</v>
      </c>
      <c r="G214" t="s">
        <v>948</v>
      </c>
      <c r="H214" t="s">
        <v>106</v>
      </c>
      <c r="I214" s="77">
        <v>30424.51</v>
      </c>
      <c r="J214" s="77">
        <v>757</v>
      </c>
      <c r="K214" s="77">
        <v>0</v>
      </c>
      <c r="L214" s="77">
        <v>850.31759226439999</v>
      </c>
      <c r="M214" s="78">
        <v>0</v>
      </c>
      <c r="N214" s="78">
        <v>1.6299999999999999E-2</v>
      </c>
      <c r="O214" s="78">
        <v>2.5000000000000001E-3</v>
      </c>
    </row>
    <row r="215" spans="2:15">
      <c r="B215" t="s">
        <v>1823</v>
      </c>
      <c r="C215" t="s">
        <v>1824</v>
      </c>
      <c r="D215" t="s">
        <v>1751</v>
      </c>
      <c r="E215" t="s">
        <v>920</v>
      </c>
      <c r="F215" t="s">
        <v>1356</v>
      </c>
      <c r="G215" t="s">
        <v>129</v>
      </c>
      <c r="H215" t="s">
        <v>106</v>
      </c>
      <c r="I215" s="77">
        <v>1551</v>
      </c>
      <c r="J215" s="77">
        <v>20490</v>
      </c>
      <c r="K215" s="77">
        <v>0</v>
      </c>
      <c r="L215" s="77">
        <v>1173.3172308000001</v>
      </c>
      <c r="M215" s="78">
        <v>0</v>
      </c>
      <c r="N215" s="78">
        <v>2.2499999999999999E-2</v>
      </c>
      <c r="O215" s="78">
        <v>3.3999999999999998E-3</v>
      </c>
    </row>
    <row r="216" spans="2:15">
      <c r="B216" t="s">
        <v>1825</v>
      </c>
      <c r="C216" t="s">
        <v>1826</v>
      </c>
      <c r="D216" t="s">
        <v>1751</v>
      </c>
      <c r="E216" t="s">
        <v>920</v>
      </c>
      <c r="F216" t="s">
        <v>1827</v>
      </c>
      <c r="G216" t="s">
        <v>129</v>
      </c>
      <c r="H216" t="s">
        <v>106</v>
      </c>
      <c r="I216" s="77">
        <v>60.02</v>
      </c>
      <c r="J216" s="77">
        <v>2664</v>
      </c>
      <c r="K216" s="77">
        <v>0</v>
      </c>
      <c r="L216" s="77">
        <v>5.9032598975999999</v>
      </c>
      <c r="M216" s="78">
        <v>0</v>
      </c>
      <c r="N216" s="78">
        <v>1E-4</v>
      </c>
      <c r="O216" s="78">
        <v>0</v>
      </c>
    </row>
    <row r="217" spans="2:15">
      <c r="B217" t="s">
        <v>1828</v>
      </c>
      <c r="C217" t="s">
        <v>1829</v>
      </c>
      <c r="D217" t="s">
        <v>1751</v>
      </c>
      <c r="E217" t="s">
        <v>920</v>
      </c>
      <c r="F217" t="s">
        <v>1519</v>
      </c>
      <c r="G217" t="s">
        <v>129</v>
      </c>
      <c r="H217" t="s">
        <v>106</v>
      </c>
      <c r="I217" s="77">
        <v>2522.04</v>
      </c>
      <c r="J217" s="77">
        <v>3087</v>
      </c>
      <c r="K217" s="77">
        <v>0</v>
      </c>
      <c r="L217" s="77">
        <v>287.44204376160002</v>
      </c>
      <c r="M217" s="78">
        <v>1E-4</v>
      </c>
      <c r="N217" s="78">
        <v>5.4999999999999997E-3</v>
      </c>
      <c r="O217" s="78">
        <v>8.0000000000000004E-4</v>
      </c>
    </row>
    <row r="218" spans="2:15">
      <c r="B218" s="79" t="s">
        <v>332</v>
      </c>
      <c r="E218" s="16"/>
      <c r="F218" s="16"/>
      <c r="G218" s="16"/>
      <c r="I218" s="81">
        <v>265622.39</v>
      </c>
      <c r="K218" s="81">
        <v>7.45648</v>
      </c>
      <c r="L218" s="81">
        <v>7616.236422165186</v>
      </c>
      <c r="N218" s="80">
        <v>0.1464</v>
      </c>
      <c r="O218" s="80">
        <v>2.1999999999999999E-2</v>
      </c>
    </row>
    <row r="219" spans="2:15">
      <c r="B219" t="s">
        <v>1830</v>
      </c>
      <c r="C219" t="s">
        <v>1831</v>
      </c>
      <c r="D219" t="s">
        <v>1751</v>
      </c>
      <c r="E219" t="s">
        <v>920</v>
      </c>
      <c r="F219" t="s">
        <v>1832</v>
      </c>
      <c r="G219" t="s">
        <v>1030</v>
      </c>
      <c r="H219" t="s">
        <v>106</v>
      </c>
      <c r="I219" s="77">
        <v>106.82</v>
      </c>
      <c r="J219" s="77">
        <v>25750</v>
      </c>
      <c r="K219" s="77">
        <v>0</v>
      </c>
      <c r="L219" s="77">
        <v>101.5527058</v>
      </c>
      <c r="M219" s="78">
        <v>0</v>
      </c>
      <c r="N219" s="78">
        <v>2E-3</v>
      </c>
      <c r="O219" s="78">
        <v>2.9999999999999997E-4</v>
      </c>
    </row>
    <row r="220" spans="2:15">
      <c r="B220" t="s">
        <v>1833</v>
      </c>
      <c r="C220" t="s">
        <v>1834</v>
      </c>
      <c r="D220" t="s">
        <v>1747</v>
      </c>
      <c r="E220" t="s">
        <v>920</v>
      </c>
      <c r="F220" t="s">
        <v>1835</v>
      </c>
      <c r="G220" t="s">
        <v>971</v>
      </c>
      <c r="H220" t="s">
        <v>106</v>
      </c>
      <c r="I220" s="77">
        <v>1201.68</v>
      </c>
      <c r="J220" s="77">
        <v>2866</v>
      </c>
      <c r="K220" s="77">
        <v>0</v>
      </c>
      <c r="L220" s="77">
        <v>127.15302936960001</v>
      </c>
      <c r="M220" s="78">
        <v>0</v>
      </c>
      <c r="N220" s="78">
        <v>2.3999999999999998E-3</v>
      </c>
      <c r="O220" s="78">
        <v>4.0000000000000002E-4</v>
      </c>
    </row>
    <row r="221" spans="2:15">
      <c r="B221" t="s">
        <v>1836</v>
      </c>
      <c r="C221" t="s">
        <v>1837</v>
      </c>
      <c r="D221" t="s">
        <v>1747</v>
      </c>
      <c r="E221" t="s">
        <v>920</v>
      </c>
      <c r="F221" t="s">
        <v>1838</v>
      </c>
      <c r="G221" t="s">
        <v>971</v>
      </c>
      <c r="H221" t="s">
        <v>106</v>
      </c>
      <c r="I221" s="77">
        <v>247.01</v>
      </c>
      <c r="J221" s="77">
        <v>14343</v>
      </c>
      <c r="K221" s="77">
        <v>0</v>
      </c>
      <c r="L221" s="77">
        <v>130.8025547556</v>
      </c>
      <c r="M221" s="78">
        <v>0</v>
      </c>
      <c r="N221" s="78">
        <v>2.5000000000000001E-3</v>
      </c>
      <c r="O221" s="78">
        <v>4.0000000000000002E-4</v>
      </c>
    </row>
    <row r="222" spans="2:15">
      <c r="B222" t="s">
        <v>1839</v>
      </c>
      <c r="C222" t="s">
        <v>1840</v>
      </c>
      <c r="D222" t="s">
        <v>1747</v>
      </c>
      <c r="E222" t="s">
        <v>920</v>
      </c>
      <c r="F222" t="s">
        <v>1841</v>
      </c>
      <c r="G222" t="s">
        <v>1005</v>
      </c>
      <c r="H222" t="s">
        <v>106</v>
      </c>
      <c r="I222" s="77">
        <v>230.99</v>
      </c>
      <c r="J222" s="77">
        <v>12925</v>
      </c>
      <c r="K222" s="77">
        <v>0</v>
      </c>
      <c r="L222" s="77">
        <v>110.22634909</v>
      </c>
      <c r="M222" s="78">
        <v>0</v>
      </c>
      <c r="N222" s="78">
        <v>2.0999999999999999E-3</v>
      </c>
      <c r="O222" s="78">
        <v>2.9999999999999997E-4</v>
      </c>
    </row>
    <row r="223" spans="2:15">
      <c r="B223" t="s">
        <v>1842</v>
      </c>
      <c r="C223" t="s">
        <v>1843</v>
      </c>
      <c r="D223" t="s">
        <v>123</v>
      </c>
      <c r="E223" t="s">
        <v>920</v>
      </c>
      <c r="F223" t="s">
        <v>1844</v>
      </c>
      <c r="G223" t="s">
        <v>1005</v>
      </c>
      <c r="H223" t="s">
        <v>110</v>
      </c>
      <c r="I223" s="77">
        <v>255.6</v>
      </c>
      <c r="J223" s="77">
        <v>13066</v>
      </c>
      <c r="K223" s="77">
        <v>0</v>
      </c>
      <c r="L223" s="77">
        <v>134.7022336464</v>
      </c>
      <c r="M223" s="78">
        <v>0</v>
      </c>
      <c r="N223" s="78">
        <v>2.5999999999999999E-3</v>
      </c>
      <c r="O223" s="78">
        <v>4.0000000000000002E-4</v>
      </c>
    </row>
    <row r="224" spans="2:15">
      <c r="B224" t="s">
        <v>1845</v>
      </c>
      <c r="C224" t="s">
        <v>1846</v>
      </c>
      <c r="D224" t="s">
        <v>1747</v>
      </c>
      <c r="E224" t="s">
        <v>920</v>
      </c>
      <c r="F224" t="s">
        <v>1847</v>
      </c>
      <c r="G224" t="s">
        <v>1005</v>
      </c>
      <c r="H224" t="s">
        <v>106</v>
      </c>
      <c r="I224" s="77">
        <v>396.56</v>
      </c>
      <c r="J224" s="77">
        <v>21183</v>
      </c>
      <c r="K224" s="77">
        <v>0</v>
      </c>
      <c r="L224" s="77">
        <v>310.14020132159999</v>
      </c>
      <c r="M224" s="78">
        <v>0</v>
      </c>
      <c r="N224" s="78">
        <v>6.0000000000000001E-3</v>
      </c>
      <c r="O224" s="78">
        <v>8.9999999999999998E-4</v>
      </c>
    </row>
    <row r="225" spans="2:15">
      <c r="B225" t="s">
        <v>1848</v>
      </c>
      <c r="C225" t="s">
        <v>1849</v>
      </c>
      <c r="D225" t="s">
        <v>123</v>
      </c>
      <c r="E225" t="s">
        <v>920</v>
      </c>
      <c r="F225" t="s">
        <v>1850</v>
      </c>
      <c r="G225" t="s">
        <v>1005</v>
      </c>
      <c r="H225" t="s">
        <v>110</v>
      </c>
      <c r="I225" s="77">
        <v>407.24</v>
      </c>
      <c r="J225" s="77">
        <v>9570</v>
      </c>
      <c r="K225" s="77">
        <v>0</v>
      </c>
      <c r="L225" s="77">
        <v>157.19316579119999</v>
      </c>
      <c r="M225" s="78">
        <v>0</v>
      </c>
      <c r="N225" s="78">
        <v>3.0000000000000001E-3</v>
      </c>
      <c r="O225" s="78">
        <v>5.0000000000000001E-4</v>
      </c>
    </row>
    <row r="226" spans="2:15">
      <c r="B226" t="s">
        <v>1851</v>
      </c>
      <c r="C226" t="s">
        <v>1852</v>
      </c>
      <c r="D226" t="s">
        <v>1747</v>
      </c>
      <c r="E226" t="s">
        <v>920</v>
      </c>
      <c r="F226" t="s">
        <v>1853</v>
      </c>
      <c r="G226" t="s">
        <v>1005</v>
      </c>
      <c r="H226" t="s">
        <v>106</v>
      </c>
      <c r="I226" s="77">
        <v>373.86</v>
      </c>
      <c r="J226" s="77">
        <v>8922</v>
      </c>
      <c r="K226" s="77">
        <v>0</v>
      </c>
      <c r="L226" s="77">
        <v>123.14957372640001</v>
      </c>
      <c r="M226" s="78">
        <v>0</v>
      </c>
      <c r="N226" s="78">
        <v>2.3999999999999998E-3</v>
      </c>
      <c r="O226" s="78">
        <v>4.0000000000000002E-4</v>
      </c>
    </row>
    <row r="227" spans="2:15">
      <c r="B227" t="s">
        <v>1854</v>
      </c>
      <c r="C227" t="s">
        <v>1855</v>
      </c>
      <c r="D227" t="s">
        <v>1751</v>
      </c>
      <c r="E227" t="s">
        <v>920</v>
      </c>
      <c r="F227" t="s">
        <v>1856</v>
      </c>
      <c r="G227" t="s">
        <v>1005</v>
      </c>
      <c r="H227" t="s">
        <v>106</v>
      </c>
      <c r="I227" s="77">
        <v>662.05</v>
      </c>
      <c r="J227" s="77">
        <v>1725</v>
      </c>
      <c r="K227" s="77">
        <v>0</v>
      </c>
      <c r="L227" s="77">
        <v>42.163978350000001</v>
      </c>
      <c r="M227" s="78">
        <v>0</v>
      </c>
      <c r="N227" s="78">
        <v>8.0000000000000004E-4</v>
      </c>
      <c r="O227" s="78">
        <v>1E-4</v>
      </c>
    </row>
    <row r="228" spans="2:15">
      <c r="B228" t="s">
        <v>1857</v>
      </c>
      <c r="C228" t="s">
        <v>1858</v>
      </c>
      <c r="D228" t="s">
        <v>1747</v>
      </c>
      <c r="E228" t="s">
        <v>920</v>
      </c>
      <c r="F228" t="s">
        <v>1859</v>
      </c>
      <c r="G228" t="s">
        <v>1005</v>
      </c>
      <c r="H228" t="s">
        <v>106</v>
      </c>
      <c r="I228" s="77">
        <v>480.67</v>
      </c>
      <c r="J228" s="77">
        <v>9780</v>
      </c>
      <c r="K228" s="77">
        <v>0</v>
      </c>
      <c r="L228" s="77">
        <v>173.55916999199999</v>
      </c>
      <c r="M228" s="78">
        <v>0</v>
      </c>
      <c r="N228" s="78">
        <v>3.3E-3</v>
      </c>
      <c r="O228" s="78">
        <v>5.0000000000000001E-4</v>
      </c>
    </row>
    <row r="229" spans="2:15">
      <c r="B229" t="s">
        <v>1860</v>
      </c>
      <c r="C229" t="s">
        <v>1861</v>
      </c>
      <c r="D229" t="s">
        <v>123</v>
      </c>
      <c r="E229" t="s">
        <v>920</v>
      </c>
      <c r="F229" t="s">
        <v>1862</v>
      </c>
      <c r="G229" t="s">
        <v>1005</v>
      </c>
      <c r="H229" t="s">
        <v>110</v>
      </c>
      <c r="I229" s="77">
        <v>894.59</v>
      </c>
      <c r="J229" s="77">
        <v>10562</v>
      </c>
      <c r="K229" s="77">
        <v>0</v>
      </c>
      <c r="L229" s="77">
        <v>381.10223549972</v>
      </c>
      <c r="M229" s="78">
        <v>0</v>
      </c>
      <c r="N229" s="78">
        <v>7.3000000000000001E-3</v>
      </c>
      <c r="O229" s="78">
        <v>1.1000000000000001E-3</v>
      </c>
    </row>
    <row r="230" spans="2:15">
      <c r="B230" t="s">
        <v>1863</v>
      </c>
      <c r="C230" t="s">
        <v>1864</v>
      </c>
      <c r="D230" t="s">
        <v>1751</v>
      </c>
      <c r="E230" t="s">
        <v>920</v>
      </c>
      <c r="F230" t="s">
        <v>1865</v>
      </c>
      <c r="G230" t="s">
        <v>1023</v>
      </c>
      <c r="H230" t="s">
        <v>106</v>
      </c>
      <c r="I230" s="77">
        <v>0.09</v>
      </c>
      <c r="J230" s="77">
        <v>51226000</v>
      </c>
      <c r="K230" s="77">
        <v>0</v>
      </c>
      <c r="L230" s="77">
        <v>170.21375280000001</v>
      </c>
      <c r="M230" s="78">
        <v>0</v>
      </c>
      <c r="N230" s="78">
        <v>3.3E-3</v>
      </c>
      <c r="O230" s="78">
        <v>5.0000000000000001E-4</v>
      </c>
    </row>
    <row r="231" spans="2:15">
      <c r="B231" t="s">
        <v>1866</v>
      </c>
      <c r="C231" t="s">
        <v>1867</v>
      </c>
      <c r="D231" t="s">
        <v>1747</v>
      </c>
      <c r="E231" t="s">
        <v>920</v>
      </c>
      <c r="F231" t="s">
        <v>1868</v>
      </c>
      <c r="G231" t="s">
        <v>1023</v>
      </c>
      <c r="H231" t="s">
        <v>106</v>
      </c>
      <c r="I231" s="77">
        <v>79.040000000000006</v>
      </c>
      <c r="J231" s="77">
        <v>68821</v>
      </c>
      <c r="K231" s="77">
        <v>0</v>
      </c>
      <c r="L231" s="77">
        <v>200.8304691328</v>
      </c>
      <c r="M231" s="78">
        <v>0</v>
      </c>
      <c r="N231" s="78">
        <v>3.8999999999999998E-3</v>
      </c>
      <c r="O231" s="78">
        <v>5.9999999999999995E-4</v>
      </c>
    </row>
    <row r="232" spans="2:15">
      <c r="B232" t="s">
        <v>1869</v>
      </c>
      <c r="C232" t="s">
        <v>1870</v>
      </c>
      <c r="D232" t="s">
        <v>1751</v>
      </c>
      <c r="E232" t="s">
        <v>920</v>
      </c>
      <c r="F232" t="s">
        <v>1871</v>
      </c>
      <c r="G232" t="s">
        <v>1023</v>
      </c>
      <c r="H232" t="s">
        <v>106</v>
      </c>
      <c r="I232" s="77">
        <v>1287.3900000000001</v>
      </c>
      <c r="J232" s="77">
        <v>1092</v>
      </c>
      <c r="K232" s="77">
        <v>0</v>
      </c>
      <c r="L232" s="77">
        <v>51.903239169599999</v>
      </c>
      <c r="M232" s="78">
        <v>1E-4</v>
      </c>
      <c r="N232" s="78">
        <v>1E-3</v>
      </c>
      <c r="O232" s="78">
        <v>1E-4</v>
      </c>
    </row>
    <row r="233" spans="2:15">
      <c r="B233" t="s">
        <v>1872</v>
      </c>
      <c r="C233" t="s">
        <v>1873</v>
      </c>
      <c r="D233" t="s">
        <v>1747</v>
      </c>
      <c r="E233" t="s">
        <v>920</v>
      </c>
      <c r="F233" t="s">
        <v>1874</v>
      </c>
      <c r="G233" t="s">
        <v>1023</v>
      </c>
      <c r="H233" t="s">
        <v>106</v>
      </c>
      <c r="I233" s="77">
        <v>733.25</v>
      </c>
      <c r="J233" s="77">
        <v>8524</v>
      </c>
      <c r="K233" s="77">
        <v>0</v>
      </c>
      <c r="L233" s="77">
        <v>230.75823316</v>
      </c>
      <c r="M233" s="78">
        <v>0</v>
      </c>
      <c r="N233" s="78">
        <v>4.4000000000000003E-3</v>
      </c>
      <c r="O233" s="78">
        <v>6.9999999999999999E-4</v>
      </c>
    </row>
    <row r="234" spans="2:15">
      <c r="B234" t="s">
        <v>1875</v>
      </c>
      <c r="C234" t="s">
        <v>1876</v>
      </c>
      <c r="D234" t="s">
        <v>123</v>
      </c>
      <c r="E234" t="s">
        <v>920</v>
      </c>
      <c r="F234" t="s">
        <v>1877</v>
      </c>
      <c r="G234" t="s">
        <v>1023</v>
      </c>
      <c r="H234" t="s">
        <v>120</v>
      </c>
      <c r="I234" s="77">
        <v>213591.47</v>
      </c>
      <c r="J234" s="77">
        <v>100.50279999999992</v>
      </c>
      <c r="K234" s="77">
        <v>0</v>
      </c>
      <c r="L234" s="77">
        <v>525.629717811266</v>
      </c>
      <c r="M234" s="78">
        <v>2.9999999999999997E-4</v>
      </c>
      <c r="N234" s="78">
        <v>1.01E-2</v>
      </c>
      <c r="O234" s="78">
        <v>1.5E-3</v>
      </c>
    </row>
    <row r="235" spans="2:15">
      <c r="B235" t="s">
        <v>1878</v>
      </c>
      <c r="C235" t="s">
        <v>1879</v>
      </c>
      <c r="D235" t="s">
        <v>1880</v>
      </c>
      <c r="E235" t="s">
        <v>920</v>
      </c>
      <c r="F235" t="s">
        <v>1315</v>
      </c>
      <c r="G235" t="s">
        <v>943</v>
      </c>
      <c r="H235" t="s">
        <v>113</v>
      </c>
      <c r="I235" s="77">
        <v>5108.72</v>
      </c>
      <c r="J235" s="77">
        <v>1006</v>
      </c>
      <c r="K235" s="77">
        <v>5.6706799999999999</v>
      </c>
      <c r="L235" s="77">
        <v>245.76673667343999</v>
      </c>
      <c r="M235" s="78">
        <v>0</v>
      </c>
      <c r="N235" s="78">
        <v>4.7000000000000002E-3</v>
      </c>
      <c r="O235" s="78">
        <v>6.9999999999999999E-4</v>
      </c>
    </row>
    <row r="236" spans="2:15">
      <c r="B236" t="s">
        <v>1881</v>
      </c>
      <c r="C236" t="s">
        <v>1882</v>
      </c>
      <c r="D236" t="s">
        <v>1751</v>
      </c>
      <c r="E236" t="s">
        <v>920</v>
      </c>
      <c r="F236" t="s">
        <v>1883</v>
      </c>
      <c r="G236" t="s">
        <v>1884</v>
      </c>
      <c r="H236" t="s">
        <v>106</v>
      </c>
      <c r="I236" s="77">
        <v>90.79</v>
      </c>
      <c r="J236" s="77">
        <v>53169</v>
      </c>
      <c r="K236" s="77">
        <v>0</v>
      </c>
      <c r="L236" s="77">
        <v>178.22072278920001</v>
      </c>
      <c r="M236" s="78">
        <v>0</v>
      </c>
      <c r="N236" s="78">
        <v>3.3999999999999998E-3</v>
      </c>
      <c r="O236" s="78">
        <v>5.0000000000000001E-4</v>
      </c>
    </row>
    <row r="237" spans="2:15">
      <c r="B237" t="s">
        <v>1885</v>
      </c>
      <c r="C237" t="s">
        <v>1886</v>
      </c>
      <c r="D237" t="s">
        <v>1751</v>
      </c>
      <c r="E237" t="s">
        <v>920</v>
      </c>
      <c r="F237" t="s">
        <v>1887</v>
      </c>
      <c r="G237" t="s">
        <v>1759</v>
      </c>
      <c r="H237" t="s">
        <v>106</v>
      </c>
      <c r="I237" s="77">
        <v>2574.77</v>
      </c>
      <c r="J237" s="77">
        <v>128</v>
      </c>
      <c r="K237" s="77">
        <v>0</v>
      </c>
      <c r="L237" s="77">
        <v>12.167745075199999</v>
      </c>
      <c r="M237" s="78">
        <v>0</v>
      </c>
      <c r="N237" s="78">
        <v>2.0000000000000001E-4</v>
      </c>
      <c r="O237" s="78">
        <v>0</v>
      </c>
    </row>
    <row r="238" spans="2:15">
      <c r="B238" t="s">
        <v>1888</v>
      </c>
      <c r="C238" t="s">
        <v>1889</v>
      </c>
      <c r="D238" t="s">
        <v>1751</v>
      </c>
      <c r="E238" t="s">
        <v>920</v>
      </c>
      <c r="F238" t="s">
        <v>1890</v>
      </c>
      <c r="G238" t="s">
        <v>1129</v>
      </c>
      <c r="H238" t="s">
        <v>106</v>
      </c>
      <c r="I238" s="77">
        <v>594</v>
      </c>
      <c r="J238" s="77">
        <v>12001</v>
      </c>
      <c r="K238" s="77">
        <v>0</v>
      </c>
      <c r="L238" s="77">
        <v>263.18769048000001</v>
      </c>
      <c r="M238" s="78">
        <v>0</v>
      </c>
      <c r="N238" s="78">
        <v>5.1000000000000004E-3</v>
      </c>
      <c r="O238" s="78">
        <v>8.0000000000000004E-4</v>
      </c>
    </row>
    <row r="239" spans="2:15">
      <c r="B239" t="s">
        <v>1891</v>
      </c>
      <c r="C239" t="s">
        <v>1892</v>
      </c>
      <c r="D239" t="s">
        <v>1747</v>
      </c>
      <c r="E239" t="s">
        <v>920</v>
      </c>
      <c r="F239" t="s">
        <v>1893</v>
      </c>
      <c r="G239" t="s">
        <v>1129</v>
      </c>
      <c r="H239" t="s">
        <v>106</v>
      </c>
      <c r="I239" s="77">
        <v>3943.56</v>
      </c>
      <c r="J239" s="77">
        <v>323</v>
      </c>
      <c r="K239" s="77">
        <v>0</v>
      </c>
      <c r="L239" s="77">
        <v>47.027583969600002</v>
      </c>
      <c r="M239" s="78">
        <v>0</v>
      </c>
      <c r="N239" s="78">
        <v>8.9999999999999998E-4</v>
      </c>
      <c r="O239" s="78">
        <v>1E-4</v>
      </c>
    </row>
    <row r="240" spans="2:15">
      <c r="B240" t="s">
        <v>1894</v>
      </c>
      <c r="C240" t="s">
        <v>1895</v>
      </c>
      <c r="D240" t="s">
        <v>1751</v>
      </c>
      <c r="E240" t="s">
        <v>920</v>
      </c>
      <c r="F240" t="s">
        <v>1896</v>
      </c>
      <c r="G240" t="s">
        <v>1129</v>
      </c>
      <c r="H240" t="s">
        <v>106</v>
      </c>
      <c r="I240" s="77">
        <v>210.96</v>
      </c>
      <c r="J240" s="77">
        <v>28153</v>
      </c>
      <c r="K240" s="77">
        <v>0</v>
      </c>
      <c r="L240" s="77">
        <v>219.27367200960001</v>
      </c>
      <c r="M240" s="78">
        <v>0</v>
      </c>
      <c r="N240" s="78">
        <v>4.1999999999999997E-3</v>
      </c>
      <c r="O240" s="78">
        <v>5.9999999999999995E-4</v>
      </c>
    </row>
    <row r="241" spans="2:15">
      <c r="B241" t="s">
        <v>1897</v>
      </c>
      <c r="C241" t="s">
        <v>1898</v>
      </c>
      <c r="D241" t="s">
        <v>1747</v>
      </c>
      <c r="E241" t="s">
        <v>920</v>
      </c>
      <c r="F241" t="s">
        <v>1899</v>
      </c>
      <c r="G241" t="s">
        <v>1140</v>
      </c>
      <c r="H241" t="s">
        <v>106</v>
      </c>
      <c r="I241" s="77">
        <v>2386.0100000000002</v>
      </c>
      <c r="J241" s="77">
        <v>3612</v>
      </c>
      <c r="K241" s="77">
        <v>0</v>
      </c>
      <c r="L241" s="77">
        <v>318.18645899040001</v>
      </c>
      <c r="M241" s="78">
        <v>0</v>
      </c>
      <c r="N241" s="78">
        <v>6.1000000000000004E-3</v>
      </c>
      <c r="O241" s="78">
        <v>8.9999999999999998E-4</v>
      </c>
    </row>
    <row r="242" spans="2:15">
      <c r="B242" t="s">
        <v>1900</v>
      </c>
      <c r="C242" t="s">
        <v>1901</v>
      </c>
      <c r="D242" t="s">
        <v>123</v>
      </c>
      <c r="E242" t="s">
        <v>920</v>
      </c>
      <c r="F242" t="s">
        <v>1902</v>
      </c>
      <c r="G242" t="s">
        <v>999</v>
      </c>
      <c r="H242" t="s">
        <v>110</v>
      </c>
      <c r="I242" s="77">
        <v>24589.05</v>
      </c>
      <c r="J242" s="77">
        <v>107.2</v>
      </c>
      <c r="K242" s="77">
        <v>0</v>
      </c>
      <c r="L242" s="77">
        <v>106.31825241743999</v>
      </c>
      <c r="M242" s="78">
        <v>0</v>
      </c>
      <c r="N242" s="78">
        <v>2E-3</v>
      </c>
      <c r="O242" s="78">
        <v>2.9999999999999997E-4</v>
      </c>
    </row>
    <row r="243" spans="2:15">
      <c r="B243" t="s">
        <v>1903</v>
      </c>
      <c r="C243" t="s">
        <v>1904</v>
      </c>
      <c r="D243" t="s">
        <v>1751</v>
      </c>
      <c r="E243" t="s">
        <v>920</v>
      </c>
      <c r="F243" t="s">
        <v>1905</v>
      </c>
      <c r="G243" t="s">
        <v>1769</v>
      </c>
      <c r="H243" t="s">
        <v>106</v>
      </c>
      <c r="I243" s="77">
        <v>180.25</v>
      </c>
      <c r="J243" s="77">
        <v>12790</v>
      </c>
      <c r="K243" s="77">
        <v>0</v>
      </c>
      <c r="L243" s="77">
        <v>85.115275699999998</v>
      </c>
      <c r="M243" s="78">
        <v>0</v>
      </c>
      <c r="N243" s="78">
        <v>1.6000000000000001E-3</v>
      </c>
      <c r="O243" s="78">
        <v>2.0000000000000001E-4</v>
      </c>
    </row>
    <row r="244" spans="2:15">
      <c r="B244" t="s">
        <v>1906</v>
      </c>
      <c r="C244" t="s">
        <v>1907</v>
      </c>
      <c r="D244" t="s">
        <v>1747</v>
      </c>
      <c r="E244" t="s">
        <v>920</v>
      </c>
      <c r="F244" t="s">
        <v>1908</v>
      </c>
      <c r="G244" t="s">
        <v>1769</v>
      </c>
      <c r="H244" t="s">
        <v>106</v>
      </c>
      <c r="I244" s="77">
        <v>80.11</v>
      </c>
      <c r="J244" s="77">
        <v>30782</v>
      </c>
      <c r="K244" s="77">
        <v>0</v>
      </c>
      <c r="L244" s="77">
        <v>91.042727058400004</v>
      </c>
      <c r="M244" s="78">
        <v>0</v>
      </c>
      <c r="N244" s="78">
        <v>1.6999999999999999E-3</v>
      </c>
      <c r="O244" s="78">
        <v>2.9999999999999997E-4</v>
      </c>
    </row>
    <row r="245" spans="2:15">
      <c r="B245" t="s">
        <v>1909</v>
      </c>
      <c r="C245" t="s">
        <v>1910</v>
      </c>
      <c r="D245" t="s">
        <v>1751</v>
      </c>
      <c r="E245" t="s">
        <v>920</v>
      </c>
      <c r="F245" t="s">
        <v>1911</v>
      </c>
      <c r="G245" t="s">
        <v>922</v>
      </c>
      <c r="H245" t="s">
        <v>106</v>
      </c>
      <c r="I245" s="77">
        <v>353.83</v>
      </c>
      <c r="J245" s="77">
        <v>14423</v>
      </c>
      <c r="K245" s="77">
        <v>0</v>
      </c>
      <c r="L245" s="77">
        <v>188.41347012279999</v>
      </c>
      <c r="M245" s="78">
        <v>0</v>
      </c>
      <c r="N245" s="78">
        <v>3.5999999999999999E-3</v>
      </c>
      <c r="O245" s="78">
        <v>5.0000000000000001E-4</v>
      </c>
    </row>
    <row r="246" spans="2:15">
      <c r="B246" t="s">
        <v>1912</v>
      </c>
      <c r="C246" t="s">
        <v>1913</v>
      </c>
      <c r="D246" t="s">
        <v>1914</v>
      </c>
      <c r="E246" t="s">
        <v>920</v>
      </c>
      <c r="F246" t="s">
        <v>1915</v>
      </c>
      <c r="G246" t="s">
        <v>922</v>
      </c>
      <c r="H246" t="s">
        <v>110</v>
      </c>
      <c r="I246" s="77">
        <v>149.54</v>
      </c>
      <c r="J246" s="77">
        <v>66840</v>
      </c>
      <c r="K246" s="77">
        <v>0</v>
      </c>
      <c r="L246" s="77">
        <v>403.14855870240001</v>
      </c>
      <c r="M246" s="78">
        <v>0</v>
      </c>
      <c r="N246" s="78">
        <v>7.7000000000000002E-3</v>
      </c>
      <c r="O246" s="78">
        <v>1.1999999999999999E-3</v>
      </c>
    </row>
    <row r="247" spans="2:15">
      <c r="B247" t="s">
        <v>1916</v>
      </c>
      <c r="C247" t="s">
        <v>1917</v>
      </c>
      <c r="D247" t="s">
        <v>1751</v>
      </c>
      <c r="E247" t="s">
        <v>920</v>
      </c>
      <c r="F247" t="s">
        <v>1918</v>
      </c>
      <c r="G247" t="s">
        <v>922</v>
      </c>
      <c r="H247" t="s">
        <v>106</v>
      </c>
      <c r="I247" s="77">
        <v>104.15</v>
      </c>
      <c r="J247" s="77">
        <v>86257</v>
      </c>
      <c r="K247" s="77">
        <v>1.7725599999999999</v>
      </c>
      <c r="L247" s="77">
        <v>333.44952902599999</v>
      </c>
      <c r="M247" s="78">
        <v>0</v>
      </c>
      <c r="N247" s="78">
        <v>6.4000000000000003E-3</v>
      </c>
      <c r="O247" s="78">
        <v>1E-3</v>
      </c>
    </row>
    <row r="248" spans="2:15">
      <c r="B248" t="s">
        <v>1919</v>
      </c>
      <c r="C248" t="s">
        <v>1920</v>
      </c>
      <c r="D248" t="s">
        <v>1751</v>
      </c>
      <c r="E248" t="s">
        <v>920</v>
      </c>
      <c r="F248" t="s">
        <v>1921</v>
      </c>
      <c r="G248" t="s">
        <v>922</v>
      </c>
      <c r="H248" t="s">
        <v>106</v>
      </c>
      <c r="I248" s="77">
        <v>89.46</v>
      </c>
      <c r="J248" s="77">
        <v>40822</v>
      </c>
      <c r="K248" s="77">
        <v>1.324E-2</v>
      </c>
      <c r="L248" s="77">
        <v>134.8427215504</v>
      </c>
      <c r="M248" s="78">
        <v>0</v>
      </c>
      <c r="N248" s="78">
        <v>2.5999999999999999E-3</v>
      </c>
      <c r="O248" s="78">
        <v>4.0000000000000002E-4</v>
      </c>
    </row>
    <row r="249" spans="2:15">
      <c r="B249" t="s">
        <v>1922</v>
      </c>
      <c r="C249" t="s">
        <v>1923</v>
      </c>
      <c r="D249" t="s">
        <v>1751</v>
      </c>
      <c r="E249" t="s">
        <v>920</v>
      </c>
      <c r="F249" t="s">
        <v>1924</v>
      </c>
      <c r="G249" t="s">
        <v>922</v>
      </c>
      <c r="H249" t="s">
        <v>106</v>
      </c>
      <c r="I249" s="77">
        <v>360.51</v>
      </c>
      <c r="J249" s="77">
        <v>11806</v>
      </c>
      <c r="K249" s="77">
        <v>0</v>
      </c>
      <c r="L249" s="77">
        <v>157.13820473519999</v>
      </c>
      <c r="M249" s="78">
        <v>0</v>
      </c>
      <c r="N249" s="78">
        <v>3.0000000000000001E-3</v>
      </c>
      <c r="O249" s="78">
        <v>5.0000000000000001E-4</v>
      </c>
    </row>
    <row r="250" spans="2:15">
      <c r="B250" t="s">
        <v>1925</v>
      </c>
      <c r="C250" t="s">
        <v>1926</v>
      </c>
      <c r="D250" t="s">
        <v>1747</v>
      </c>
      <c r="E250" t="s">
        <v>920</v>
      </c>
      <c r="F250" t="s">
        <v>1927</v>
      </c>
      <c r="G250" t="s">
        <v>922</v>
      </c>
      <c r="H250" t="s">
        <v>106</v>
      </c>
      <c r="I250" s="77">
        <v>727.69</v>
      </c>
      <c r="J250" s="77">
        <v>10064</v>
      </c>
      <c r="K250" s="77">
        <v>0</v>
      </c>
      <c r="L250" s="77">
        <v>270.3825921472</v>
      </c>
      <c r="M250" s="78">
        <v>0</v>
      </c>
      <c r="N250" s="78">
        <v>5.1999999999999998E-3</v>
      </c>
      <c r="O250" s="78">
        <v>8.0000000000000004E-4</v>
      </c>
    </row>
    <row r="251" spans="2:15">
      <c r="B251" t="s">
        <v>1928</v>
      </c>
      <c r="C251" t="s">
        <v>1929</v>
      </c>
      <c r="D251" t="s">
        <v>1751</v>
      </c>
      <c r="E251" t="s">
        <v>920</v>
      </c>
      <c r="F251" t="s">
        <v>1930</v>
      </c>
      <c r="G251" t="s">
        <v>1079</v>
      </c>
      <c r="H251" t="s">
        <v>106</v>
      </c>
      <c r="I251" s="77">
        <v>133.5</v>
      </c>
      <c r="J251" s="77">
        <v>14399</v>
      </c>
      <c r="K251" s="77">
        <v>0</v>
      </c>
      <c r="L251" s="77">
        <v>70.970079179999999</v>
      </c>
      <c r="M251" s="78">
        <v>0</v>
      </c>
      <c r="N251" s="78">
        <v>1.4E-3</v>
      </c>
      <c r="O251" s="78">
        <v>2.0000000000000001E-4</v>
      </c>
    </row>
    <row r="252" spans="2:15">
      <c r="B252" t="s">
        <v>1931</v>
      </c>
      <c r="C252" t="s">
        <v>1932</v>
      </c>
      <c r="D252" t="s">
        <v>1747</v>
      </c>
      <c r="E252" t="s">
        <v>920</v>
      </c>
      <c r="F252" t="s">
        <v>1933</v>
      </c>
      <c r="G252" t="s">
        <v>1079</v>
      </c>
      <c r="H252" t="s">
        <v>106</v>
      </c>
      <c r="I252" s="77">
        <v>233.66</v>
      </c>
      <c r="J252" s="77">
        <v>5099</v>
      </c>
      <c r="K252" s="77">
        <v>0</v>
      </c>
      <c r="L252" s="77">
        <v>43.987681992799999</v>
      </c>
      <c r="M252" s="78">
        <v>0</v>
      </c>
      <c r="N252" s="78">
        <v>8.0000000000000004E-4</v>
      </c>
      <c r="O252" s="78">
        <v>1E-4</v>
      </c>
    </row>
    <row r="253" spans="2:15">
      <c r="B253" t="s">
        <v>1934</v>
      </c>
      <c r="C253" t="s">
        <v>1935</v>
      </c>
      <c r="D253" t="s">
        <v>1751</v>
      </c>
      <c r="E253" t="s">
        <v>920</v>
      </c>
      <c r="F253" t="s">
        <v>1936</v>
      </c>
      <c r="G253" t="s">
        <v>1079</v>
      </c>
      <c r="H253" t="s">
        <v>106</v>
      </c>
      <c r="I253" s="77">
        <v>232.05</v>
      </c>
      <c r="J253" s="77">
        <v>7509</v>
      </c>
      <c r="K253" s="77">
        <v>0</v>
      </c>
      <c r="L253" s="77">
        <v>64.331750573999997</v>
      </c>
      <c r="M253" s="78">
        <v>0</v>
      </c>
      <c r="N253" s="78">
        <v>1.1999999999999999E-3</v>
      </c>
      <c r="O253" s="78">
        <v>2.0000000000000001E-4</v>
      </c>
    </row>
    <row r="254" spans="2:15">
      <c r="B254" t="s">
        <v>1937</v>
      </c>
      <c r="C254" t="s">
        <v>1938</v>
      </c>
      <c r="D254" t="s">
        <v>1747</v>
      </c>
      <c r="E254" t="s">
        <v>920</v>
      </c>
      <c r="F254" t="s">
        <v>1939</v>
      </c>
      <c r="G254" t="s">
        <v>1079</v>
      </c>
      <c r="H254" t="s">
        <v>106</v>
      </c>
      <c r="I254" s="77">
        <v>126.84</v>
      </c>
      <c r="J254" s="77">
        <v>38767</v>
      </c>
      <c r="K254" s="77">
        <v>0</v>
      </c>
      <c r="L254" s="77">
        <v>181.5432558576</v>
      </c>
      <c r="M254" s="78">
        <v>0</v>
      </c>
      <c r="N254" s="78">
        <v>3.5000000000000001E-3</v>
      </c>
      <c r="O254" s="78">
        <v>5.0000000000000001E-4</v>
      </c>
    </row>
    <row r="255" spans="2:15">
      <c r="B255" t="s">
        <v>1940</v>
      </c>
      <c r="C255" t="s">
        <v>1941</v>
      </c>
      <c r="D255" t="s">
        <v>1751</v>
      </c>
      <c r="E255" t="s">
        <v>920</v>
      </c>
      <c r="F255" t="s">
        <v>1942</v>
      </c>
      <c r="G255" t="s">
        <v>1079</v>
      </c>
      <c r="H255" t="s">
        <v>106</v>
      </c>
      <c r="I255" s="77">
        <v>216.3</v>
      </c>
      <c r="J255" s="77">
        <v>33505</v>
      </c>
      <c r="K255" s="77">
        <v>0</v>
      </c>
      <c r="L255" s="77">
        <v>267.56409497999999</v>
      </c>
      <c r="M255" s="78">
        <v>0</v>
      </c>
      <c r="N255" s="78">
        <v>5.1000000000000004E-3</v>
      </c>
      <c r="O255" s="78">
        <v>8.0000000000000004E-4</v>
      </c>
    </row>
    <row r="256" spans="2:15">
      <c r="B256" t="s">
        <v>1943</v>
      </c>
      <c r="C256" t="s">
        <v>1944</v>
      </c>
      <c r="D256" t="s">
        <v>1751</v>
      </c>
      <c r="E256" t="s">
        <v>920</v>
      </c>
      <c r="F256" t="s">
        <v>1945</v>
      </c>
      <c r="G256" t="s">
        <v>1079</v>
      </c>
      <c r="H256" t="s">
        <v>106</v>
      </c>
      <c r="I256" s="77">
        <v>245.89</v>
      </c>
      <c r="J256" s="77">
        <v>25333</v>
      </c>
      <c r="K256" s="77">
        <v>0</v>
      </c>
      <c r="L256" s="77">
        <v>229.97953018039999</v>
      </c>
      <c r="M256" s="78">
        <v>0</v>
      </c>
      <c r="N256" s="78">
        <v>4.4000000000000003E-3</v>
      </c>
      <c r="O256" s="78">
        <v>6.9999999999999999E-4</v>
      </c>
    </row>
    <row r="257" spans="2:15">
      <c r="B257" t="s">
        <v>1946</v>
      </c>
      <c r="C257" t="s">
        <v>1947</v>
      </c>
      <c r="D257" t="s">
        <v>1751</v>
      </c>
      <c r="E257" t="s">
        <v>920</v>
      </c>
      <c r="F257" t="s">
        <v>1948</v>
      </c>
      <c r="G257" t="s">
        <v>1079</v>
      </c>
      <c r="H257" t="s">
        <v>106</v>
      </c>
      <c r="I257" s="77">
        <v>892.16</v>
      </c>
      <c r="J257" s="77">
        <v>1486</v>
      </c>
      <c r="K257" s="77">
        <v>0</v>
      </c>
      <c r="L257" s="77">
        <v>48.946681139200003</v>
      </c>
      <c r="M257" s="78">
        <v>0</v>
      </c>
      <c r="N257" s="78">
        <v>8.9999999999999998E-4</v>
      </c>
      <c r="O257" s="78">
        <v>1E-4</v>
      </c>
    </row>
    <row r="258" spans="2:15">
      <c r="B258" t="s">
        <v>1949</v>
      </c>
      <c r="C258" t="s">
        <v>1950</v>
      </c>
      <c r="D258" t="s">
        <v>1747</v>
      </c>
      <c r="E258" t="s">
        <v>920</v>
      </c>
      <c r="F258" t="s">
        <v>1951</v>
      </c>
      <c r="G258" t="s">
        <v>1079</v>
      </c>
      <c r="H258" t="s">
        <v>106</v>
      </c>
      <c r="I258" s="77">
        <v>206.96</v>
      </c>
      <c r="J258" s="77">
        <v>23432</v>
      </c>
      <c r="K258" s="77">
        <v>0</v>
      </c>
      <c r="L258" s="77">
        <v>179.0430497024</v>
      </c>
      <c r="M258" s="78">
        <v>0</v>
      </c>
      <c r="N258" s="78">
        <v>3.3999999999999998E-3</v>
      </c>
      <c r="O258" s="78">
        <v>5.0000000000000001E-4</v>
      </c>
    </row>
    <row r="259" spans="2:15">
      <c r="B259" t="s">
        <v>1952</v>
      </c>
      <c r="C259" t="s">
        <v>1953</v>
      </c>
      <c r="D259" t="s">
        <v>1747</v>
      </c>
      <c r="E259" t="s">
        <v>920</v>
      </c>
      <c r="F259" t="s">
        <v>1954</v>
      </c>
      <c r="G259" t="s">
        <v>1016</v>
      </c>
      <c r="H259" t="s">
        <v>106</v>
      </c>
      <c r="I259" s="77">
        <v>146.87</v>
      </c>
      <c r="J259" s="77">
        <v>7615</v>
      </c>
      <c r="K259" s="77">
        <v>0</v>
      </c>
      <c r="L259" s="77">
        <v>41.291883646000002</v>
      </c>
      <c r="M259" s="78">
        <v>0</v>
      </c>
      <c r="N259" s="78">
        <v>8.0000000000000004E-4</v>
      </c>
      <c r="O259" s="78">
        <v>1E-4</v>
      </c>
    </row>
    <row r="260" spans="2:15">
      <c r="B260" t="s">
        <v>1955</v>
      </c>
      <c r="C260" t="s">
        <v>1956</v>
      </c>
      <c r="D260" t="s">
        <v>1747</v>
      </c>
      <c r="E260" t="s">
        <v>920</v>
      </c>
      <c r="F260" t="s">
        <v>1957</v>
      </c>
      <c r="G260" t="s">
        <v>1016</v>
      </c>
      <c r="H260" t="s">
        <v>106</v>
      </c>
      <c r="I260" s="77">
        <v>300.42</v>
      </c>
      <c r="J260" s="77">
        <v>3614</v>
      </c>
      <c r="K260" s="77">
        <v>0</v>
      </c>
      <c r="L260" s="77">
        <v>40.084704129599999</v>
      </c>
      <c r="M260" s="78">
        <v>0</v>
      </c>
      <c r="N260" s="78">
        <v>8.0000000000000004E-4</v>
      </c>
      <c r="O260" s="78">
        <v>1E-4</v>
      </c>
    </row>
    <row r="261" spans="2:15">
      <c r="B261" t="s">
        <v>1958</v>
      </c>
      <c r="C261" t="s">
        <v>1959</v>
      </c>
      <c r="D261" t="s">
        <v>123</v>
      </c>
      <c r="E261" t="s">
        <v>920</v>
      </c>
      <c r="F261" t="s">
        <v>1960</v>
      </c>
      <c r="G261" t="s">
        <v>1016</v>
      </c>
      <c r="H261" t="s">
        <v>106</v>
      </c>
      <c r="I261" s="77">
        <v>48.87</v>
      </c>
      <c r="J261" s="77">
        <v>138300</v>
      </c>
      <c r="K261" s="77">
        <v>0</v>
      </c>
      <c r="L261" s="77">
        <v>249.53197932</v>
      </c>
      <c r="M261" s="78">
        <v>0</v>
      </c>
      <c r="N261" s="78">
        <v>4.7999999999999996E-3</v>
      </c>
      <c r="O261" s="78">
        <v>6.9999999999999999E-4</v>
      </c>
    </row>
    <row r="262" spans="2:15">
      <c r="B262" t="s">
        <v>1961</v>
      </c>
      <c r="C262" t="s">
        <v>1962</v>
      </c>
      <c r="D262" t="s">
        <v>1747</v>
      </c>
      <c r="E262" t="s">
        <v>920</v>
      </c>
      <c r="F262" t="s">
        <v>1963</v>
      </c>
      <c r="G262" t="s">
        <v>123</v>
      </c>
      <c r="H262" t="s">
        <v>106</v>
      </c>
      <c r="I262" s="77">
        <v>114.83</v>
      </c>
      <c r="J262" s="77">
        <v>9645</v>
      </c>
      <c r="K262" s="77">
        <v>0</v>
      </c>
      <c r="L262" s="77">
        <v>40.890205121999998</v>
      </c>
      <c r="M262" s="78">
        <v>0</v>
      </c>
      <c r="N262" s="78">
        <v>8.0000000000000004E-4</v>
      </c>
      <c r="O262" s="78">
        <v>1E-4</v>
      </c>
    </row>
    <row r="263" spans="2:15">
      <c r="B263" t="s">
        <v>1964</v>
      </c>
      <c r="C263" t="s">
        <v>1965</v>
      </c>
      <c r="D263" t="s">
        <v>123</v>
      </c>
      <c r="E263" t="s">
        <v>920</v>
      </c>
      <c r="F263" t="s">
        <v>1966</v>
      </c>
      <c r="G263" t="s">
        <v>1528</v>
      </c>
      <c r="H263" t="s">
        <v>110</v>
      </c>
      <c r="I263" s="77">
        <v>232.33</v>
      </c>
      <c r="J263" s="77">
        <v>14226</v>
      </c>
      <c r="K263" s="77">
        <v>0</v>
      </c>
      <c r="L263" s="77">
        <v>133.30897547772</v>
      </c>
      <c r="M263" s="78">
        <v>0</v>
      </c>
      <c r="N263" s="78">
        <v>2.5999999999999999E-3</v>
      </c>
      <c r="O263" s="78">
        <v>4.0000000000000002E-4</v>
      </c>
    </row>
    <row r="264" spans="2:15">
      <c r="B264" t="s">
        <v>225</v>
      </c>
      <c r="E264" s="16"/>
      <c r="F264" s="16"/>
      <c r="G264" s="16"/>
    </row>
    <row r="265" spans="2:15">
      <c r="B265" t="s">
        <v>325</v>
      </c>
      <c r="E265" s="16"/>
      <c r="F265" s="16"/>
      <c r="G265" s="16"/>
    </row>
    <row r="266" spans="2:15">
      <c r="B266" t="s">
        <v>326</v>
      </c>
      <c r="E266" s="16"/>
      <c r="F266" s="16"/>
      <c r="G266" s="16"/>
    </row>
    <row r="267" spans="2:15">
      <c r="B267" t="s">
        <v>327</v>
      </c>
      <c r="E267" s="16"/>
      <c r="F267" s="16"/>
      <c r="G267" s="16"/>
    </row>
    <row r="268" spans="2:15">
      <c r="B268" t="s">
        <v>328</v>
      </c>
      <c r="E268" s="16"/>
      <c r="F268" s="16"/>
      <c r="G268" s="16"/>
    </row>
    <row r="269" spans="2:15">
      <c r="E269" s="16"/>
      <c r="F269" s="16"/>
      <c r="G269" s="16"/>
    </row>
    <row r="270" spans="2:15">
      <c r="E270" s="16"/>
      <c r="F270" s="16"/>
      <c r="G270" s="16"/>
    </row>
    <row r="271" spans="2:15">
      <c r="B271" s="16"/>
      <c r="E271" s="16"/>
      <c r="F271" s="16"/>
      <c r="G271" s="16"/>
    </row>
    <row r="272" spans="2:15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 xr:uid="{00000000-0002-0000-0500-000000000000}">
      <formula1>$BH$6:$BH$11</formula1>
    </dataValidation>
    <dataValidation type="list" allowBlank="1" showInputMessage="1" showErrorMessage="1" sqref="H12:H334" xr:uid="{00000000-0002-0000-0500-000001000000}">
      <formula1>$BJ$6:$BJ$11</formula1>
    </dataValidation>
    <dataValidation type="list" allowBlank="1" showInputMessage="1" showErrorMessage="1" sqref="E12:E334" xr:uid="{00000000-0002-0000-0500-000002000000}">
      <formula1>$BF$6:$BF$11</formula1>
    </dataValidation>
    <dataValidation allowBlank="1" showInputMessage="1" showErrorMessage="1" sqref="K9 C1:C4" xr:uid="{00000000-0002-0000-0500-000003000000}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4"/>
    <pageSetUpPr fitToPage="1"/>
  </sheetPr>
  <dimension ref="B1:BK22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 s="1" customFormat="1">
      <c r="B1" s="2" t="s">
        <v>0</v>
      </c>
      <c r="C1" s="87">
        <v>45106</v>
      </c>
    </row>
    <row r="2" spans="2:63" s="1" customFormat="1">
      <c r="B2" s="2" t="s">
        <v>1</v>
      </c>
      <c r="C2" s="12" t="s">
        <v>3591</v>
      </c>
    </row>
    <row r="3" spans="2:63" s="1" customFormat="1">
      <c r="B3" s="2" t="s">
        <v>2</v>
      </c>
      <c r="C3" s="88" t="s">
        <v>3592</v>
      </c>
    </row>
    <row r="4" spans="2:63" s="1" customFormat="1">
      <c r="B4" s="2" t="s">
        <v>3</v>
      </c>
      <c r="C4" s="89" t="s">
        <v>197</v>
      </c>
    </row>
    <row r="6" spans="2:63" ht="26.25" customHeight="1">
      <c r="B6" s="110" t="s">
        <v>68</v>
      </c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2"/>
      <c r="BK6" s="19"/>
    </row>
    <row r="7" spans="2:63" ht="26.25" customHeight="1">
      <c r="B7" s="110" t="s">
        <v>194</v>
      </c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2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713928.56</v>
      </c>
      <c r="I11" s="7"/>
      <c r="J11" s="75">
        <v>0</v>
      </c>
      <c r="K11" s="75">
        <v>42260.104144744219</v>
      </c>
      <c r="L11" s="7"/>
      <c r="M11" s="76">
        <v>1</v>
      </c>
      <c r="N11" s="76">
        <v>0.122</v>
      </c>
      <c r="O11" s="35"/>
      <c r="BH11" s="16"/>
      <c r="BI11" s="19"/>
      <c r="BK11" s="16"/>
    </row>
    <row r="12" spans="2:63">
      <c r="B12" s="79" t="s">
        <v>204</v>
      </c>
      <c r="D12" s="16"/>
      <c r="E12" s="16"/>
      <c r="F12" s="16"/>
      <c r="G12" s="16"/>
      <c r="H12" s="81">
        <v>330471.98</v>
      </c>
      <c r="J12" s="81">
        <v>0</v>
      </c>
      <c r="K12" s="81">
        <v>9633.0184331879991</v>
      </c>
      <c r="M12" s="80">
        <v>0.22789999999999999</v>
      </c>
      <c r="N12" s="80">
        <v>2.7799999999999998E-2</v>
      </c>
    </row>
    <row r="13" spans="2:63">
      <c r="B13" s="79" t="s">
        <v>1967</v>
      </c>
      <c r="D13" s="16"/>
      <c r="E13" s="16"/>
      <c r="F13" s="16"/>
      <c r="G13" s="16"/>
      <c r="H13" s="81">
        <v>295727.18</v>
      </c>
      <c r="J13" s="81">
        <v>0</v>
      </c>
      <c r="K13" s="81">
        <v>9302.0337909999998</v>
      </c>
      <c r="M13" s="80">
        <v>0.22009999999999999</v>
      </c>
      <c r="N13" s="80">
        <v>2.69E-2</v>
      </c>
    </row>
    <row r="14" spans="2:63">
      <c r="B14" t="s">
        <v>1968</v>
      </c>
      <c r="C14" t="s">
        <v>1969</v>
      </c>
      <c r="D14" t="s">
        <v>100</v>
      </c>
      <c r="E14" t="s">
        <v>1970</v>
      </c>
      <c r="F14" t="s">
        <v>1971</v>
      </c>
      <c r="G14" t="s">
        <v>102</v>
      </c>
      <c r="H14" s="77">
        <v>66248</v>
      </c>
      <c r="I14" s="77">
        <v>1775</v>
      </c>
      <c r="J14" s="77">
        <v>0</v>
      </c>
      <c r="K14" s="77">
        <v>1175.902</v>
      </c>
      <c r="L14" s="78">
        <v>1.8E-3</v>
      </c>
      <c r="M14" s="78">
        <v>2.7799999999999998E-2</v>
      </c>
      <c r="N14" s="78">
        <v>3.3999999999999998E-3</v>
      </c>
    </row>
    <row r="15" spans="2:63">
      <c r="B15" t="s">
        <v>1972</v>
      </c>
      <c r="C15" t="s">
        <v>1973</v>
      </c>
      <c r="D15" t="s">
        <v>100</v>
      </c>
      <c r="E15" t="s">
        <v>1970</v>
      </c>
      <c r="F15" t="s">
        <v>1971</v>
      </c>
      <c r="G15" t="s">
        <v>102</v>
      </c>
      <c r="H15" s="77">
        <v>23312.97</v>
      </c>
      <c r="I15" s="77">
        <v>3159</v>
      </c>
      <c r="J15" s="77">
        <v>0</v>
      </c>
      <c r="K15" s="77">
        <v>736.45672230000002</v>
      </c>
      <c r="L15" s="78">
        <v>2.9999999999999997E-4</v>
      </c>
      <c r="M15" s="78">
        <v>1.7399999999999999E-2</v>
      </c>
      <c r="N15" s="78">
        <v>2.0999999999999999E-3</v>
      </c>
    </row>
    <row r="16" spans="2:63">
      <c r="B16" t="s">
        <v>1974</v>
      </c>
      <c r="C16" t="s">
        <v>1975</v>
      </c>
      <c r="D16" t="s">
        <v>100</v>
      </c>
      <c r="E16" t="s">
        <v>1970</v>
      </c>
      <c r="F16" t="s">
        <v>1971</v>
      </c>
      <c r="G16" t="s">
        <v>102</v>
      </c>
      <c r="H16" s="77">
        <v>45557.98</v>
      </c>
      <c r="I16" s="77">
        <v>1753</v>
      </c>
      <c r="J16" s="77">
        <v>0</v>
      </c>
      <c r="K16" s="77">
        <v>798.63138939999999</v>
      </c>
      <c r="L16" s="78">
        <v>5.0000000000000001E-4</v>
      </c>
      <c r="M16" s="78">
        <v>1.89E-2</v>
      </c>
      <c r="N16" s="78">
        <v>2.3E-3</v>
      </c>
    </row>
    <row r="17" spans="2:14">
      <c r="B17" t="s">
        <v>1976</v>
      </c>
      <c r="C17" t="s">
        <v>1977</v>
      </c>
      <c r="D17" t="s">
        <v>100</v>
      </c>
      <c r="E17" t="s">
        <v>1978</v>
      </c>
      <c r="F17" t="s">
        <v>1971</v>
      </c>
      <c r="G17" t="s">
        <v>102</v>
      </c>
      <c r="H17" s="77">
        <v>32239</v>
      </c>
      <c r="I17" s="77">
        <v>1763</v>
      </c>
      <c r="J17" s="77">
        <v>0</v>
      </c>
      <c r="K17" s="77">
        <v>568.37356999999997</v>
      </c>
      <c r="L17" s="78">
        <v>5.0000000000000001E-4</v>
      </c>
      <c r="M17" s="78">
        <v>1.34E-2</v>
      </c>
      <c r="N17" s="78">
        <v>1.6000000000000001E-3</v>
      </c>
    </row>
    <row r="18" spans="2:14">
      <c r="B18" t="s">
        <v>1979</v>
      </c>
      <c r="C18" t="s">
        <v>1980</v>
      </c>
      <c r="D18" t="s">
        <v>100</v>
      </c>
      <c r="E18" t="s">
        <v>1978</v>
      </c>
      <c r="F18" t="s">
        <v>1971</v>
      </c>
      <c r="G18" t="s">
        <v>102</v>
      </c>
      <c r="H18" s="77">
        <v>44168.89</v>
      </c>
      <c r="I18" s="77">
        <v>3100</v>
      </c>
      <c r="J18" s="77">
        <v>0</v>
      </c>
      <c r="K18" s="77">
        <v>1369.23559</v>
      </c>
      <c r="L18" s="78">
        <v>2.9999999999999997E-4</v>
      </c>
      <c r="M18" s="78">
        <v>3.2399999999999998E-2</v>
      </c>
      <c r="N18" s="78">
        <v>4.0000000000000001E-3</v>
      </c>
    </row>
    <row r="19" spans="2:14">
      <c r="B19" t="s">
        <v>1981</v>
      </c>
      <c r="C19" t="s">
        <v>1982</v>
      </c>
      <c r="D19" t="s">
        <v>100</v>
      </c>
      <c r="E19" t="s">
        <v>1978</v>
      </c>
      <c r="F19" t="s">
        <v>1971</v>
      </c>
      <c r="G19" t="s">
        <v>102</v>
      </c>
      <c r="H19" s="77">
        <v>44542.23</v>
      </c>
      <c r="I19" s="77">
        <v>1757</v>
      </c>
      <c r="J19" s="77">
        <v>0</v>
      </c>
      <c r="K19" s="77">
        <v>782.60698109999998</v>
      </c>
      <c r="L19" s="78">
        <v>2.0000000000000001E-4</v>
      </c>
      <c r="M19" s="78">
        <v>1.8499999999999999E-2</v>
      </c>
      <c r="N19" s="78">
        <v>2.3E-3</v>
      </c>
    </row>
    <row r="20" spans="2:14">
      <c r="B20" t="s">
        <v>1983</v>
      </c>
      <c r="C20" t="s">
        <v>1984</v>
      </c>
      <c r="D20" t="s">
        <v>100</v>
      </c>
      <c r="E20" t="s">
        <v>1978</v>
      </c>
      <c r="F20" t="s">
        <v>1971</v>
      </c>
      <c r="G20" t="s">
        <v>102</v>
      </c>
      <c r="H20" s="77">
        <v>10643.46</v>
      </c>
      <c r="I20" s="77">
        <v>1732</v>
      </c>
      <c r="J20" s="77">
        <v>0</v>
      </c>
      <c r="K20" s="77">
        <v>184.34472719999999</v>
      </c>
      <c r="L20" s="78">
        <v>1E-4</v>
      </c>
      <c r="M20" s="78">
        <v>4.4000000000000003E-3</v>
      </c>
      <c r="N20" s="78">
        <v>5.0000000000000001E-4</v>
      </c>
    </row>
    <row r="21" spans="2:14">
      <c r="B21" t="s">
        <v>1985</v>
      </c>
      <c r="C21" t="s">
        <v>1986</v>
      </c>
      <c r="D21" t="s">
        <v>100</v>
      </c>
      <c r="E21" t="s">
        <v>1987</v>
      </c>
      <c r="F21" t="s">
        <v>1971</v>
      </c>
      <c r="G21" t="s">
        <v>102</v>
      </c>
      <c r="H21" s="77">
        <v>10626.9</v>
      </c>
      <c r="I21" s="77">
        <v>3114</v>
      </c>
      <c r="J21" s="77">
        <v>0</v>
      </c>
      <c r="K21" s="77">
        <v>330.92166600000002</v>
      </c>
      <c r="L21" s="78">
        <v>1E-4</v>
      </c>
      <c r="M21" s="78">
        <v>7.7999999999999996E-3</v>
      </c>
      <c r="N21" s="78">
        <v>1E-3</v>
      </c>
    </row>
    <row r="22" spans="2:14">
      <c r="B22" t="s">
        <v>1988</v>
      </c>
      <c r="C22" t="s">
        <v>1989</v>
      </c>
      <c r="D22" t="s">
        <v>100</v>
      </c>
      <c r="E22" t="s">
        <v>1990</v>
      </c>
      <c r="F22" t="s">
        <v>1971</v>
      </c>
      <c r="G22" t="s">
        <v>102</v>
      </c>
      <c r="H22" s="77">
        <v>1540.14</v>
      </c>
      <c r="I22" s="77">
        <v>30560</v>
      </c>
      <c r="J22" s="77">
        <v>0</v>
      </c>
      <c r="K22" s="77">
        <v>470.66678400000001</v>
      </c>
      <c r="L22" s="78">
        <v>2.0000000000000001E-4</v>
      </c>
      <c r="M22" s="78">
        <v>1.11E-2</v>
      </c>
      <c r="N22" s="78">
        <v>1.4E-3</v>
      </c>
    </row>
    <row r="23" spans="2:14">
      <c r="B23" t="s">
        <v>1991</v>
      </c>
      <c r="C23" t="s">
        <v>1992</v>
      </c>
      <c r="D23" t="s">
        <v>100</v>
      </c>
      <c r="E23" t="s">
        <v>1990</v>
      </c>
      <c r="F23" t="s">
        <v>1971</v>
      </c>
      <c r="G23" t="s">
        <v>102</v>
      </c>
      <c r="H23" s="77">
        <v>4586.3100000000004</v>
      </c>
      <c r="I23" s="77">
        <v>17510</v>
      </c>
      <c r="J23" s="77">
        <v>0</v>
      </c>
      <c r="K23" s="77">
        <v>803.06288099999995</v>
      </c>
      <c r="L23" s="78">
        <v>1E-4</v>
      </c>
      <c r="M23" s="78">
        <v>1.9E-2</v>
      </c>
      <c r="N23" s="78">
        <v>2.3E-3</v>
      </c>
    </row>
    <row r="24" spans="2:14">
      <c r="B24" t="s">
        <v>1993</v>
      </c>
      <c r="C24" t="s">
        <v>1994</v>
      </c>
      <c r="D24" t="s">
        <v>100</v>
      </c>
      <c r="E24" t="s">
        <v>1990</v>
      </c>
      <c r="F24" t="s">
        <v>1971</v>
      </c>
      <c r="G24" t="s">
        <v>102</v>
      </c>
      <c r="H24" s="77">
        <v>1142.3</v>
      </c>
      <c r="I24" s="77">
        <v>17260</v>
      </c>
      <c r="J24" s="77">
        <v>0</v>
      </c>
      <c r="K24" s="77">
        <v>197.16098</v>
      </c>
      <c r="L24" s="78">
        <v>2.0000000000000001E-4</v>
      </c>
      <c r="M24" s="78">
        <v>4.7000000000000002E-3</v>
      </c>
      <c r="N24" s="78">
        <v>5.9999999999999995E-4</v>
      </c>
    </row>
    <row r="25" spans="2:14">
      <c r="B25" t="s">
        <v>1995</v>
      </c>
      <c r="C25" t="s">
        <v>1996</v>
      </c>
      <c r="D25" t="s">
        <v>100</v>
      </c>
      <c r="E25" t="s">
        <v>1990</v>
      </c>
      <c r="F25" t="s">
        <v>1971</v>
      </c>
      <c r="G25" t="s">
        <v>102</v>
      </c>
      <c r="H25" s="77">
        <v>11119</v>
      </c>
      <c r="I25" s="77">
        <v>16950</v>
      </c>
      <c r="J25" s="77">
        <v>0</v>
      </c>
      <c r="K25" s="77">
        <v>1884.6704999999999</v>
      </c>
      <c r="L25" s="78">
        <v>1E-3</v>
      </c>
      <c r="M25" s="78">
        <v>4.4600000000000001E-2</v>
      </c>
      <c r="N25" s="78">
        <v>5.4000000000000003E-3</v>
      </c>
    </row>
    <row r="26" spans="2:14">
      <c r="B26" s="79" t="s">
        <v>1997</v>
      </c>
      <c r="D26" s="16"/>
      <c r="E26" s="16"/>
      <c r="F26" s="16"/>
      <c r="G26" s="16"/>
      <c r="H26" s="81">
        <v>0</v>
      </c>
      <c r="J26" s="81">
        <v>0</v>
      </c>
      <c r="K26" s="81">
        <v>0</v>
      </c>
      <c r="M26" s="80">
        <v>0</v>
      </c>
      <c r="N26" s="80">
        <v>0</v>
      </c>
    </row>
    <row r="27" spans="2:14">
      <c r="B27" t="s">
        <v>210</v>
      </c>
      <c r="C27" t="s">
        <v>210</v>
      </c>
      <c r="D27" s="16"/>
      <c r="E27" s="16"/>
      <c r="F27" t="s">
        <v>210</v>
      </c>
      <c r="G27" t="s">
        <v>210</v>
      </c>
      <c r="H27" s="77">
        <v>0</v>
      </c>
      <c r="I27" s="77">
        <v>0</v>
      </c>
      <c r="K27" s="77">
        <v>0</v>
      </c>
      <c r="L27" s="78">
        <v>0</v>
      </c>
      <c r="M27" s="78">
        <v>0</v>
      </c>
      <c r="N27" s="78">
        <v>0</v>
      </c>
    </row>
    <row r="28" spans="2:14">
      <c r="B28" s="79" t="s">
        <v>1998</v>
      </c>
      <c r="D28" s="16"/>
      <c r="E28" s="16"/>
      <c r="F28" s="16"/>
      <c r="G28" s="16"/>
      <c r="H28" s="81">
        <v>34744.800000000003</v>
      </c>
      <c r="J28" s="81">
        <v>0</v>
      </c>
      <c r="K28" s="81">
        <v>330.98464218800001</v>
      </c>
      <c r="M28" s="80">
        <v>7.7999999999999996E-3</v>
      </c>
      <c r="N28" s="80">
        <v>1E-3</v>
      </c>
    </row>
    <row r="29" spans="2:14">
      <c r="B29" t="s">
        <v>1999</v>
      </c>
      <c r="C29" t="s">
        <v>2000</v>
      </c>
      <c r="D29" t="s">
        <v>100</v>
      </c>
      <c r="E29" t="s">
        <v>1970</v>
      </c>
      <c r="F29" t="s">
        <v>2001</v>
      </c>
      <c r="G29" t="s">
        <v>102</v>
      </c>
      <c r="H29" s="77">
        <v>28303.88</v>
      </c>
      <c r="I29" s="77">
        <v>359.86</v>
      </c>
      <c r="J29" s="77">
        <v>0</v>
      </c>
      <c r="K29" s="77">
        <v>101.85434256800001</v>
      </c>
      <c r="L29" s="78">
        <v>4.0000000000000002E-4</v>
      </c>
      <c r="M29" s="78">
        <v>2.3999999999999998E-3</v>
      </c>
      <c r="N29" s="78">
        <v>2.9999999999999997E-4</v>
      </c>
    </row>
    <row r="30" spans="2:14">
      <c r="B30" t="s">
        <v>2002</v>
      </c>
      <c r="C30" t="s">
        <v>2003</v>
      </c>
      <c r="D30" t="s">
        <v>100</v>
      </c>
      <c r="E30" t="s">
        <v>1970</v>
      </c>
      <c r="F30" t="s">
        <v>2001</v>
      </c>
      <c r="G30" t="s">
        <v>102</v>
      </c>
      <c r="H30" s="77">
        <v>104.41</v>
      </c>
      <c r="I30" s="77">
        <v>345.2</v>
      </c>
      <c r="J30" s="77">
        <v>0</v>
      </c>
      <c r="K30" s="77">
        <v>0.36042331999999999</v>
      </c>
      <c r="L30" s="78">
        <v>0</v>
      </c>
      <c r="M30" s="78">
        <v>0</v>
      </c>
      <c r="N30" s="78">
        <v>0</v>
      </c>
    </row>
    <row r="31" spans="2:14">
      <c r="B31" t="s">
        <v>2004</v>
      </c>
      <c r="C31" t="s">
        <v>2005</v>
      </c>
      <c r="D31" t="s">
        <v>100</v>
      </c>
      <c r="E31" t="s">
        <v>1978</v>
      </c>
      <c r="F31" t="s">
        <v>2001</v>
      </c>
      <c r="G31" t="s">
        <v>102</v>
      </c>
      <c r="H31" s="77">
        <v>2971.91</v>
      </c>
      <c r="I31" s="77">
        <v>3613</v>
      </c>
      <c r="J31" s="77">
        <v>0</v>
      </c>
      <c r="K31" s="77">
        <v>107.37510829999999</v>
      </c>
      <c r="L31" s="78">
        <v>2.9999999999999997E-4</v>
      </c>
      <c r="M31" s="78">
        <v>2.5000000000000001E-3</v>
      </c>
      <c r="N31" s="78">
        <v>2.9999999999999997E-4</v>
      </c>
    </row>
    <row r="32" spans="2:14">
      <c r="B32" t="s">
        <v>2006</v>
      </c>
      <c r="C32" t="s">
        <v>2007</v>
      </c>
      <c r="D32" t="s">
        <v>100</v>
      </c>
      <c r="E32" t="s">
        <v>1990</v>
      </c>
      <c r="F32" t="s">
        <v>2001</v>
      </c>
      <c r="G32" t="s">
        <v>102</v>
      </c>
      <c r="H32" s="77">
        <v>3364.6</v>
      </c>
      <c r="I32" s="77">
        <v>3608</v>
      </c>
      <c r="J32" s="77">
        <v>0</v>
      </c>
      <c r="K32" s="77">
        <v>121.394768</v>
      </c>
      <c r="L32" s="78">
        <v>5.0000000000000001E-4</v>
      </c>
      <c r="M32" s="78">
        <v>2.8999999999999998E-3</v>
      </c>
      <c r="N32" s="78">
        <v>4.0000000000000002E-4</v>
      </c>
    </row>
    <row r="33" spans="2:14">
      <c r="B33" s="79" t="s">
        <v>2008</v>
      </c>
      <c r="D33" s="16"/>
      <c r="E33" s="16"/>
      <c r="F33" s="16"/>
      <c r="G33" s="16"/>
      <c r="H33" s="81">
        <v>0</v>
      </c>
      <c r="J33" s="81">
        <v>0</v>
      </c>
      <c r="K33" s="81">
        <v>0</v>
      </c>
      <c r="M33" s="80">
        <v>0</v>
      </c>
      <c r="N33" s="80">
        <v>0</v>
      </c>
    </row>
    <row r="34" spans="2:14">
      <c r="B34" t="s">
        <v>210</v>
      </c>
      <c r="C34" t="s">
        <v>210</v>
      </c>
      <c r="D34" s="16"/>
      <c r="E34" s="16"/>
      <c r="F34" t="s">
        <v>210</v>
      </c>
      <c r="G34" t="s">
        <v>210</v>
      </c>
      <c r="H34" s="77">
        <v>0</v>
      </c>
      <c r="I34" s="77">
        <v>0</v>
      </c>
      <c r="K34" s="77">
        <v>0</v>
      </c>
      <c r="L34" s="78">
        <v>0</v>
      </c>
      <c r="M34" s="78">
        <v>0</v>
      </c>
      <c r="N34" s="78">
        <v>0</v>
      </c>
    </row>
    <row r="35" spans="2:14">
      <c r="B35" s="79" t="s">
        <v>917</v>
      </c>
      <c r="D35" s="16"/>
      <c r="E35" s="16"/>
      <c r="F35" s="16"/>
      <c r="G35" s="16"/>
      <c r="H35" s="81">
        <v>0</v>
      </c>
      <c r="J35" s="81">
        <v>0</v>
      </c>
      <c r="K35" s="81">
        <v>0</v>
      </c>
      <c r="M35" s="80">
        <v>0</v>
      </c>
      <c r="N35" s="80">
        <v>0</v>
      </c>
    </row>
    <row r="36" spans="2:14">
      <c r="B36" t="s">
        <v>210</v>
      </c>
      <c r="C36" t="s">
        <v>210</v>
      </c>
      <c r="D36" s="16"/>
      <c r="E36" s="16"/>
      <c r="F36" t="s">
        <v>210</v>
      </c>
      <c r="G36" t="s">
        <v>210</v>
      </c>
      <c r="H36" s="77">
        <v>0</v>
      </c>
      <c r="I36" s="77">
        <v>0</v>
      </c>
      <c r="K36" s="77">
        <v>0</v>
      </c>
      <c r="L36" s="78">
        <v>0</v>
      </c>
      <c r="M36" s="78">
        <v>0</v>
      </c>
      <c r="N36" s="78">
        <v>0</v>
      </c>
    </row>
    <row r="37" spans="2:14">
      <c r="B37" s="79" t="s">
        <v>2009</v>
      </c>
      <c r="D37" s="16"/>
      <c r="E37" s="16"/>
      <c r="F37" s="16"/>
      <c r="G37" s="16"/>
      <c r="H37" s="81">
        <v>0</v>
      </c>
      <c r="J37" s="81">
        <v>0</v>
      </c>
      <c r="K37" s="81">
        <v>0</v>
      </c>
      <c r="M37" s="80">
        <v>0</v>
      </c>
      <c r="N37" s="80">
        <v>0</v>
      </c>
    </row>
    <row r="38" spans="2:14">
      <c r="B38" t="s">
        <v>210</v>
      </c>
      <c r="C38" t="s">
        <v>210</v>
      </c>
      <c r="D38" s="16"/>
      <c r="E38" s="16"/>
      <c r="F38" t="s">
        <v>210</v>
      </c>
      <c r="G38" t="s">
        <v>210</v>
      </c>
      <c r="H38" s="77">
        <v>0</v>
      </c>
      <c r="I38" s="77">
        <v>0</v>
      </c>
      <c r="K38" s="77">
        <v>0</v>
      </c>
      <c r="L38" s="78">
        <v>0</v>
      </c>
      <c r="M38" s="78">
        <v>0</v>
      </c>
      <c r="N38" s="78">
        <v>0</v>
      </c>
    </row>
    <row r="39" spans="2:14">
      <c r="B39" s="79" t="s">
        <v>223</v>
      </c>
      <c r="D39" s="16"/>
      <c r="E39" s="16"/>
      <c r="F39" s="16"/>
      <c r="G39" s="16"/>
      <c r="H39" s="81">
        <v>383456.58</v>
      </c>
      <c r="J39" s="81">
        <v>0</v>
      </c>
      <c r="K39" s="81">
        <v>32627.085711556218</v>
      </c>
      <c r="M39" s="80">
        <v>0.77210000000000001</v>
      </c>
      <c r="N39" s="80">
        <v>9.4200000000000006E-2</v>
      </c>
    </row>
    <row r="40" spans="2:14">
      <c r="B40" s="79" t="s">
        <v>2010</v>
      </c>
      <c r="D40" s="16"/>
      <c r="E40" s="16"/>
      <c r="F40" s="16"/>
      <c r="G40" s="16"/>
      <c r="H40" s="81">
        <v>381758.09</v>
      </c>
      <c r="J40" s="81">
        <v>0</v>
      </c>
      <c r="K40" s="81">
        <v>32066.097699899419</v>
      </c>
      <c r="M40" s="80">
        <v>0.75880000000000003</v>
      </c>
      <c r="N40" s="80">
        <v>9.2600000000000002E-2</v>
      </c>
    </row>
    <row r="41" spans="2:14">
      <c r="B41" t="s">
        <v>2011</v>
      </c>
      <c r="C41" t="s">
        <v>2012</v>
      </c>
      <c r="D41" t="s">
        <v>1880</v>
      </c>
      <c r="E41" t="s">
        <v>2013</v>
      </c>
      <c r="F41" t="s">
        <v>1971</v>
      </c>
      <c r="G41" t="s">
        <v>106</v>
      </c>
      <c r="H41" s="77">
        <v>12484.16</v>
      </c>
      <c r="I41" s="77">
        <v>995</v>
      </c>
      <c r="J41" s="77">
        <v>0</v>
      </c>
      <c r="K41" s="77">
        <v>458.610611264</v>
      </c>
      <c r="L41" s="78">
        <v>1E-4</v>
      </c>
      <c r="M41" s="78">
        <v>1.09E-2</v>
      </c>
      <c r="N41" s="78">
        <v>1.2999999999999999E-3</v>
      </c>
    </row>
    <row r="42" spans="2:14">
      <c r="B42" t="s">
        <v>2014</v>
      </c>
      <c r="C42" t="s">
        <v>2015</v>
      </c>
      <c r="D42" t="s">
        <v>123</v>
      </c>
      <c r="E42" t="s">
        <v>2016</v>
      </c>
      <c r="F42" t="s">
        <v>1971</v>
      </c>
      <c r="G42" t="s">
        <v>106</v>
      </c>
      <c r="H42" s="77">
        <v>9089.8799999999992</v>
      </c>
      <c r="I42" s="77">
        <v>6301</v>
      </c>
      <c r="J42" s="77">
        <v>0</v>
      </c>
      <c r="K42" s="77">
        <v>2114.6053268495998</v>
      </c>
      <c r="L42" s="78">
        <v>2.0000000000000001E-4</v>
      </c>
      <c r="M42" s="78">
        <v>0.05</v>
      </c>
      <c r="N42" s="78">
        <v>6.1000000000000004E-3</v>
      </c>
    </row>
    <row r="43" spans="2:14">
      <c r="B43" t="s">
        <v>2017</v>
      </c>
      <c r="C43" t="s">
        <v>2018</v>
      </c>
      <c r="D43" t="s">
        <v>1747</v>
      </c>
      <c r="E43" t="s">
        <v>2019</v>
      </c>
      <c r="F43" t="s">
        <v>1971</v>
      </c>
      <c r="G43" t="s">
        <v>106</v>
      </c>
      <c r="H43" s="77">
        <v>961.35</v>
      </c>
      <c r="I43" s="77">
        <v>6472</v>
      </c>
      <c r="J43" s="77">
        <v>0</v>
      </c>
      <c r="K43" s="77">
        <v>229.71096782399999</v>
      </c>
      <c r="L43" s="78">
        <v>0</v>
      </c>
      <c r="M43" s="78">
        <v>5.4000000000000003E-3</v>
      </c>
      <c r="N43" s="78">
        <v>6.9999999999999999E-4</v>
      </c>
    </row>
    <row r="44" spans="2:14">
      <c r="B44" t="s">
        <v>2020</v>
      </c>
      <c r="C44" t="s">
        <v>2021</v>
      </c>
      <c r="D44" t="s">
        <v>1880</v>
      </c>
      <c r="E44" t="s">
        <v>1868</v>
      </c>
      <c r="F44" t="s">
        <v>1971</v>
      </c>
      <c r="G44" t="s">
        <v>106</v>
      </c>
      <c r="H44" s="77">
        <v>14179.87</v>
      </c>
      <c r="I44" s="77">
        <v>442.7</v>
      </c>
      <c r="J44" s="77">
        <v>0</v>
      </c>
      <c r="K44" s="77">
        <v>231.76265833708001</v>
      </c>
      <c r="L44" s="78">
        <v>0</v>
      </c>
      <c r="M44" s="78">
        <v>5.4999999999999997E-3</v>
      </c>
      <c r="N44" s="78">
        <v>6.9999999999999999E-4</v>
      </c>
    </row>
    <row r="45" spans="2:14">
      <c r="B45" t="s">
        <v>2022</v>
      </c>
      <c r="C45" t="s">
        <v>2023</v>
      </c>
      <c r="D45" t="s">
        <v>1880</v>
      </c>
      <c r="E45" t="s">
        <v>1868</v>
      </c>
      <c r="F45" t="s">
        <v>1971</v>
      </c>
      <c r="G45" t="s">
        <v>106</v>
      </c>
      <c r="H45" s="77">
        <v>68410.31</v>
      </c>
      <c r="I45" s="77">
        <v>782.8</v>
      </c>
      <c r="J45" s="77">
        <v>0</v>
      </c>
      <c r="K45" s="77">
        <v>1977.12472746256</v>
      </c>
      <c r="L45" s="78">
        <v>1E-4</v>
      </c>
      <c r="M45" s="78">
        <v>4.6800000000000001E-2</v>
      </c>
      <c r="N45" s="78">
        <v>5.7000000000000002E-3</v>
      </c>
    </row>
    <row r="46" spans="2:14">
      <c r="B46" t="s">
        <v>2024</v>
      </c>
      <c r="C46" t="s">
        <v>2025</v>
      </c>
      <c r="D46" t="s">
        <v>2026</v>
      </c>
      <c r="E46" t="s">
        <v>1868</v>
      </c>
      <c r="F46" t="s">
        <v>1971</v>
      </c>
      <c r="G46" t="s">
        <v>202</v>
      </c>
      <c r="H46" s="77">
        <v>16600.93</v>
      </c>
      <c r="I46" s="77">
        <v>1925.6518000000003</v>
      </c>
      <c r="J46" s="77">
        <v>0</v>
      </c>
      <c r="K46" s="77">
        <v>150.27973807075401</v>
      </c>
      <c r="L46" s="78">
        <v>1E-4</v>
      </c>
      <c r="M46" s="78">
        <v>3.5999999999999999E-3</v>
      </c>
      <c r="N46" s="78">
        <v>4.0000000000000002E-4</v>
      </c>
    </row>
    <row r="47" spans="2:14">
      <c r="B47" t="s">
        <v>2027</v>
      </c>
      <c r="C47" t="s">
        <v>2028</v>
      </c>
      <c r="D47" t="s">
        <v>123</v>
      </c>
      <c r="E47" t="s">
        <v>1868</v>
      </c>
      <c r="F47" t="s">
        <v>1971</v>
      </c>
      <c r="G47" t="s">
        <v>110</v>
      </c>
      <c r="H47" s="77">
        <v>24233.200000000001</v>
      </c>
      <c r="I47" s="77">
        <v>2866.5</v>
      </c>
      <c r="J47" s="77">
        <v>0</v>
      </c>
      <c r="K47" s="77">
        <v>2801.7798442451999</v>
      </c>
      <c r="L47" s="78">
        <v>1E-4</v>
      </c>
      <c r="M47" s="78">
        <v>6.6299999999999998E-2</v>
      </c>
      <c r="N47" s="78">
        <v>8.0999999999999996E-3</v>
      </c>
    </row>
    <row r="48" spans="2:14">
      <c r="B48" t="s">
        <v>2029</v>
      </c>
      <c r="C48" t="s">
        <v>2030</v>
      </c>
      <c r="D48" t="s">
        <v>123</v>
      </c>
      <c r="E48" t="s">
        <v>1868</v>
      </c>
      <c r="F48" t="s">
        <v>1971</v>
      </c>
      <c r="G48" t="s">
        <v>106</v>
      </c>
      <c r="H48" s="77">
        <v>2285.58</v>
      </c>
      <c r="I48" s="77">
        <v>3758</v>
      </c>
      <c r="J48" s="77">
        <v>0</v>
      </c>
      <c r="K48" s="77">
        <v>317.11361990879999</v>
      </c>
      <c r="L48" s="78">
        <v>0</v>
      </c>
      <c r="M48" s="78">
        <v>7.4999999999999997E-3</v>
      </c>
      <c r="N48" s="78">
        <v>8.9999999999999998E-4</v>
      </c>
    </row>
    <row r="49" spans="2:14">
      <c r="B49" t="s">
        <v>2031</v>
      </c>
      <c r="C49" t="s">
        <v>2032</v>
      </c>
      <c r="D49" t="s">
        <v>1880</v>
      </c>
      <c r="E49" t="s">
        <v>1868</v>
      </c>
      <c r="F49" t="s">
        <v>1971</v>
      </c>
      <c r="G49" t="s">
        <v>106</v>
      </c>
      <c r="H49" s="77">
        <v>21784.23</v>
      </c>
      <c r="I49" s="77">
        <v>481.2</v>
      </c>
      <c r="J49" s="77">
        <v>0</v>
      </c>
      <c r="K49" s="77">
        <v>387.01653889392003</v>
      </c>
      <c r="L49" s="78">
        <v>2.0000000000000001E-4</v>
      </c>
      <c r="M49" s="78">
        <v>9.1999999999999998E-3</v>
      </c>
      <c r="N49" s="78">
        <v>1.1000000000000001E-3</v>
      </c>
    </row>
    <row r="50" spans="2:14">
      <c r="B50" t="s">
        <v>2033</v>
      </c>
      <c r="C50" t="s">
        <v>2034</v>
      </c>
      <c r="D50" t="s">
        <v>1880</v>
      </c>
      <c r="E50" t="s">
        <v>1868</v>
      </c>
      <c r="F50" t="s">
        <v>1971</v>
      </c>
      <c r="G50" t="s">
        <v>106</v>
      </c>
      <c r="H50" s="77">
        <v>2544.9</v>
      </c>
      <c r="I50" s="77">
        <v>3849.75</v>
      </c>
      <c r="J50" s="77">
        <v>0</v>
      </c>
      <c r="K50" s="77">
        <v>361.71368637299997</v>
      </c>
      <c r="L50" s="78">
        <v>0</v>
      </c>
      <c r="M50" s="78">
        <v>8.6E-3</v>
      </c>
      <c r="N50" s="78">
        <v>1E-3</v>
      </c>
    </row>
    <row r="51" spans="2:14">
      <c r="B51" t="s">
        <v>2035</v>
      </c>
      <c r="C51" t="s">
        <v>2036</v>
      </c>
      <c r="D51" t="s">
        <v>123</v>
      </c>
      <c r="E51" t="s">
        <v>1868</v>
      </c>
      <c r="F51" t="s">
        <v>1971</v>
      </c>
      <c r="G51" t="s">
        <v>110</v>
      </c>
      <c r="H51" s="77">
        <v>19360.46</v>
      </c>
      <c r="I51" s="77">
        <v>650.5</v>
      </c>
      <c r="J51" s="77">
        <v>0</v>
      </c>
      <c r="K51" s="77">
        <v>507.96555826282002</v>
      </c>
      <c r="L51" s="78">
        <v>1E-4</v>
      </c>
      <c r="M51" s="78">
        <v>1.2E-2</v>
      </c>
      <c r="N51" s="78">
        <v>1.5E-3</v>
      </c>
    </row>
    <row r="52" spans="2:14">
      <c r="B52" t="s">
        <v>2037</v>
      </c>
      <c r="C52" t="s">
        <v>2038</v>
      </c>
      <c r="D52" t="s">
        <v>1880</v>
      </c>
      <c r="E52" t="s">
        <v>1868</v>
      </c>
      <c r="F52" t="s">
        <v>1971</v>
      </c>
      <c r="G52" t="s">
        <v>106</v>
      </c>
      <c r="H52" s="77">
        <v>31290.51</v>
      </c>
      <c r="I52" s="77">
        <v>1016</v>
      </c>
      <c r="J52" s="77">
        <v>0</v>
      </c>
      <c r="K52" s="77">
        <v>1173.7295592672001</v>
      </c>
      <c r="L52" s="78">
        <v>1E-4</v>
      </c>
      <c r="M52" s="78">
        <v>2.7799999999999998E-2</v>
      </c>
      <c r="N52" s="78">
        <v>3.3999999999999998E-3</v>
      </c>
    </row>
    <row r="53" spans="2:14">
      <c r="B53" t="s">
        <v>2039</v>
      </c>
      <c r="C53" t="s">
        <v>2040</v>
      </c>
      <c r="D53" t="s">
        <v>1747</v>
      </c>
      <c r="E53" t="s">
        <v>1868</v>
      </c>
      <c r="F53" t="s">
        <v>1971</v>
      </c>
      <c r="G53" t="s">
        <v>106</v>
      </c>
      <c r="H53" s="77">
        <v>1028.49</v>
      </c>
      <c r="I53" s="77">
        <v>34200</v>
      </c>
      <c r="J53" s="77">
        <v>0</v>
      </c>
      <c r="K53" s="77">
        <v>1298.63729736</v>
      </c>
      <c r="L53" s="78">
        <v>1E-4</v>
      </c>
      <c r="M53" s="78">
        <v>3.0700000000000002E-2</v>
      </c>
      <c r="N53" s="78">
        <v>3.7000000000000002E-3</v>
      </c>
    </row>
    <row r="54" spans="2:14">
      <c r="B54" t="s">
        <v>2041</v>
      </c>
      <c r="C54" t="s">
        <v>2042</v>
      </c>
      <c r="D54" t="s">
        <v>123</v>
      </c>
      <c r="E54" t="s">
        <v>1868</v>
      </c>
      <c r="F54" t="s">
        <v>1971</v>
      </c>
      <c r="G54" t="s">
        <v>106</v>
      </c>
      <c r="H54" s="77">
        <v>6746.51</v>
      </c>
      <c r="I54" s="77">
        <v>707.75</v>
      </c>
      <c r="J54" s="77">
        <v>0</v>
      </c>
      <c r="K54" s="77">
        <v>176.2871833463</v>
      </c>
      <c r="L54" s="78">
        <v>0</v>
      </c>
      <c r="M54" s="78">
        <v>4.1999999999999997E-3</v>
      </c>
      <c r="N54" s="78">
        <v>5.0000000000000001E-4</v>
      </c>
    </row>
    <row r="55" spans="2:14">
      <c r="B55" t="s">
        <v>2043</v>
      </c>
      <c r="C55" t="s">
        <v>2044</v>
      </c>
      <c r="D55" t="s">
        <v>123</v>
      </c>
      <c r="E55" t="s">
        <v>1868</v>
      </c>
      <c r="F55" t="s">
        <v>1971</v>
      </c>
      <c r="G55" t="s">
        <v>110</v>
      </c>
      <c r="H55" s="77">
        <v>522.05999999999995</v>
      </c>
      <c r="I55" s="77">
        <v>7368</v>
      </c>
      <c r="J55" s="77">
        <v>0</v>
      </c>
      <c r="K55" s="77">
        <v>155.14626691871999</v>
      </c>
      <c r="L55" s="78">
        <v>2.0000000000000001E-4</v>
      </c>
      <c r="M55" s="78">
        <v>3.7000000000000002E-3</v>
      </c>
      <c r="N55" s="78">
        <v>4.0000000000000002E-4</v>
      </c>
    </row>
    <row r="56" spans="2:14">
      <c r="B56" t="s">
        <v>2045</v>
      </c>
      <c r="C56" t="s">
        <v>2046</v>
      </c>
      <c r="D56" t="s">
        <v>1747</v>
      </c>
      <c r="E56" t="s">
        <v>2047</v>
      </c>
      <c r="F56" t="s">
        <v>1971</v>
      </c>
      <c r="G56" t="s">
        <v>106</v>
      </c>
      <c r="H56" s="77">
        <v>6365.01</v>
      </c>
      <c r="I56" s="77">
        <v>6443</v>
      </c>
      <c r="J56" s="77">
        <v>0</v>
      </c>
      <c r="K56" s="77">
        <v>1514.0803181556</v>
      </c>
      <c r="L56" s="78">
        <v>0</v>
      </c>
      <c r="M56" s="78">
        <v>3.5799999999999998E-2</v>
      </c>
      <c r="N56" s="78">
        <v>4.4000000000000003E-3</v>
      </c>
    </row>
    <row r="57" spans="2:14">
      <c r="B57" t="s">
        <v>2048</v>
      </c>
      <c r="C57" t="s">
        <v>2049</v>
      </c>
      <c r="D57" t="s">
        <v>1747</v>
      </c>
      <c r="E57" t="s">
        <v>2050</v>
      </c>
      <c r="F57" t="s">
        <v>1971</v>
      </c>
      <c r="G57" t="s">
        <v>106</v>
      </c>
      <c r="H57" s="77">
        <v>2259.92</v>
      </c>
      <c r="I57" s="77">
        <v>7353</v>
      </c>
      <c r="J57" s="77">
        <v>0</v>
      </c>
      <c r="K57" s="77">
        <v>613.50671977920001</v>
      </c>
      <c r="L57" s="78">
        <v>0</v>
      </c>
      <c r="M57" s="78">
        <v>1.4500000000000001E-2</v>
      </c>
      <c r="N57" s="78">
        <v>1.8E-3</v>
      </c>
    </row>
    <row r="58" spans="2:14">
      <c r="B58" t="s">
        <v>2051</v>
      </c>
      <c r="C58" t="s">
        <v>2052</v>
      </c>
      <c r="D58" t="s">
        <v>123</v>
      </c>
      <c r="E58" t="s">
        <v>2053</v>
      </c>
      <c r="F58" t="s">
        <v>1971</v>
      </c>
      <c r="G58" t="s">
        <v>116</v>
      </c>
      <c r="H58" s="77">
        <v>8429.7999999999993</v>
      </c>
      <c r="I58" s="77">
        <v>4966.4100000000171</v>
      </c>
      <c r="J58" s="77">
        <v>0</v>
      </c>
      <c r="K58" s="77">
        <v>1165.6288013071601</v>
      </c>
      <c r="L58" s="78">
        <v>1E-4</v>
      </c>
      <c r="M58" s="78">
        <v>2.76E-2</v>
      </c>
      <c r="N58" s="78">
        <v>3.3999999999999998E-3</v>
      </c>
    </row>
    <row r="59" spans="2:14">
      <c r="B59" t="s">
        <v>2054</v>
      </c>
      <c r="C59" t="s">
        <v>2055</v>
      </c>
      <c r="D59" t="s">
        <v>1751</v>
      </c>
      <c r="E59" t="s">
        <v>2056</v>
      </c>
      <c r="F59" t="s">
        <v>1971</v>
      </c>
      <c r="G59" t="s">
        <v>106</v>
      </c>
      <c r="H59" s="77">
        <v>2355.3000000000002</v>
      </c>
      <c r="I59" s="77">
        <v>2414</v>
      </c>
      <c r="J59" s="77">
        <v>0</v>
      </c>
      <c r="K59" s="77">
        <v>209.91582986399999</v>
      </c>
      <c r="L59" s="78">
        <v>1E-4</v>
      </c>
      <c r="M59" s="78">
        <v>5.0000000000000001E-3</v>
      </c>
      <c r="N59" s="78">
        <v>5.9999999999999995E-4</v>
      </c>
    </row>
    <row r="60" spans="2:14">
      <c r="B60" t="s">
        <v>2057</v>
      </c>
      <c r="C60" t="s">
        <v>2058</v>
      </c>
      <c r="D60" t="s">
        <v>123</v>
      </c>
      <c r="E60" t="s">
        <v>2059</v>
      </c>
      <c r="F60" t="s">
        <v>1971</v>
      </c>
      <c r="G60" t="s">
        <v>106</v>
      </c>
      <c r="H60" s="77">
        <v>1769.15</v>
      </c>
      <c r="I60" s="77">
        <v>4608.5</v>
      </c>
      <c r="J60" s="77">
        <v>0</v>
      </c>
      <c r="K60" s="77">
        <v>301.01347745300001</v>
      </c>
      <c r="L60" s="78">
        <v>2.0000000000000001E-4</v>
      </c>
      <c r="M60" s="78">
        <v>7.1000000000000004E-3</v>
      </c>
      <c r="N60" s="78">
        <v>8.9999999999999998E-4</v>
      </c>
    </row>
    <row r="61" spans="2:14">
      <c r="B61" t="s">
        <v>2060</v>
      </c>
      <c r="C61" t="s">
        <v>2061</v>
      </c>
      <c r="D61" t="s">
        <v>1747</v>
      </c>
      <c r="E61" t="s">
        <v>2059</v>
      </c>
      <c r="F61" t="s">
        <v>1971</v>
      </c>
      <c r="G61" t="s">
        <v>106</v>
      </c>
      <c r="H61" s="77">
        <v>4999</v>
      </c>
      <c r="I61" s="77">
        <v>5945.5</v>
      </c>
      <c r="J61" s="77">
        <v>0</v>
      </c>
      <c r="K61" s="77">
        <v>1097.3197921399999</v>
      </c>
      <c r="L61" s="78">
        <v>1E-4</v>
      </c>
      <c r="M61" s="78">
        <v>2.5999999999999999E-2</v>
      </c>
      <c r="N61" s="78">
        <v>3.2000000000000002E-3</v>
      </c>
    </row>
    <row r="62" spans="2:14">
      <c r="B62" t="s">
        <v>2062</v>
      </c>
      <c r="C62" t="s">
        <v>2063</v>
      </c>
      <c r="D62" t="s">
        <v>123</v>
      </c>
      <c r="E62" t="s">
        <v>2064</v>
      </c>
      <c r="F62" t="s">
        <v>1971</v>
      </c>
      <c r="G62" t="s">
        <v>110</v>
      </c>
      <c r="H62" s="77">
        <v>5269.27</v>
      </c>
      <c r="I62" s="77">
        <v>20573</v>
      </c>
      <c r="J62" s="77">
        <v>0</v>
      </c>
      <c r="K62" s="77">
        <v>4372.3948354311397</v>
      </c>
      <c r="L62" s="78">
        <v>2.0000000000000001E-4</v>
      </c>
      <c r="M62" s="78">
        <v>0.10349999999999999</v>
      </c>
      <c r="N62" s="78">
        <v>1.26E-2</v>
      </c>
    </row>
    <row r="63" spans="2:14">
      <c r="B63" t="s">
        <v>2065</v>
      </c>
      <c r="C63" t="s">
        <v>2066</v>
      </c>
      <c r="D63" t="s">
        <v>123</v>
      </c>
      <c r="E63" t="s">
        <v>2064</v>
      </c>
      <c r="F63" t="s">
        <v>1971</v>
      </c>
      <c r="G63" t="s">
        <v>110</v>
      </c>
      <c r="H63" s="77">
        <v>609.4</v>
      </c>
      <c r="I63" s="77">
        <v>5294</v>
      </c>
      <c r="J63" s="77">
        <v>0</v>
      </c>
      <c r="K63" s="77">
        <v>130.1240826424</v>
      </c>
      <c r="L63" s="78">
        <v>1E-4</v>
      </c>
      <c r="M63" s="78">
        <v>3.0999999999999999E-3</v>
      </c>
      <c r="N63" s="78">
        <v>4.0000000000000002E-4</v>
      </c>
    </row>
    <row r="64" spans="2:14">
      <c r="B64" t="s">
        <v>2067</v>
      </c>
      <c r="C64" t="s">
        <v>2068</v>
      </c>
      <c r="D64" t="s">
        <v>123</v>
      </c>
      <c r="E64" t="s">
        <v>2064</v>
      </c>
      <c r="F64" t="s">
        <v>1971</v>
      </c>
      <c r="G64" t="s">
        <v>110</v>
      </c>
      <c r="H64" s="77">
        <v>2663.73</v>
      </c>
      <c r="I64" s="77">
        <v>8213.2999999999993</v>
      </c>
      <c r="J64" s="77">
        <v>0</v>
      </c>
      <c r="K64" s="77">
        <v>882.427800905406</v>
      </c>
      <c r="L64" s="78">
        <v>5.0000000000000001E-4</v>
      </c>
      <c r="M64" s="78">
        <v>2.0899999999999998E-2</v>
      </c>
      <c r="N64" s="78">
        <v>2.5000000000000001E-3</v>
      </c>
    </row>
    <row r="65" spans="2:14">
      <c r="B65" t="s">
        <v>2069</v>
      </c>
      <c r="C65" t="s">
        <v>2070</v>
      </c>
      <c r="D65" t="s">
        <v>123</v>
      </c>
      <c r="E65" t="s">
        <v>2064</v>
      </c>
      <c r="F65" t="s">
        <v>1971</v>
      </c>
      <c r="G65" t="s">
        <v>110</v>
      </c>
      <c r="H65" s="77">
        <v>4161.3</v>
      </c>
      <c r="I65" s="77">
        <v>2296.8000000000002</v>
      </c>
      <c r="J65" s="77">
        <v>0</v>
      </c>
      <c r="K65" s="77">
        <v>385.49921666256</v>
      </c>
      <c r="L65" s="78">
        <v>1E-4</v>
      </c>
      <c r="M65" s="78">
        <v>9.1000000000000004E-3</v>
      </c>
      <c r="N65" s="78">
        <v>1.1000000000000001E-3</v>
      </c>
    </row>
    <row r="66" spans="2:14">
      <c r="B66" t="s">
        <v>2071</v>
      </c>
      <c r="C66" t="s">
        <v>2072</v>
      </c>
      <c r="D66" t="s">
        <v>2073</v>
      </c>
      <c r="E66" t="s">
        <v>2074</v>
      </c>
      <c r="F66" t="s">
        <v>1971</v>
      </c>
      <c r="G66" t="s">
        <v>200</v>
      </c>
      <c r="H66" s="77">
        <v>22477.97</v>
      </c>
      <c r="I66" s="77">
        <v>242800</v>
      </c>
      <c r="J66" s="77">
        <v>0</v>
      </c>
      <c r="K66" s="77">
        <v>1397.2132622071599</v>
      </c>
      <c r="L66" s="78">
        <v>0</v>
      </c>
      <c r="M66" s="78">
        <v>3.3099999999999997E-2</v>
      </c>
      <c r="N66" s="78">
        <v>4.0000000000000001E-3</v>
      </c>
    </row>
    <row r="67" spans="2:14">
      <c r="B67" t="s">
        <v>2075</v>
      </c>
      <c r="C67" t="s">
        <v>2076</v>
      </c>
      <c r="D67" t="s">
        <v>2073</v>
      </c>
      <c r="E67" t="s">
        <v>2074</v>
      </c>
      <c r="F67" t="s">
        <v>1971</v>
      </c>
      <c r="G67" t="s">
        <v>200</v>
      </c>
      <c r="H67" s="77">
        <v>61419.38</v>
      </c>
      <c r="I67" s="77">
        <v>23310</v>
      </c>
      <c r="J67" s="77">
        <v>0</v>
      </c>
      <c r="K67" s="77">
        <v>366.52586829427798</v>
      </c>
      <c r="L67" s="78">
        <v>2.0000000000000001E-4</v>
      </c>
      <c r="M67" s="78">
        <v>8.6999999999999994E-3</v>
      </c>
      <c r="N67" s="78">
        <v>1.1000000000000001E-3</v>
      </c>
    </row>
    <row r="68" spans="2:14">
      <c r="B68" t="s">
        <v>2077</v>
      </c>
      <c r="C68" t="s">
        <v>2078</v>
      </c>
      <c r="D68" t="s">
        <v>123</v>
      </c>
      <c r="E68" t="s">
        <v>2079</v>
      </c>
      <c r="F68" t="s">
        <v>1971</v>
      </c>
      <c r="G68" t="s">
        <v>110</v>
      </c>
      <c r="H68" s="77">
        <v>315.44</v>
      </c>
      <c r="I68" s="77">
        <v>17464</v>
      </c>
      <c r="J68" s="77">
        <v>0</v>
      </c>
      <c r="K68" s="77">
        <v>222.19372034944001</v>
      </c>
      <c r="L68" s="78">
        <v>1E-4</v>
      </c>
      <c r="M68" s="78">
        <v>5.3E-3</v>
      </c>
      <c r="N68" s="78">
        <v>5.9999999999999995E-4</v>
      </c>
    </row>
    <row r="69" spans="2:14">
      <c r="B69" t="s">
        <v>2080</v>
      </c>
      <c r="C69" t="s">
        <v>2081</v>
      </c>
      <c r="D69" t="s">
        <v>1747</v>
      </c>
      <c r="E69" t="s">
        <v>2082</v>
      </c>
      <c r="F69" t="s">
        <v>1971</v>
      </c>
      <c r="G69" t="s">
        <v>106</v>
      </c>
      <c r="H69" s="77">
        <v>420.47</v>
      </c>
      <c r="I69" s="77">
        <v>16768</v>
      </c>
      <c r="J69" s="77">
        <v>0</v>
      </c>
      <c r="K69" s="77">
        <v>260.30228024320002</v>
      </c>
      <c r="L69" s="78">
        <v>0</v>
      </c>
      <c r="M69" s="78">
        <v>6.1999999999999998E-3</v>
      </c>
      <c r="N69" s="78">
        <v>8.0000000000000004E-4</v>
      </c>
    </row>
    <row r="70" spans="2:14">
      <c r="B70" t="s">
        <v>2083</v>
      </c>
      <c r="C70" t="s">
        <v>2084</v>
      </c>
      <c r="D70" t="s">
        <v>1747</v>
      </c>
      <c r="E70" t="s">
        <v>2082</v>
      </c>
      <c r="F70" t="s">
        <v>1971</v>
      </c>
      <c r="G70" t="s">
        <v>106</v>
      </c>
      <c r="H70" s="77">
        <v>702.79</v>
      </c>
      <c r="I70" s="77">
        <v>8065</v>
      </c>
      <c r="J70" s="77">
        <v>0</v>
      </c>
      <c r="K70" s="77">
        <v>209.26260984199999</v>
      </c>
      <c r="L70" s="78">
        <v>0</v>
      </c>
      <c r="M70" s="78">
        <v>5.0000000000000001E-3</v>
      </c>
      <c r="N70" s="78">
        <v>5.9999999999999995E-4</v>
      </c>
    </row>
    <row r="71" spans="2:14">
      <c r="B71" t="s">
        <v>2085</v>
      </c>
      <c r="C71" t="s">
        <v>2086</v>
      </c>
      <c r="D71" t="s">
        <v>1747</v>
      </c>
      <c r="E71" t="s">
        <v>2082</v>
      </c>
      <c r="F71" t="s">
        <v>1971</v>
      </c>
      <c r="G71" t="s">
        <v>106</v>
      </c>
      <c r="H71" s="77">
        <v>6005.15</v>
      </c>
      <c r="I71" s="77">
        <v>3342</v>
      </c>
      <c r="J71" s="77">
        <v>0</v>
      </c>
      <c r="K71" s="77">
        <v>740.95528119599999</v>
      </c>
      <c r="L71" s="78">
        <v>0</v>
      </c>
      <c r="M71" s="78">
        <v>1.7500000000000002E-2</v>
      </c>
      <c r="N71" s="78">
        <v>2.0999999999999999E-3</v>
      </c>
    </row>
    <row r="72" spans="2:14">
      <c r="B72" t="s">
        <v>2087</v>
      </c>
      <c r="C72" t="s">
        <v>2088</v>
      </c>
      <c r="D72" t="s">
        <v>1747</v>
      </c>
      <c r="E72" t="s">
        <v>2082</v>
      </c>
      <c r="F72" t="s">
        <v>1971</v>
      </c>
      <c r="G72" t="s">
        <v>106</v>
      </c>
      <c r="H72" s="77">
        <v>3339.35</v>
      </c>
      <c r="I72" s="77">
        <v>10641</v>
      </c>
      <c r="J72" s="77">
        <v>0</v>
      </c>
      <c r="K72" s="77">
        <v>1311.9161420820001</v>
      </c>
      <c r="L72" s="78">
        <v>0</v>
      </c>
      <c r="M72" s="78">
        <v>3.1E-2</v>
      </c>
      <c r="N72" s="78">
        <v>3.8E-3</v>
      </c>
    </row>
    <row r="73" spans="2:14">
      <c r="B73" t="s">
        <v>2089</v>
      </c>
      <c r="C73" t="s">
        <v>2090</v>
      </c>
      <c r="D73" t="s">
        <v>1747</v>
      </c>
      <c r="E73" t="s">
        <v>2082</v>
      </c>
      <c r="F73" t="s">
        <v>1971</v>
      </c>
      <c r="G73" t="s">
        <v>106</v>
      </c>
      <c r="H73" s="77">
        <v>3231.19</v>
      </c>
      <c r="I73" s="77">
        <v>3620</v>
      </c>
      <c r="J73" s="77">
        <v>0</v>
      </c>
      <c r="K73" s="77">
        <v>431.84983597600001</v>
      </c>
      <c r="L73" s="78">
        <v>1E-4</v>
      </c>
      <c r="M73" s="78">
        <v>1.0200000000000001E-2</v>
      </c>
      <c r="N73" s="78">
        <v>1.1999999999999999E-3</v>
      </c>
    </row>
    <row r="74" spans="2:14">
      <c r="B74" t="s">
        <v>2091</v>
      </c>
      <c r="C74" t="s">
        <v>2092</v>
      </c>
      <c r="D74" t="s">
        <v>123</v>
      </c>
      <c r="E74" t="s">
        <v>2082</v>
      </c>
      <c r="F74" t="s">
        <v>1971</v>
      </c>
      <c r="G74" t="s">
        <v>110</v>
      </c>
      <c r="H74" s="77">
        <v>416.69</v>
      </c>
      <c r="I74" s="77">
        <v>22410</v>
      </c>
      <c r="J74" s="77">
        <v>0</v>
      </c>
      <c r="K74" s="77">
        <v>376.63981564860001</v>
      </c>
      <c r="L74" s="78">
        <v>4.0000000000000002E-4</v>
      </c>
      <c r="M74" s="78">
        <v>8.8999999999999999E-3</v>
      </c>
      <c r="N74" s="78">
        <v>1.1000000000000001E-3</v>
      </c>
    </row>
    <row r="75" spans="2:14">
      <c r="B75" t="s">
        <v>2093</v>
      </c>
      <c r="C75" t="s">
        <v>2094</v>
      </c>
      <c r="D75" t="s">
        <v>123</v>
      </c>
      <c r="E75" t="s">
        <v>2082</v>
      </c>
      <c r="F75" t="s">
        <v>1971</v>
      </c>
      <c r="G75" t="s">
        <v>110</v>
      </c>
      <c r="H75" s="77">
        <v>1187</v>
      </c>
      <c r="I75" s="77">
        <v>19662</v>
      </c>
      <c r="J75" s="77">
        <v>0</v>
      </c>
      <c r="K75" s="77">
        <v>941.34691719600005</v>
      </c>
      <c r="L75" s="78">
        <v>4.0000000000000002E-4</v>
      </c>
      <c r="M75" s="78">
        <v>2.23E-2</v>
      </c>
      <c r="N75" s="78">
        <v>2.7000000000000001E-3</v>
      </c>
    </row>
    <row r="76" spans="2:14">
      <c r="B76" t="s">
        <v>2095</v>
      </c>
      <c r="C76" t="s">
        <v>2096</v>
      </c>
      <c r="D76" t="s">
        <v>1880</v>
      </c>
      <c r="E76" t="s">
        <v>2082</v>
      </c>
      <c r="F76" t="s">
        <v>1971</v>
      </c>
      <c r="G76" t="s">
        <v>106</v>
      </c>
      <c r="H76" s="77">
        <v>6141.94</v>
      </c>
      <c r="I76" s="77">
        <v>2960</v>
      </c>
      <c r="J76" s="77">
        <v>0</v>
      </c>
      <c r="K76" s="77">
        <v>671.21085740800004</v>
      </c>
      <c r="L76" s="78">
        <v>2.9999999999999997E-4</v>
      </c>
      <c r="M76" s="78">
        <v>1.5900000000000001E-2</v>
      </c>
      <c r="N76" s="78">
        <v>1.9E-3</v>
      </c>
    </row>
    <row r="77" spans="2:14">
      <c r="B77" t="s">
        <v>2097</v>
      </c>
      <c r="C77" t="s">
        <v>2098</v>
      </c>
      <c r="D77" t="s">
        <v>1747</v>
      </c>
      <c r="E77" t="s">
        <v>2082</v>
      </c>
      <c r="F77" t="s">
        <v>1971</v>
      </c>
      <c r="G77" t="s">
        <v>106</v>
      </c>
      <c r="H77" s="77">
        <v>1646.24</v>
      </c>
      <c r="I77" s="77">
        <v>17114</v>
      </c>
      <c r="J77" s="77">
        <v>0</v>
      </c>
      <c r="K77" s="77">
        <v>1040.1749002112001</v>
      </c>
      <c r="L77" s="78">
        <v>0</v>
      </c>
      <c r="M77" s="78">
        <v>2.46E-2</v>
      </c>
      <c r="N77" s="78">
        <v>3.0000000000000001E-3</v>
      </c>
    </row>
    <row r="78" spans="2:14">
      <c r="B78" t="s">
        <v>2099</v>
      </c>
      <c r="C78" t="s">
        <v>2100</v>
      </c>
      <c r="D78" t="s">
        <v>1747</v>
      </c>
      <c r="E78" t="s">
        <v>2101</v>
      </c>
      <c r="F78" t="s">
        <v>1971</v>
      </c>
      <c r="G78" t="s">
        <v>106</v>
      </c>
      <c r="H78" s="77">
        <v>572.79999999999995</v>
      </c>
      <c r="I78" s="77">
        <v>14992</v>
      </c>
      <c r="J78" s="77">
        <v>0</v>
      </c>
      <c r="K78" s="77">
        <v>317.04745779199999</v>
      </c>
      <c r="L78" s="78">
        <v>0</v>
      </c>
      <c r="M78" s="78">
        <v>7.4999999999999997E-3</v>
      </c>
      <c r="N78" s="78">
        <v>8.9999999999999998E-4</v>
      </c>
    </row>
    <row r="79" spans="2:14">
      <c r="B79" t="s">
        <v>2102</v>
      </c>
      <c r="C79" t="s">
        <v>2103</v>
      </c>
      <c r="D79" t="s">
        <v>107</v>
      </c>
      <c r="E79" t="s">
        <v>2104</v>
      </c>
      <c r="F79" t="s">
        <v>1971</v>
      </c>
      <c r="G79" t="s">
        <v>120</v>
      </c>
      <c r="H79" s="77">
        <v>3477.36</v>
      </c>
      <c r="I79" s="77">
        <v>8997</v>
      </c>
      <c r="J79" s="77">
        <v>0</v>
      </c>
      <c r="K79" s="77">
        <v>766.06429272911998</v>
      </c>
      <c r="L79" s="78">
        <v>0</v>
      </c>
      <c r="M79" s="78">
        <v>1.8100000000000002E-2</v>
      </c>
      <c r="N79" s="78">
        <v>2.2000000000000001E-3</v>
      </c>
    </row>
    <row r="80" spans="2:14">
      <c r="B80" s="79" t="s">
        <v>2105</v>
      </c>
      <c r="D80" s="16"/>
      <c r="E80" s="16"/>
      <c r="F80" s="16"/>
      <c r="G80" s="16"/>
      <c r="H80" s="81">
        <v>1698.49</v>
      </c>
      <c r="J80" s="81">
        <v>0</v>
      </c>
      <c r="K80" s="81">
        <v>560.98801165680004</v>
      </c>
      <c r="M80" s="80">
        <v>1.3299999999999999E-2</v>
      </c>
      <c r="N80" s="80">
        <v>1.6000000000000001E-3</v>
      </c>
    </row>
    <row r="81" spans="2:14">
      <c r="B81" t="s">
        <v>2106</v>
      </c>
      <c r="C81" t="s">
        <v>2107</v>
      </c>
      <c r="D81" t="s">
        <v>1880</v>
      </c>
      <c r="E81" t="s">
        <v>1868</v>
      </c>
      <c r="F81" t="s">
        <v>2001</v>
      </c>
      <c r="G81" t="s">
        <v>106</v>
      </c>
      <c r="H81" s="77">
        <v>1698.49</v>
      </c>
      <c r="I81" s="77">
        <v>8946</v>
      </c>
      <c r="J81" s="77">
        <v>0</v>
      </c>
      <c r="K81" s="77">
        <v>560.98801165680004</v>
      </c>
      <c r="L81" s="78">
        <v>0</v>
      </c>
      <c r="M81" s="78">
        <v>1.3299999999999999E-2</v>
      </c>
      <c r="N81" s="78">
        <v>1.6000000000000001E-3</v>
      </c>
    </row>
    <row r="82" spans="2:14">
      <c r="B82" s="79" t="s">
        <v>917</v>
      </c>
      <c r="D82" s="16"/>
      <c r="E82" s="16"/>
      <c r="F82" s="16"/>
      <c r="G82" s="16"/>
      <c r="H82" s="81">
        <v>0</v>
      </c>
      <c r="J82" s="81">
        <v>0</v>
      </c>
      <c r="K82" s="81">
        <v>0</v>
      </c>
      <c r="M82" s="80">
        <v>0</v>
      </c>
      <c r="N82" s="80">
        <v>0</v>
      </c>
    </row>
    <row r="83" spans="2:14">
      <c r="B83" t="s">
        <v>210</v>
      </c>
      <c r="C83" t="s">
        <v>210</v>
      </c>
      <c r="D83" s="16"/>
      <c r="E83" s="16"/>
      <c r="F83" t="s">
        <v>210</v>
      </c>
      <c r="G83" t="s">
        <v>210</v>
      </c>
      <c r="H83" s="77">
        <v>0</v>
      </c>
      <c r="I83" s="77">
        <v>0</v>
      </c>
      <c r="K83" s="77">
        <v>0</v>
      </c>
      <c r="L83" s="78">
        <v>0</v>
      </c>
      <c r="M83" s="78">
        <v>0</v>
      </c>
      <c r="N83" s="78">
        <v>0</v>
      </c>
    </row>
    <row r="84" spans="2:14">
      <c r="B84" s="79" t="s">
        <v>2009</v>
      </c>
      <c r="D84" s="16"/>
      <c r="E84" s="16"/>
      <c r="F84" s="16"/>
      <c r="G84" s="16"/>
      <c r="H84" s="81">
        <v>0</v>
      </c>
      <c r="J84" s="81">
        <v>0</v>
      </c>
      <c r="K84" s="81">
        <v>0</v>
      </c>
      <c r="M84" s="80">
        <v>0</v>
      </c>
      <c r="N84" s="80">
        <v>0</v>
      </c>
    </row>
    <row r="85" spans="2:14">
      <c r="B85" t="s">
        <v>210</v>
      </c>
      <c r="C85" t="s">
        <v>210</v>
      </c>
      <c r="D85" s="16"/>
      <c r="E85" s="16"/>
      <c r="F85" t="s">
        <v>210</v>
      </c>
      <c r="G85" t="s">
        <v>210</v>
      </c>
      <c r="H85" s="77">
        <v>0</v>
      </c>
      <c r="I85" s="77">
        <v>0</v>
      </c>
      <c r="K85" s="77">
        <v>0</v>
      </c>
      <c r="L85" s="78">
        <v>0</v>
      </c>
      <c r="M85" s="78">
        <v>0</v>
      </c>
      <c r="N85" s="78">
        <v>0</v>
      </c>
    </row>
    <row r="86" spans="2:14">
      <c r="B86" t="s">
        <v>225</v>
      </c>
      <c r="D86" s="16"/>
      <c r="E86" s="16"/>
      <c r="F86" s="16"/>
      <c r="G86" s="16"/>
    </row>
    <row r="87" spans="2:14">
      <c r="B87" t="s">
        <v>325</v>
      </c>
      <c r="D87" s="16"/>
      <c r="E87" s="16"/>
      <c r="F87" s="16"/>
      <c r="G87" s="16"/>
    </row>
    <row r="88" spans="2:14">
      <c r="B88" t="s">
        <v>326</v>
      </c>
      <c r="D88" s="16"/>
      <c r="E88" s="16"/>
      <c r="F88" s="16"/>
      <c r="G88" s="16"/>
    </row>
    <row r="89" spans="2:14">
      <c r="B89" t="s">
        <v>327</v>
      </c>
      <c r="D89" s="16"/>
      <c r="E89" s="16"/>
      <c r="F89" s="16"/>
      <c r="G89" s="16"/>
    </row>
    <row r="90" spans="2:14">
      <c r="B90" t="s">
        <v>328</v>
      </c>
      <c r="D90" s="16"/>
      <c r="E90" s="16"/>
      <c r="F90" s="16"/>
      <c r="G90" s="16"/>
    </row>
    <row r="91" spans="2:14">
      <c r="D91" s="16"/>
      <c r="E91" s="16"/>
      <c r="F91" s="16"/>
      <c r="G91" s="16"/>
    </row>
    <row r="92" spans="2:14">
      <c r="D92" s="16"/>
      <c r="E92" s="16"/>
      <c r="F92" s="16"/>
      <c r="G92" s="16"/>
    </row>
    <row r="93" spans="2:14">
      <c r="D93" s="16"/>
      <c r="E93" s="16"/>
      <c r="F93" s="16"/>
      <c r="G93" s="16"/>
    </row>
    <row r="94" spans="2:14">
      <c r="D94" s="16"/>
      <c r="E94" s="16"/>
      <c r="F94" s="16"/>
      <c r="G94" s="16"/>
    </row>
    <row r="95" spans="2:14">
      <c r="D95" s="16"/>
      <c r="E95" s="16"/>
      <c r="F95" s="16"/>
      <c r="G95" s="16"/>
    </row>
    <row r="96" spans="2:14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J5:N7 A5:I1048576 O5:XFD1048576 C1:C4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4"/>
    <pageSetUpPr fitToPage="1"/>
  </sheetPr>
  <dimension ref="B1:BM29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 s="1" customFormat="1">
      <c r="B1" s="2" t="s">
        <v>0</v>
      </c>
      <c r="C1" s="87">
        <v>45106</v>
      </c>
    </row>
    <row r="2" spans="2:65" s="1" customFormat="1">
      <c r="B2" s="2" t="s">
        <v>1</v>
      </c>
      <c r="C2" s="12" t="s">
        <v>3591</v>
      </c>
    </row>
    <row r="3" spans="2:65" s="1" customFormat="1">
      <c r="B3" s="2" t="s">
        <v>2</v>
      </c>
      <c r="C3" s="88" t="s">
        <v>3592</v>
      </c>
    </row>
    <row r="4" spans="2:65" s="1" customFormat="1">
      <c r="B4" s="2" t="s">
        <v>3</v>
      </c>
      <c r="C4" s="89" t="s">
        <v>197</v>
      </c>
    </row>
    <row r="6" spans="2:65" ht="26.25" customHeight="1">
      <c r="B6" s="110" t="s">
        <v>68</v>
      </c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2"/>
    </row>
    <row r="7" spans="2:65" ht="26.25" customHeight="1">
      <c r="B7" s="110" t="s">
        <v>93</v>
      </c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2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55924.56</v>
      </c>
      <c r="K11" s="7"/>
      <c r="L11" s="75">
        <v>6158.7380847351751</v>
      </c>
      <c r="M11" s="7"/>
      <c r="N11" s="76">
        <v>1</v>
      </c>
      <c r="O11" s="76">
        <v>1.78E-2</v>
      </c>
      <c r="P11" s="35"/>
      <c r="BG11" s="16"/>
      <c r="BH11" s="19"/>
      <c r="BI11" s="16"/>
      <c r="BM11" s="16"/>
    </row>
    <row r="12" spans="2:65">
      <c r="B12" s="79" t="s">
        <v>204</v>
      </c>
      <c r="C12" s="16"/>
      <c r="D12" s="16"/>
      <c r="E12" s="16"/>
      <c r="J12" s="81">
        <v>0</v>
      </c>
      <c r="L12" s="81">
        <v>0</v>
      </c>
      <c r="N12" s="80">
        <v>0</v>
      </c>
      <c r="O12" s="80">
        <v>0</v>
      </c>
    </row>
    <row r="13" spans="2:65">
      <c r="B13" s="79" t="s">
        <v>2108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210</v>
      </c>
      <c r="C14" t="s">
        <v>210</v>
      </c>
      <c r="D14" s="16"/>
      <c r="E14" s="16"/>
      <c r="F14" t="s">
        <v>210</v>
      </c>
      <c r="G14" t="s">
        <v>210</v>
      </c>
      <c r="I14" t="s">
        <v>210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2109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210</v>
      </c>
      <c r="C16" t="s">
        <v>210</v>
      </c>
      <c r="D16" s="16"/>
      <c r="E16" s="16"/>
      <c r="F16" t="s">
        <v>210</v>
      </c>
      <c r="G16" t="s">
        <v>210</v>
      </c>
      <c r="I16" t="s">
        <v>210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0</v>
      </c>
      <c r="L17" s="81">
        <v>0</v>
      </c>
      <c r="N17" s="80">
        <v>0</v>
      </c>
      <c r="O17" s="80">
        <v>0</v>
      </c>
    </row>
    <row r="18" spans="2:15">
      <c r="B18" t="s">
        <v>210</v>
      </c>
      <c r="C18" t="s">
        <v>210</v>
      </c>
      <c r="D18" s="16"/>
      <c r="E18" s="16"/>
      <c r="F18" t="s">
        <v>210</v>
      </c>
      <c r="G18" t="s">
        <v>210</v>
      </c>
      <c r="I18" t="s">
        <v>210</v>
      </c>
      <c r="J18" s="77">
        <v>0</v>
      </c>
      <c r="K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917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210</v>
      </c>
      <c r="C20" t="s">
        <v>210</v>
      </c>
      <c r="D20" s="16"/>
      <c r="E20" s="16"/>
      <c r="F20" t="s">
        <v>210</v>
      </c>
      <c r="G20" t="s">
        <v>210</v>
      </c>
      <c r="I20" t="s">
        <v>210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223</v>
      </c>
      <c r="C21" s="16"/>
      <c r="D21" s="16"/>
      <c r="E21" s="16"/>
      <c r="J21" s="81">
        <v>55924.56</v>
      </c>
      <c r="L21" s="81">
        <v>6158.7380847351751</v>
      </c>
      <c r="N21" s="80">
        <v>1</v>
      </c>
      <c r="O21" s="80">
        <v>1.78E-2</v>
      </c>
    </row>
    <row r="22" spans="2:15">
      <c r="B22" s="79" t="s">
        <v>2108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210</v>
      </c>
      <c r="C23" t="s">
        <v>210</v>
      </c>
      <c r="D23" s="16"/>
      <c r="E23" s="16"/>
      <c r="F23" t="s">
        <v>210</v>
      </c>
      <c r="G23" t="s">
        <v>210</v>
      </c>
      <c r="I23" t="s">
        <v>210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2109</v>
      </c>
      <c r="C24" s="16"/>
      <c r="D24" s="16"/>
      <c r="E24" s="16"/>
      <c r="J24" s="81">
        <v>31349.79</v>
      </c>
      <c r="L24" s="81">
        <v>2307.1178402425221</v>
      </c>
      <c r="N24" s="80">
        <v>0.37459999999999999</v>
      </c>
      <c r="O24" s="80">
        <v>6.7000000000000002E-3</v>
      </c>
    </row>
    <row r="25" spans="2:15">
      <c r="B25" t="s">
        <v>2110</v>
      </c>
      <c r="C25" t="s">
        <v>2111</v>
      </c>
      <c r="D25" t="s">
        <v>123</v>
      </c>
      <c r="E25" t="s">
        <v>2112</v>
      </c>
      <c r="F25" t="s">
        <v>2001</v>
      </c>
      <c r="G25" t="s">
        <v>926</v>
      </c>
      <c r="H25" t="s">
        <v>212</v>
      </c>
      <c r="I25" t="s">
        <v>110</v>
      </c>
      <c r="J25" s="77">
        <v>56.82</v>
      </c>
      <c r="K25" s="77">
        <v>102865.88780000005</v>
      </c>
      <c r="L25" s="77">
        <v>235.745766266602</v>
      </c>
      <c r="M25" s="78">
        <v>1.5699999999999999E-2</v>
      </c>
      <c r="N25" s="78">
        <v>3.8300000000000001E-2</v>
      </c>
      <c r="O25" s="78">
        <v>6.9999999999999999E-4</v>
      </c>
    </row>
    <row r="26" spans="2:15">
      <c r="B26" t="s">
        <v>2113</v>
      </c>
      <c r="C26" t="s">
        <v>2114</v>
      </c>
      <c r="D26" t="s">
        <v>123</v>
      </c>
      <c r="E26" t="s">
        <v>2016</v>
      </c>
      <c r="F26" t="s">
        <v>2001</v>
      </c>
      <c r="G26" t="s">
        <v>1133</v>
      </c>
      <c r="H26" t="s">
        <v>212</v>
      </c>
      <c r="I26" t="s">
        <v>106</v>
      </c>
      <c r="J26" s="77">
        <v>9.65</v>
      </c>
      <c r="K26" s="77">
        <v>1026095</v>
      </c>
      <c r="L26" s="77">
        <v>365.57507441000001</v>
      </c>
      <c r="M26" s="78">
        <v>0</v>
      </c>
      <c r="N26" s="78">
        <v>5.9400000000000001E-2</v>
      </c>
      <c r="O26" s="78">
        <v>1.1000000000000001E-3</v>
      </c>
    </row>
    <row r="27" spans="2:15">
      <c r="B27" t="s">
        <v>2115</v>
      </c>
      <c r="C27" t="s">
        <v>2116</v>
      </c>
      <c r="D27" t="s">
        <v>123</v>
      </c>
      <c r="E27" t="s">
        <v>2074</v>
      </c>
      <c r="F27" t="s">
        <v>2001</v>
      </c>
      <c r="G27" t="s">
        <v>1261</v>
      </c>
      <c r="H27" t="s">
        <v>212</v>
      </c>
      <c r="I27" t="s">
        <v>106</v>
      </c>
      <c r="J27" s="77">
        <v>352.1</v>
      </c>
      <c r="K27" s="77">
        <v>34601.82</v>
      </c>
      <c r="L27" s="77">
        <v>449.80746634823998</v>
      </c>
      <c r="M27" s="78">
        <v>0</v>
      </c>
      <c r="N27" s="78">
        <v>7.2999999999999995E-2</v>
      </c>
      <c r="O27" s="78">
        <v>1.2999999999999999E-3</v>
      </c>
    </row>
    <row r="28" spans="2:15">
      <c r="B28" t="s">
        <v>2117</v>
      </c>
      <c r="C28" t="s">
        <v>2118</v>
      </c>
      <c r="D28" t="s">
        <v>123</v>
      </c>
      <c r="E28" t="s">
        <v>2112</v>
      </c>
      <c r="F28" t="s">
        <v>2001</v>
      </c>
      <c r="G28" t="s">
        <v>2119</v>
      </c>
      <c r="H28" t="s">
        <v>212</v>
      </c>
      <c r="I28" t="s">
        <v>110</v>
      </c>
      <c r="J28" s="77">
        <v>54.62</v>
      </c>
      <c r="K28" s="77">
        <v>226145</v>
      </c>
      <c r="L28" s="77">
        <v>498.2071773266</v>
      </c>
      <c r="M28" s="78">
        <v>0</v>
      </c>
      <c r="N28" s="78">
        <v>8.09E-2</v>
      </c>
      <c r="O28" s="78">
        <v>1.4E-3</v>
      </c>
    </row>
    <row r="29" spans="2:15">
      <c r="B29" t="s">
        <v>2120</v>
      </c>
      <c r="C29" t="s">
        <v>2121</v>
      </c>
      <c r="D29" t="s">
        <v>123</v>
      </c>
      <c r="E29" t="s">
        <v>2122</v>
      </c>
      <c r="F29" t="s">
        <v>2001</v>
      </c>
      <c r="G29" t="s">
        <v>2119</v>
      </c>
      <c r="H29" t="s">
        <v>212</v>
      </c>
      <c r="I29" t="s">
        <v>106</v>
      </c>
      <c r="J29" s="77">
        <v>133.94</v>
      </c>
      <c r="K29" s="77">
        <v>116645.7</v>
      </c>
      <c r="L29" s="77">
        <v>576.82054514135996</v>
      </c>
      <c r="M29" s="78">
        <v>0</v>
      </c>
      <c r="N29" s="78">
        <v>9.3700000000000006E-2</v>
      </c>
      <c r="O29" s="78">
        <v>1.6999999999999999E-3</v>
      </c>
    </row>
    <row r="30" spans="2:15">
      <c r="B30" t="s">
        <v>2123</v>
      </c>
      <c r="C30" t="s">
        <v>2124</v>
      </c>
      <c r="D30" t="s">
        <v>123</v>
      </c>
      <c r="E30" t="s">
        <v>2125</v>
      </c>
      <c r="F30" t="s">
        <v>2001</v>
      </c>
      <c r="G30" t="s">
        <v>2126</v>
      </c>
      <c r="H30" t="s">
        <v>212</v>
      </c>
      <c r="I30" t="s">
        <v>113</v>
      </c>
      <c r="J30" s="77">
        <v>30742.66</v>
      </c>
      <c r="K30" s="77">
        <v>126</v>
      </c>
      <c r="L30" s="77">
        <v>180.96181074972</v>
      </c>
      <c r="M30" s="78">
        <v>0</v>
      </c>
      <c r="N30" s="78">
        <v>2.9399999999999999E-2</v>
      </c>
      <c r="O30" s="78">
        <v>5.0000000000000001E-4</v>
      </c>
    </row>
    <row r="31" spans="2:15">
      <c r="B31" s="79" t="s">
        <v>92</v>
      </c>
      <c r="C31" s="16"/>
      <c r="D31" s="16"/>
      <c r="E31" s="16"/>
      <c r="J31" s="81">
        <v>24574.77</v>
      </c>
      <c r="L31" s="81">
        <v>3851.620244492653</v>
      </c>
      <c r="N31" s="80">
        <v>0.62539999999999996</v>
      </c>
      <c r="O31" s="80">
        <v>1.11E-2</v>
      </c>
    </row>
    <row r="32" spans="2:15">
      <c r="B32" t="s">
        <v>2127</v>
      </c>
      <c r="C32" t="s">
        <v>2128</v>
      </c>
      <c r="D32" t="s">
        <v>123</v>
      </c>
      <c r="E32" t="s">
        <v>2129</v>
      </c>
      <c r="F32" t="s">
        <v>1971</v>
      </c>
      <c r="G32" t="s">
        <v>210</v>
      </c>
      <c r="H32" t="s">
        <v>211</v>
      </c>
      <c r="I32" t="s">
        <v>106</v>
      </c>
      <c r="J32" s="77">
        <v>243.45</v>
      </c>
      <c r="K32" s="77">
        <v>19790</v>
      </c>
      <c r="L32" s="77">
        <v>177.87596346000001</v>
      </c>
      <c r="M32" s="78">
        <v>0</v>
      </c>
      <c r="N32" s="78">
        <v>2.8899999999999999E-2</v>
      </c>
      <c r="O32" s="78">
        <v>5.0000000000000001E-4</v>
      </c>
    </row>
    <row r="33" spans="2:15">
      <c r="B33" t="s">
        <v>2130</v>
      </c>
      <c r="C33" t="s">
        <v>2131</v>
      </c>
      <c r="D33" t="s">
        <v>123</v>
      </c>
      <c r="E33" t="s">
        <v>2132</v>
      </c>
      <c r="F33" t="s">
        <v>2001</v>
      </c>
      <c r="G33" t="s">
        <v>210</v>
      </c>
      <c r="H33" t="s">
        <v>211</v>
      </c>
      <c r="I33" t="s">
        <v>113</v>
      </c>
      <c r="J33" s="77">
        <v>1117.6199999999999</v>
      </c>
      <c r="K33" s="77">
        <v>16070.320000000003</v>
      </c>
      <c r="L33" s="77">
        <v>839.06119418093294</v>
      </c>
      <c r="M33" s="78">
        <v>0</v>
      </c>
      <c r="N33" s="78">
        <v>0.13619999999999999</v>
      </c>
      <c r="O33" s="78">
        <v>2.3999999999999998E-3</v>
      </c>
    </row>
    <row r="34" spans="2:15">
      <c r="B34" t="s">
        <v>2133</v>
      </c>
      <c r="C34" t="s">
        <v>2134</v>
      </c>
      <c r="D34" t="s">
        <v>123</v>
      </c>
      <c r="E34" t="s">
        <v>2135</v>
      </c>
      <c r="F34" t="s">
        <v>1971</v>
      </c>
      <c r="G34" t="s">
        <v>210</v>
      </c>
      <c r="H34" t="s">
        <v>211</v>
      </c>
      <c r="I34" t="s">
        <v>106</v>
      </c>
      <c r="J34" s="77">
        <v>1368.9</v>
      </c>
      <c r="K34" s="77">
        <v>3505</v>
      </c>
      <c r="L34" s="77">
        <v>177.14195694</v>
      </c>
      <c r="M34" s="78">
        <v>0</v>
      </c>
      <c r="N34" s="78">
        <v>2.8799999999999999E-2</v>
      </c>
      <c r="O34" s="78">
        <v>5.0000000000000001E-4</v>
      </c>
    </row>
    <row r="35" spans="2:15">
      <c r="B35" t="s">
        <v>2136</v>
      </c>
      <c r="C35" t="s">
        <v>2137</v>
      </c>
      <c r="D35" t="s">
        <v>2138</v>
      </c>
      <c r="E35" t="s">
        <v>1868</v>
      </c>
      <c r="F35" t="s">
        <v>1971</v>
      </c>
      <c r="G35" t="s">
        <v>210</v>
      </c>
      <c r="H35" t="s">
        <v>211</v>
      </c>
      <c r="I35" t="s">
        <v>106</v>
      </c>
      <c r="J35" s="77">
        <v>18139.7</v>
      </c>
      <c r="K35" s="77">
        <v>1479.4</v>
      </c>
      <c r="L35" s="77">
        <v>990.78040088559999</v>
      </c>
      <c r="M35" s="78">
        <v>0</v>
      </c>
      <c r="N35" s="78">
        <v>0.16089999999999999</v>
      </c>
      <c r="O35" s="78">
        <v>2.8999999999999998E-3</v>
      </c>
    </row>
    <row r="36" spans="2:15">
      <c r="B36" t="s">
        <v>2139</v>
      </c>
      <c r="C36" t="s">
        <v>2140</v>
      </c>
      <c r="D36" t="s">
        <v>2138</v>
      </c>
      <c r="E36" t="s">
        <v>2104</v>
      </c>
      <c r="F36" t="s">
        <v>1971</v>
      </c>
      <c r="G36" t="s">
        <v>210</v>
      </c>
      <c r="H36" t="s">
        <v>211</v>
      </c>
      <c r="I36" t="s">
        <v>106</v>
      </c>
      <c r="J36" s="77">
        <v>3705.1</v>
      </c>
      <c r="K36" s="77">
        <v>12184.61</v>
      </c>
      <c r="L36" s="77">
        <v>1666.7607290261201</v>
      </c>
      <c r="M36" s="78">
        <v>0</v>
      </c>
      <c r="N36" s="78">
        <v>0.27060000000000001</v>
      </c>
      <c r="O36" s="78">
        <v>4.7999999999999996E-3</v>
      </c>
    </row>
    <row r="37" spans="2:15">
      <c r="B37" s="79" t="s">
        <v>917</v>
      </c>
      <c r="C37" s="16"/>
      <c r="D37" s="16"/>
      <c r="E37" s="16"/>
      <c r="J37" s="81">
        <v>0</v>
      </c>
      <c r="L37" s="81">
        <v>0</v>
      </c>
      <c r="N37" s="80">
        <v>0</v>
      </c>
      <c r="O37" s="80">
        <v>0</v>
      </c>
    </row>
    <row r="38" spans="2:15">
      <c r="B38" t="s">
        <v>210</v>
      </c>
      <c r="C38" t="s">
        <v>210</v>
      </c>
      <c r="D38" s="16"/>
      <c r="E38" s="16"/>
      <c r="F38" t="s">
        <v>210</v>
      </c>
      <c r="G38" t="s">
        <v>210</v>
      </c>
      <c r="I38" t="s">
        <v>210</v>
      </c>
      <c r="J38" s="77">
        <v>0</v>
      </c>
      <c r="K38" s="77">
        <v>0</v>
      </c>
      <c r="L38" s="77">
        <v>0</v>
      </c>
      <c r="M38" s="78">
        <v>0</v>
      </c>
      <c r="N38" s="78">
        <v>0</v>
      </c>
      <c r="O38" s="78">
        <v>0</v>
      </c>
    </row>
    <row r="39" spans="2:15">
      <c r="B39" t="s">
        <v>225</v>
      </c>
      <c r="C39" s="16"/>
      <c r="D39" s="16"/>
      <c r="E39" s="16"/>
    </row>
    <row r="40" spans="2:15">
      <c r="B40" t="s">
        <v>325</v>
      </c>
      <c r="C40" s="16"/>
      <c r="D40" s="16"/>
      <c r="E40" s="16"/>
    </row>
    <row r="41" spans="2:15">
      <c r="B41" t="s">
        <v>326</v>
      </c>
      <c r="C41" s="16"/>
      <c r="D41" s="16"/>
      <c r="E41" s="16"/>
    </row>
    <row r="42" spans="2:15">
      <c r="B42" t="s">
        <v>327</v>
      </c>
      <c r="C42" s="16"/>
      <c r="D42" s="16"/>
      <c r="E42" s="16"/>
    </row>
    <row r="43" spans="2:15"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5:XFD1048576 C1:C4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4"/>
    <pageSetUpPr fitToPage="1"/>
  </sheetPr>
  <dimension ref="B1:BH7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7">
        <v>45106</v>
      </c>
    </row>
    <row r="2" spans="2:60" s="1" customFormat="1">
      <c r="B2" s="2" t="s">
        <v>1</v>
      </c>
      <c r="C2" s="12" t="s">
        <v>3591</v>
      </c>
    </row>
    <row r="3" spans="2:60" s="1" customFormat="1">
      <c r="B3" s="2" t="s">
        <v>2</v>
      </c>
      <c r="C3" s="88" t="s">
        <v>3592</v>
      </c>
    </row>
    <row r="4" spans="2:60" s="1" customFormat="1">
      <c r="B4" s="2" t="s">
        <v>3</v>
      </c>
      <c r="C4" s="89" t="s">
        <v>197</v>
      </c>
    </row>
    <row r="6" spans="2:60" ht="26.25" customHeight="1">
      <c r="B6" s="110" t="s">
        <v>68</v>
      </c>
      <c r="C6" s="111"/>
      <c r="D6" s="111"/>
      <c r="E6" s="111"/>
      <c r="F6" s="111"/>
      <c r="G6" s="111"/>
      <c r="H6" s="111"/>
      <c r="I6" s="111"/>
      <c r="J6" s="111"/>
      <c r="K6" s="111"/>
      <c r="L6" s="112"/>
    </row>
    <row r="7" spans="2:60" ht="26.25" customHeight="1">
      <c r="B7" s="110" t="s">
        <v>95</v>
      </c>
      <c r="C7" s="111"/>
      <c r="D7" s="111"/>
      <c r="E7" s="111"/>
      <c r="F7" s="111"/>
      <c r="G7" s="111"/>
      <c r="H7" s="111"/>
      <c r="I7" s="111"/>
      <c r="J7" s="111"/>
      <c r="K7" s="111"/>
      <c r="L7" s="112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6499.42</v>
      </c>
      <c r="H11" s="7"/>
      <c r="I11" s="75">
        <v>7.0166630643919996</v>
      </c>
      <c r="J11" s="25"/>
      <c r="K11" s="76">
        <v>1</v>
      </c>
      <c r="L11" s="76">
        <v>0</v>
      </c>
      <c r="BC11" s="16"/>
      <c r="BD11" s="19"/>
      <c r="BE11" s="16"/>
      <c r="BG11" s="16"/>
    </row>
    <row r="12" spans="2:60">
      <c r="B12" s="79" t="s">
        <v>204</v>
      </c>
      <c r="D12" s="16"/>
      <c r="E12" s="16"/>
      <c r="G12" s="81">
        <v>5522.89</v>
      </c>
      <c r="I12" s="81">
        <v>6.4616346399999998</v>
      </c>
      <c r="K12" s="80">
        <v>0.92090000000000005</v>
      </c>
      <c r="L12" s="80">
        <v>0</v>
      </c>
    </row>
    <row r="13" spans="2:60">
      <c r="B13" s="79" t="s">
        <v>2141</v>
      </c>
      <c r="D13" s="16"/>
      <c r="E13" s="16"/>
      <c r="G13" s="81">
        <v>5522.89</v>
      </c>
      <c r="I13" s="81">
        <v>6.4616346399999998</v>
      </c>
      <c r="K13" s="80">
        <v>0.92090000000000005</v>
      </c>
      <c r="L13" s="80">
        <v>0</v>
      </c>
    </row>
    <row r="14" spans="2:60">
      <c r="B14" t="s">
        <v>2142</v>
      </c>
      <c r="C14" t="s">
        <v>2143</v>
      </c>
      <c r="D14" t="s">
        <v>100</v>
      </c>
      <c r="E14" t="s">
        <v>112</v>
      </c>
      <c r="F14" t="s">
        <v>102</v>
      </c>
      <c r="G14" s="77">
        <v>405.53</v>
      </c>
      <c r="H14" s="77">
        <v>1500</v>
      </c>
      <c r="I14" s="77">
        <v>6.0829500000000003</v>
      </c>
      <c r="J14" s="78">
        <v>2.0000000000000001E-4</v>
      </c>
      <c r="K14" s="78">
        <v>0.8669</v>
      </c>
      <c r="L14" s="78">
        <v>0</v>
      </c>
    </row>
    <row r="15" spans="2:60">
      <c r="B15" t="s">
        <v>2144</v>
      </c>
      <c r="C15" t="s">
        <v>2145</v>
      </c>
      <c r="D15" t="s">
        <v>100</v>
      </c>
      <c r="E15" t="s">
        <v>129</v>
      </c>
      <c r="F15" t="s">
        <v>102</v>
      </c>
      <c r="G15" s="77">
        <v>5117.3599999999997</v>
      </c>
      <c r="H15" s="77">
        <v>7.4</v>
      </c>
      <c r="I15" s="77">
        <v>0.37868464000000002</v>
      </c>
      <c r="J15" s="78">
        <v>2.9999999999999997E-4</v>
      </c>
      <c r="K15" s="78">
        <v>5.3999999999999999E-2</v>
      </c>
      <c r="L15" s="78">
        <v>0</v>
      </c>
    </row>
    <row r="16" spans="2:60">
      <c r="B16" s="79" t="s">
        <v>223</v>
      </c>
      <c r="D16" s="16"/>
      <c r="E16" s="16"/>
      <c r="G16" s="81">
        <v>976.53</v>
      </c>
      <c r="I16" s="81">
        <v>0.55502842439199995</v>
      </c>
      <c r="K16" s="80">
        <v>7.9100000000000004E-2</v>
      </c>
      <c r="L16" s="80">
        <v>0</v>
      </c>
    </row>
    <row r="17" spans="2:12">
      <c r="B17" s="79" t="s">
        <v>2146</v>
      </c>
      <c r="D17" s="16"/>
      <c r="E17" s="16"/>
      <c r="G17" s="81">
        <v>976.53</v>
      </c>
      <c r="I17" s="81">
        <v>0.55502842439199995</v>
      </c>
      <c r="K17" s="80">
        <v>7.9100000000000004E-2</v>
      </c>
      <c r="L17" s="80">
        <v>0</v>
      </c>
    </row>
    <row r="18" spans="2:12">
      <c r="B18" t="s">
        <v>2147</v>
      </c>
      <c r="C18" t="s">
        <v>2148</v>
      </c>
      <c r="D18" t="s">
        <v>1751</v>
      </c>
      <c r="E18" t="s">
        <v>1023</v>
      </c>
      <c r="F18" t="s">
        <v>106</v>
      </c>
      <c r="G18" s="77">
        <v>772.43</v>
      </c>
      <c r="H18" s="77">
        <v>16.82</v>
      </c>
      <c r="I18" s="77">
        <v>0.479674704392</v>
      </c>
      <c r="J18" s="78">
        <v>0</v>
      </c>
      <c r="K18" s="78">
        <v>6.8400000000000002E-2</v>
      </c>
      <c r="L18" s="78">
        <v>0</v>
      </c>
    </row>
    <row r="19" spans="2:12">
      <c r="B19" t="s">
        <v>2149</v>
      </c>
      <c r="C19" t="s">
        <v>2150</v>
      </c>
      <c r="D19" t="s">
        <v>1747</v>
      </c>
      <c r="E19" t="s">
        <v>1129</v>
      </c>
      <c r="F19" t="s">
        <v>106</v>
      </c>
      <c r="G19" s="77">
        <v>204.1</v>
      </c>
      <c r="H19" s="77">
        <v>10</v>
      </c>
      <c r="I19" s="77">
        <v>7.5353719999999999E-2</v>
      </c>
      <c r="J19" s="78">
        <v>0</v>
      </c>
      <c r="K19" s="78">
        <v>1.0699999999999999E-2</v>
      </c>
      <c r="L19" s="78">
        <v>0</v>
      </c>
    </row>
    <row r="20" spans="2:12">
      <c r="B20" t="s">
        <v>225</v>
      </c>
      <c r="D20" s="16"/>
      <c r="E20" s="16"/>
    </row>
    <row r="21" spans="2:12">
      <c r="B21" t="s">
        <v>325</v>
      </c>
      <c r="D21" s="16"/>
      <c r="E21" s="16"/>
    </row>
    <row r="22" spans="2:12">
      <c r="B22" t="s">
        <v>326</v>
      </c>
      <c r="D22" s="16"/>
      <c r="E22" s="16"/>
    </row>
    <row r="23" spans="2:12">
      <c r="B23" t="s">
        <v>327</v>
      </c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5:XFD1048576 C1:C4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אופיר שנקר</cp:lastModifiedBy>
  <dcterms:created xsi:type="dcterms:W3CDTF">2015-11-10T09:34:27Z</dcterms:created>
  <dcterms:modified xsi:type="dcterms:W3CDTF">2023-09-07T11:36:23Z</dcterms:modified>
</cp:coreProperties>
</file>